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9200" windowHeight="7515" activeTab="6"/>
  </bookViews>
  <sheets>
    <sheet name="About" sheetId="1" r:id="rId1"/>
    <sheet name="CEC Data" sheetId="11" r:id="rId2"/>
    <sheet name="E3 data (not used)" sheetId="9" r:id="rId3"/>
    <sheet name="Calcs" sheetId="10" r:id="rId4"/>
    <sheet name="CEC aggregate data" sheetId="13" r:id="rId5"/>
    <sheet name="Fuel Mapping" sheetId="12" r:id="rId6"/>
    <sheet name="SYC-SYEGC" sheetId="4" r:id="rId7"/>
    <sheet name="SYC-FoPtPFP" sheetId="7" r:id="rId8"/>
  </sheets>
  <definedNames>
    <definedName name="_xlnm._FilterDatabase" localSheetId="1" hidden="1">'CEC Data'!$A$3:$Q$2182</definedName>
  </definedNames>
  <calcPr calcId="145621"/>
  <pivotCaches>
    <pivotCache cacheId="8" r:id="rId9"/>
  </pivotCaches>
</workbook>
</file>

<file path=xl/calcChain.xml><?xml version="1.0" encoding="utf-8"?>
<calcChain xmlns="http://schemas.openxmlformats.org/spreadsheetml/2006/main">
  <c r="B7" i="4" l="1"/>
  <c r="Q5" i="11" l="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724" i="11"/>
  <c r="Q725" i="11"/>
  <c r="Q726" i="11"/>
  <c r="Q727" i="11"/>
  <c r="Q728" i="11"/>
  <c r="Q729" i="11"/>
  <c r="Q730" i="11"/>
  <c r="Q731" i="11"/>
  <c r="Q732" i="11"/>
  <c r="Q733" i="11"/>
  <c r="Q734" i="11"/>
  <c r="Q735" i="11"/>
  <c r="Q736" i="11"/>
  <c r="Q737" i="11"/>
  <c r="Q738" i="11"/>
  <c r="Q739" i="11"/>
  <c r="Q740" i="11"/>
  <c r="Q741" i="11"/>
  <c r="Q742" i="11"/>
  <c r="Q743" i="11"/>
  <c r="Q744" i="11"/>
  <c r="Q745" i="11"/>
  <c r="Q746" i="11"/>
  <c r="Q747" i="11"/>
  <c r="Q748" i="11"/>
  <c r="Q749" i="11"/>
  <c r="Q750" i="11"/>
  <c r="Q751" i="11"/>
  <c r="Q752" i="11"/>
  <c r="Q753" i="11"/>
  <c r="Q754" i="11"/>
  <c r="Q755" i="11"/>
  <c r="Q756" i="11"/>
  <c r="Q757" i="11"/>
  <c r="Q758" i="11"/>
  <c r="Q759" i="11"/>
  <c r="Q760" i="11"/>
  <c r="Q761" i="11"/>
  <c r="Q762" i="11"/>
  <c r="Q763" i="11"/>
  <c r="Q764" i="11"/>
  <c r="Q765" i="11"/>
  <c r="Q766" i="11"/>
  <c r="Q767" i="11"/>
  <c r="Q768" i="11"/>
  <c r="Q769" i="11"/>
  <c r="Q770" i="11"/>
  <c r="Q771" i="11"/>
  <c r="Q772" i="11"/>
  <c r="Q773" i="11"/>
  <c r="Q774" i="11"/>
  <c r="Q775" i="11"/>
  <c r="Q776" i="11"/>
  <c r="Q777" i="11"/>
  <c r="Q778" i="11"/>
  <c r="Q779" i="11"/>
  <c r="Q780" i="11"/>
  <c r="Q781" i="11"/>
  <c r="Q782" i="11"/>
  <c r="Q783" i="11"/>
  <c r="Q784" i="11"/>
  <c r="Q785" i="11"/>
  <c r="Q786" i="11"/>
  <c r="Q787" i="11"/>
  <c r="Q788" i="11"/>
  <c r="Q789" i="11"/>
  <c r="Q790" i="11"/>
  <c r="Q791" i="11"/>
  <c r="Q792" i="11"/>
  <c r="Q793" i="11"/>
  <c r="Q794" i="11"/>
  <c r="Q795" i="11"/>
  <c r="Q796" i="11"/>
  <c r="Q797" i="11"/>
  <c r="Q798" i="11"/>
  <c r="Q799" i="11"/>
  <c r="Q800" i="11"/>
  <c r="Q801" i="11"/>
  <c r="Q802" i="11"/>
  <c r="Q803" i="11"/>
  <c r="Q804" i="11"/>
  <c r="Q805" i="11"/>
  <c r="Q806" i="11"/>
  <c r="Q807" i="11"/>
  <c r="Q808" i="11"/>
  <c r="Q809" i="11"/>
  <c r="Q810" i="11"/>
  <c r="Q811" i="11"/>
  <c r="Q812" i="11"/>
  <c r="Q813" i="11"/>
  <c r="Q814" i="11"/>
  <c r="Q815" i="11"/>
  <c r="Q816" i="11"/>
  <c r="Q817" i="11"/>
  <c r="Q818" i="11"/>
  <c r="Q819" i="11"/>
  <c r="Q820" i="11"/>
  <c r="Q821" i="11"/>
  <c r="Q822" i="11"/>
  <c r="Q823" i="11"/>
  <c r="Q824" i="11"/>
  <c r="Q825" i="11"/>
  <c r="Q826" i="11"/>
  <c r="Q827" i="11"/>
  <c r="Q828" i="11"/>
  <c r="Q829" i="11"/>
  <c r="Q830" i="11"/>
  <c r="Q831" i="11"/>
  <c r="Q832" i="11"/>
  <c r="Q833" i="11"/>
  <c r="Q834" i="11"/>
  <c r="Q835" i="11"/>
  <c r="Q836" i="11"/>
  <c r="Q837" i="11"/>
  <c r="Q838" i="11"/>
  <c r="Q839" i="11"/>
  <c r="Q840" i="11"/>
  <c r="Q841" i="11"/>
  <c r="Q842" i="11"/>
  <c r="Q843" i="11"/>
  <c r="Q844" i="11"/>
  <c r="Q845" i="11"/>
  <c r="Q846" i="11"/>
  <c r="Q847" i="11"/>
  <c r="Q848" i="11"/>
  <c r="Q849" i="11"/>
  <c r="Q850" i="11"/>
  <c r="Q851" i="11"/>
  <c r="Q852" i="11"/>
  <c r="Q853" i="11"/>
  <c r="Q854" i="11"/>
  <c r="Q855" i="11"/>
  <c r="Q856" i="11"/>
  <c r="Q857" i="11"/>
  <c r="Q858" i="11"/>
  <c r="Q859" i="11"/>
  <c r="Q860" i="11"/>
  <c r="Q861" i="11"/>
  <c r="Q862" i="11"/>
  <c r="Q863" i="11"/>
  <c r="Q864" i="11"/>
  <c r="Q865" i="11"/>
  <c r="Q866" i="11"/>
  <c r="Q867" i="11"/>
  <c r="Q868" i="11"/>
  <c r="Q869" i="11"/>
  <c r="Q870" i="11"/>
  <c r="Q871" i="11"/>
  <c r="Q872" i="11"/>
  <c r="Q873" i="11"/>
  <c r="Q874" i="11"/>
  <c r="Q875" i="11"/>
  <c r="Q876" i="11"/>
  <c r="Q877" i="11"/>
  <c r="Q878" i="11"/>
  <c r="Q879" i="11"/>
  <c r="Q880" i="11"/>
  <c r="Q881" i="11"/>
  <c r="Q882" i="11"/>
  <c r="Q883" i="11"/>
  <c r="Q884" i="11"/>
  <c r="Q885" i="11"/>
  <c r="Q886" i="11"/>
  <c r="Q887" i="11"/>
  <c r="Q888" i="11"/>
  <c r="Q889" i="11"/>
  <c r="Q890" i="11"/>
  <c r="Q891" i="11"/>
  <c r="Q892" i="11"/>
  <c r="Q893" i="11"/>
  <c r="Q894" i="11"/>
  <c r="Q895" i="11"/>
  <c r="Q896" i="11"/>
  <c r="Q897" i="11"/>
  <c r="Q898" i="11"/>
  <c r="Q899" i="11"/>
  <c r="Q900" i="11"/>
  <c r="Q901" i="11"/>
  <c r="Q902" i="11"/>
  <c r="Q903" i="11"/>
  <c r="Q904" i="11"/>
  <c r="Q905" i="11"/>
  <c r="Q906" i="11"/>
  <c r="Q907" i="11"/>
  <c r="Q908" i="11"/>
  <c r="Q909" i="11"/>
  <c r="Q910" i="11"/>
  <c r="Q911" i="11"/>
  <c r="Q912" i="11"/>
  <c r="Q913" i="11"/>
  <c r="Q914" i="11"/>
  <c r="Q915" i="11"/>
  <c r="Q916" i="11"/>
  <c r="Q917" i="11"/>
  <c r="Q918" i="11"/>
  <c r="Q919" i="11"/>
  <c r="Q920" i="11"/>
  <c r="Q921" i="11"/>
  <c r="Q922" i="11"/>
  <c r="Q923" i="11"/>
  <c r="Q924" i="11"/>
  <c r="Q925" i="11"/>
  <c r="Q926" i="11"/>
  <c r="Q927" i="11"/>
  <c r="Q928" i="11"/>
  <c r="Q929" i="11"/>
  <c r="Q930" i="11"/>
  <c r="Q931" i="11"/>
  <c r="Q932" i="11"/>
  <c r="Q933" i="11"/>
  <c r="Q934" i="11"/>
  <c r="Q935" i="11"/>
  <c r="Q936" i="11"/>
  <c r="Q937" i="11"/>
  <c r="Q938" i="11"/>
  <c r="Q939" i="11"/>
  <c r="Q940" i="11"/>
  <c r="Q941" i="11"/>
  <c r="Q942" i="11"/>
  <c r="Q943" i="11"/>
  <c r="Q944" i="11"/>
  <c r="Q945" i="11"/>
  <c r="Q946" i="11"/>
  <c r="Q947" i="11"/>
  <c r="Q948" i="11"/>
  <c r="Q949" i="11"/>
  <c r="Q950" i="11"/>
  <c r="Q951" i="11"/>
  <c r="Q952" i="11"/>
  <c r="Q953" i="11"/>
  <c r="Q954" i="11"/>
  <c r="Q955" i="11"/>
  <c r="Q956" i="11"/>
  <c r="Q957" i="11"/>
  <c r="Q958" i="11"/>
  <c r="Q959" i="11"/>
  <c r="Q960" i="11"/>
  <c r="Q961" i="11"/>
  <c r="Q962" i="11"/>
  <c r="Q963" i="11"/>
  <c r="Q964" i="11"/>
  <c r="Q965" i="11"/>
  <c r="Q966" i="11"/>
  <c r="Q967" i="11"/>
  <c r="Q968" i="11"/>
  <c r="Q969" i="11"/>
  <c r="Q970" i="11"/>
  <c r="Q971" i="11"/>
  <c r="Q972" i="11"/>
  <c r="Q973" i="11"/>
  <c r="Q974" i="11"/>
  <c r="Q975" i="11"/>
  <c r="Q976" i="11"/>
  <c r="Q977" i="11"/>
  <c r="Q978" i="11"/>
  <c r="Q979" i="11"/>
  <c r="Q980" i="11"/>
  <c r="Q981" i="11"/>
  <c r="Q982" i="11"/>
  <c r="Q983" i="11"/>
  <c r="Q984" i="11"/>
  <c r="Q985" i="11"/>
  <c r="Q986" i="11"/>
  <c r="Q987" i="11"/>
  <c r="Q988" i="11"/>
  <c r="Q989" i="11"/>
  <c r="Q990" i="11"/>
  <c r="Q991" i="11"/>
  <c r="Q992" i="11"/>
  <c r="Q993" i="11"/>
  <c r="Q994" i="11"/>
  <c r="Q995" i="11"/>
  <c r="Q996" i="11"/>
  <c r="Q997" i="11"/>
  <c r="Q998" i="11"/>
  <c r="Q999" i="11"/>
  <c r="Q1000" i="11"/>
  <c r="Q1001" i="11"/>
  <c r="Q1002" i="11"/>
  <c r="Q1003" i="11"/>
  <c r="Q1004" i="11"/>
  <c r="Q1005" i="11"/>
  <c r="Q1006" i="11"/>
  <c r="Q1007" i="11"/>
  <c r="Q1008" i="11"/>
  <c r="Q1009" i="11"/>
  <c r="Q1010" i="11"/>
  <c r="Q1011" i="11"/>
  <c r="Q1012" i="11"/>
  <c r="Q1013" i="11"/>
  <c r="Q1014" i="11"/>
  <c r="Q1015" i="11"/>
  <c r="Q1016" i="11"/>
  <c r="Q1017" i="11"/>
  <c r="Q1018" i="11"/>
  <c r="Q1019" i="11"/>
  <c r="Q1020" i="11"/>
  <c r="Q1021" i="11"/>
  <c r="Q1022" i="11"/>
  <c r="Q1023" i="11"/>
  <c r="Q1024" i="11"/>
  <c r="Q1025" i="11"/>
  <c r="Q1026" i="11"/>
  <c r="Q1027" i="11"/>
  <c r="Q1028" i="11"/>
  <c r="Q1029" i="11"/>
  <c r="Q1030" i="11"/>
  <c r="Q1031" i="11"/>
  <c r="Q1032" i="11"/>
  <c r="Q1033" i="11"/>
  <c r="Q1034" i="11"/>
  <c r="Q1035" i="11"/>
  <c r="Q1036" i="11"/>
  <c r="Q1037" i="11"/>
  <c r="Q1038" i="11"/>
  <c r="Q1039" i="11"/>
  <c r="Q1040" i="11"/>
  <c r="Q1041" i="11"/>
  <c r="Q1042" i="11"/>
  <c r="Q1043" i="11"/>
  <c r="Q1044" i="11"/>
  <c r="Q1045" i="11"/>
  <c r="Q1046" i="11"/>
  <c r="Q1047" i="11"/>
  <c r="Q1048" i="11"/>
  <c r="Q1049" i="11"/>
  <c r="Q1050" i="11"/>
  <c r="Q1051" i="11"/>
  <c r="Q1052" i="11"/>
  <c r="Q1053" i="11"/>
  <c r="Q1054" i="11"/>
  <c r="Q1055" i="11"/>
  <c r="Q1056" i="11"/>
  <c r="Q1057" i="11"/>
  <c r="Q1058" i="11"/>
  <c r="Q1059" i="11"/>
  <c r="Q1060" i="11"/>
  <c r="Q1061" i="11"/>
  <c r="Q1062" i="11"/>
  <c r="Q1063" i="11"/>
  <c r="Q1064" i="11"/>
  <c r="Q1065" i="11"/>
  <c r="Q1066" i="11"/>
  <c r="Q1067" i="11"/>
  <c r="Q1068" i="11"/>
  <c r="Q1069" i="11"/>
  <c r="Q1070" i="11"/>
  <c r="Q1071" i="11"/>
  <c r="Q1072" i="11"/>
  <c r="Q1073" i="11"/>
  <c r="Q1074" i="11"/>
  <c r="Q1075" i="11"/>
  <c r="Q1076" i="11"/>
  <c r="Q1077" i="11"/>
  <c r="Q1078" i="11"/>
  <c r="Q1079" i="11"/>
  <c r="Q1080" i="11"/>
  <c r="Q1081" i="11"/>
  <c r="Q1082" i="11"/>
  <c r="Q1083" i="11"/>
  <c r="Q1084" i="11"/>
  <c r="Q1085" i="11"/>
  <c r="Q1086" i="11"/>
  <c r="Q1087" i="11"/>
  <c r="Q1088" i="11"/>
  <c r="Q1089" i="11"/>
  <c r="Q1090" i="11"/>
  <c r="Q1091" i="11"/>
  <c r="Q1092" i="11"/>
  <c r="Q1093" i="11"/>
  <c r="Q1094" i="11"/>
  <c r="Q1095" i="11"/>
  <c r="Q1096" i="11"/>
  <c r="Q1097" i="11"/>
  <c r="Q1098" i="11"/>
  <c r="Q1099" i="11"/>
  <c r="Q1100" i="11"/>
  <c r="Q1101" i="11"/>
  <c r="Q1102" i="11"/>
  <c r="Q1103" i="11"/>
  <c r="Q1104" i="11"/>
  <c r="Q1105" i="11"/>
  <c r="Q1106" i="11"/>
  <c r="Q1107" i="11"/>
  <c r="Q1108" i="11"/>
  <c r="Q1109" i="11"/>
  <c r="Q1110" i="11"/>
  <c r="Q1111" i="11"/>
  <c r="Q1112" i="11"/>
  <c r="Q1113" i="11"/>
  <c r="Q1114" i="11"/>
  <c r="Q1115" i="11"/>
  <c r="Q1116" i="11"/>
  <c r="Q1117" i="11"/>
  <c r="Q1118" i="11"/>
  <c r="Q1119" i="11"/>
  <c r="Q1120" i="11"/>
  <c r="Q1121" i="11"/>
  <c r="Q1122" i="11"/>
  <c r="Q1123" i="11"/>
  <c r="Q1124" i="11"/>
  <c r="Q1125" i="11"/>
  <c r="Q1126" i="11"/>
  <c r="Q1127" i="11"/>
  <c r="Q1128" i="11"/>
  <c r="Q1129" i="11"/>
  <c r="Q1130" i="11"/>
  <c r="Q1131" i="11"/>
  <c r="Q1132" i="11"/>
  <c r="Q1133" i="11"/>
  <c r="Q1134" i="11"/>
  <c r="Q1135" i="11"/>
  <c r="Q1136" i="11"/>
  <c r="Q1137" i="11"/>
  <c r="Q1138" i="11"/>
  <c r="Q1139" i="11"/>
  <c r="Q1140" i="11"/>
  <c r="Q1141" i="11"/>
  <c r="Q1142" i="11"/>
  <c r="Q1143" i="11"/>
  <c r="Q1144" i="11"/>
  <c r="Q1145" i="11"/>
  <c r="Q1146" i="11"/>
  <c r="Q1147" i="11"/>
  <c r="Q1148" i="11"/>
  <c r="Q1149" i="11"/>
  <c r="Q1150" i="11"/>
  <c r="Q1151" i="11"/>
  <c r="Q1152" i="11"/>
  <c r="Q1153" i="11"/>
  <c r="Q1154" i="11"/>
  <c r="Q1155" i="11"/>
  <c r="Q1156" i="11"/>
  <c r="Q1157" i="11"/>
  <c r="Q1158" i="11"/>
  <c r="Q1159" i="11"/>
  <c r="Q1160" i="11"/>
  <c r="Q1161" i="11"/>
  <c r="Q1162" i="11"/>
  <c r="Q1163" i="11"/>
  <c r="Q1164" i="11"/>
  <c r="Q1165" i="11"/>
  <c r="Q1166" i="11"/>
  <c r="Q1167" i="11"/>
  <c r="Q1168" i="11"/>
  <c r="Q1169" i="11"/>
  <c r="Q1170" i="11"/>
  <c r="Q1171" i="11"/>
  <c r="Q1172" i="11"/>
  <c r="Q1173" i="11"/>
  <c r="Q1174" i="11"/>
  <c r="Q1175" i="11"/>
  <c r="Q1176" i="11"/>
  <c r="Q1177" i="11"/>
  <c r="Q1178" i="11"/>
  <c r="Q1179" i="11"/>
  <c r="Q1180" i="11"/>
  <c r="Q1181" i="11"/>
  <c r="Q1182" i="11"/>
  <c r="Q1183" i="11"/>
  <c r="Q1184" i="11"/>
  <c r="Q1185" i="11"/>
  <c r="Q1186" i="11"/>
  <c r="Q1187" i="11"/>
  <c r="Q1188" i="11"/>
  <c r="Q1189" i="11"/>
  <c r="Q1190" i="11"/>
  <c r="Q1191" i="11"/>
  <c r="Q1192" i="11"/>
  <c r="Q1193" i="11"/>
  <c r="Q1194" i="11"/>
  <c r="Q1195" i="11"/>
  <c r="Q1196" i="11"/>
  <c r="Q1197" i="11"/>
  <c r="Q1198" i="11"/>
  <c r="Q1199" i="11"/>
  <c r="Q1200" i="11"/>
  <c r="Q1201" i="11"/>
  <c r="Q1202" i="11"/>
  <c r="Q1203" i="11"/>
  <c r="Q1204" i="11"/>
  <c r="Q1205" i="11"/>
  <c r="Q1206" i="11"/>
  <c r="Q1207" i="11"/>
  <c r="Q1208" i="11"/>
  <c r="Q1209" i="11"/>
  <c r="Q1210" i="11"/>
  <c r="Q1211" i="11"/>
  <c r="Q1212" i="11"/>
  <c r="Q1213" i="11"/>
  <c r="Q1214" i="11"/>
  <c r="Q1215" i="11"/>
  <c r="Q1216" i="11"/>
  <c r="Q1217" i="11"/>
  <c r="Q1218" i="11"/>
  <c r="Q1219" i="11"/>
  <c r="Q1220" i="11"/>
  <c r="Q1221" i="11"/>
  <c r="Q1222" i="11"/>
  <c r="Q1223" i="11"/>
  <c r="Q1224" i="11"/>
  <c r="Q1225" i="11"/>
  <c r="Q1226" i="11"/>
  <c r="Q1227" i="11"/>
  <c r="Q1228" i="11"/>
  <c r="Q1229" i="11"/>
  <c r="Q1230" i="11"/>
  <c r="Q1231" i="11"/>
  <c r="Q1232" i="11"/>
  <c r="Q1233" i="11"/>
  <c r="Q1234" i="11"/>
  <c r="Q1235" i="11"/>
  <c r="Q1236" i="11"/>
  <c r="Q1237" i="11"/>
  <c r="Q1238" i="11"/>
  <c r="Q1239" i="11"/>
  <c r="Q1240" i="11"/>
  <c r="Q1241" i="11"/>
  <c r="Q1242" i="11"/>
  <c r="Q1243" i="11"/>
  <c r="Q1244" i="11"/>
  <c r="Q1245" i="11"/>
  <c r="Q1246" i="11"/>
  <c r="Q1247" i="11"/>
  <c r="Q1248" i="11"/>
  <c r="Q1249" i="11"/>
  <c r="Q1250" i="11"/>
  <c r="Q1251" i="11"/>
  <c r="Q1252" i="11"/>
  <c r="Q1253" i="11"/>
  <c r="Q1254" i="11"/>
  <c r="Q1255" i="11"/>
  <c r="Q1256" i="11"/>
  <c r="Q1257" i="11"/>
  <c r="Q1258" i="11"/>
  <c r="Q1259" i="11"/>
  <c r="Q1260" i="11"/>
  <c r="Q1261" i="11"/>
  <c r="Q1262" i="11"/>
  <c r="Q1263" i="11"/>
  <c r="Q1264" i="11"/>
  <c r="Q1265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Q1298" i="11"/>
  <c r="Q1299" i="11"/>
  <c r="Q1300" i="11"/>
  <c r="Q1301" i="11"/>
  <c r="Q1302" i="11"/>
  <c r="Q1303" i="11"/>
  <c r="Q1304" i="11"/>
  <c r="Q1305" i="11"/>
  <c r="Q1306" i="11"/>
  <c r="Q1307" i="11"/>
  <c r="Q1308" i="11"/>
  <c r="Q1309" i="11"/>
  <c r="Q1310" i="11"/>
  <c r="Q1311" i="11"/>
  <c r="Q1312" i="11"/>
  <c r="Q1313" i="11"/>
  <c r="Q1314" i="11"/>
  <c r="Q1315" i="11"/>
  <c r="Q1316" i="11"/>
  <c r="Q1317" i="11"/>
  <c r="Q1318" i="11"/>
  <c r="Q1319" i="11"/>
  <c r="Q1320" i="11"/>
  <c r="Q1321" i="11"/>
  <c r="Q1322" i="11"/>
  <c r="Q1323" i="11"/>
  <c r="Q1324" i="11"/>
  <c r="Q1325" i="11"/>
  <c r="Q1326" i="11"/>
  <c r="Q1327" i="11"/>
  <c r="Q1328" i="11"/>
  <c r="Q1329" i="11"/>
  <c r="Q1330" i="11"/>
  <c r="Q1331" i="11"/>
  <c r="Q1332" i="11"/>
  <c r="Q1333" i="11"/>
  <c r="Q1334" i="11"/>
  <c r="Q1335" i="11"/>
  <c r="Q1336" i="11"/>
  <c r="Q1337" i="11"/>
  <c r="Q1338" i="11"/>
  <c r="Q1339" i="11"/>
  <c r="Q1340" i="11"/>
  <c r="Q1341" i="11"/>
  <c r="Q1342" i="11"/>
  <c r="Q1343" i="11"/>
  <c r="Q1344" i="11"/>
  <c r="Q1345" i="11"/>
  <c r="Q1346" i="11"/>
  <c r="Q1347" i="11"/>
  <c r="Q1348" i="11"/>
  <c r="Q1349" i="11"/>
  <c r="Q1350" i="11"/>
  <c r="Q1351" i="11"/>
  <c r="Q1352" i="11"/>
  <c r="Q1353" i="11"/>
  <c r="Q1354" i="11"/>
  <c r="Q1355" i="11"/>
  <c r="Q1356" i="11"/>
  <c r="Q1357" i="11"/>
  <c r="Q1358" i="11"/>
  <c r="Q1359" i="11"/>
  <c r="Q1360" i="11"/>
  <c r="Q1361" i="11"/>
  <c r="Q1362" i="11"/>
  <c r="Q1363" i="11"/>
  <c r="Q1364" i="11"/>
  <c r="Q1365" i="11"/>
  <c r="Q1366" i="11"/>
  <c r="Q1367" i="11"/>
  <c r="Q1368" i="11"/>
  <c r="Q1369" i="11"/>
  <c r="Q1370" i="11"/>
  <c r="Q1371" i="11"/>
  <c r="Q1372" i="11"/>
  <c r="Q1373" i="11"/>
  <c r="Q1374" i="11"/>
  <c r="Q1375" i="11"/>
  <c r="Q1376" i="11"/>
  <c r="Q1377" i="11"/>
  <c r="Q1378" i="11"/>
  <c r="Q1379" i="11"/>
  <c r="Q1380" i="11"/>
  <c r="Q1381" i="11"/>
  <c r="Q1382" i="11"/>
  <c r="Q1383" i="11"/>
  <c r="Q1384" i="11"/>
  <c r="Q1385" i="11"/>
  <c r="Q1386" i="11"/>
  <c r="Q1387" i="11"/>
  <c r="Q1388" i="11"/>
  <c r="Q1389" i="11"/>
  <c r="Q1390" i="11"/>
  <c r="Q1391" i="11"/>
  <c r="Q1392" i="11"/>
  <c r="Q1393" i="11"/>
  <c r="Q1394" i="11"/>
  <c r="Q1395" i="11"/>
  <c r="Q1396" i="11"/>
  <c r="Q1397" i="11"/>
  <c r="Q1398" i="11"/>
  <c r="Q1399" i="11"/>
  <c r="Q1400" i="11"/>
  <c r="Q1401" i="11"/>
  <c r="Q1402" i="11"/>
  <c r="Q1403" i="11"/>
  <c r="Q1404" i="11"/>
  <c r="Q1405" i="11"/>
  <c r="Q1406" i="11"/>
  <c r="Q1407" i="11"/>
  <c r="Q1408" i="11"/>
  <c r="Q1409" i="11"/>
  <c r="Q1410" i="11"/>
  <c r="Q1411" i="11"/>
  <c r="Q1412" i="11"/>
  <c r="Q1413" i="11"/>
  <c r="Q1414" i="11"/>
  <c r="Q1415" i="11"/>
  <c r="Q1416" i="11"/>
  <c r="Q1417" i="11"/>
  <c r="Q1418" i="11"/>
  <c r="Q1419" i="11"/>
  <c r="Q1420" i="11"/>
  <c r="Q1421" i="11"/>
  <c r="Q1422" i="11"/>
  <c r="Q1423" i="11"/>
  <c r="Q1424" i="11"/>
  <c r="Q1425" i="11"/>
  <c r="Q1426" i="11"/>
  <c r="Q1427" i="11"/>
  <c r="Q1428" i="11"/>
  <c r="Q1429" i="11"/>
  <c r="Q1430" i="11"/>
  <c r="Q1431" i="11"/>
  <c r="Q1432" i="11"/>
  <c r="Q1433" i="11"/>
  <c r="Q1434" i="11"/>
  <c r="Q1435" i="11"/>
  <c r="Q1436" i="11"/>
  <c r="Q1437" i="11"/>
  <c r="Q1438" i="11"/>
  <c r="Q1439" i="11"/>
  <c r="Q1440" i="11"/>
  <c r="Q1441" i="11"/>
  <c r="Q1442" i="11"/>
  <c r="Q1443" i="11"/>
  <c r="Q1444" i="11"/>
  <c r="Q1445" i="11"/>
  <c r="Q1446" i="11"/>
  <c r="Q1447" i="11"/>
  <c r="Q1448" i="11"/>
  <c r="Q1449" i="11"/>
  <c r="Q1450" i="11"/>
  <c r="Q1451" i="11"/>
  <c r="Q1452" i="11"/>
  <c r="Q1453" i="11"/>
  <c r="Q1454" i="11"/>
  <c r="Q1455" i="11"/>
  <c r="Q1456" i="11"/>
  <c r="Q1457" i="11"/>
  <c r="Q1458" i="11"/>
  <c r="Q1459" i="11"/>
  <c r="Q1460" i="11"/>
  <c r="Q1461" i="11"/>
  <c r="Q1462" i="11"/>
  <c r="Q1463" i="11"/>
  <c r="Q1464" i="11"/>
  <c r="Q1465" i="11"/>
  <c r="Q1466" i="11"/>
  <c r="Q1467" i="11"/>
  <c r="Q1468" i="11"/>
  <c r="Q1469" i="11"/>
  <c r="Q1470" i="11"/>
  <c r="Q1471" i="11"/>
  <c r="Q1472" i="11"/>
  <c r="Q1473" i="11"/>
  <c r="Q1474" i="11"/>
  <c r="Q1475" i="11"/>
  <c r="Q1476" i="11"/>
  <c r="Q1477" i="11"/>
  <c r="Q1478" i="11"/>
  <c r="Q1479" i="11"/>
  <c r="Q1480" i="11"/>
  <c r="Q1481" i="11"/>
  <c r="Q1482" i="11"/>
  <c r="Q1483" i="11"/>
  <c r="Q1484" i="11"/>
  <c r="Q1485" i="11"/>
  <c r="Q1486" i="11"/>
  <c r="Q1487" i="11"/>
  <c r="Q1488" i="11"/>
  <c r="Q1489" i="11"/>
  <c r="Q1490" i="11"/>
  <c r="Q1491" i="11"/>
  <c r="Q1492" i="11"/>
  <c r="Q1493" i="11"/>
  <c r="Q1494" i="11"/>
  <c r="Q1495" i="11"/>
  <c r="Q1496" i="11"/>
  <c r="Q1497" i="11"/>
  <c r="Q1498" i="11"/>
  <c r="Q1499" i="11"/>
  <c r="Q1500" i="11"/>
  <c r="Q1501" i="11"/>
  <c r="Q1502" i="11"/>
  <c r="Q1503" i="11"/>
  <c r="Q1504" i="11"/>
  <c r="Q1505" i="11"/>
  <c r="Q1506" i="11"/>
  <c r="Q1507" i="11"/>
  <c r="Q1508" i="11"/>
  <c r="Q1509" i="11"/>
  <c r="Q1510" i="11"/>
  <c r="Q1511" i="11"/>
  <c r="Q1512" i="11"/>
  <c r="Q1513" i="11"/>
  <c r="Q1514" i="11"/>
  <c r="Q1515" i="11"/>
  <c r="Q1516" i="11"/>
  <c r="Q1517" i="11"/>
  <c r="Q1518" i="11"/>
  <c r="Q1519" i="11"/>
  <c r="Q1520" i="11"/>
  <c r="Q1521" i="11"/>
  <c r="Q1522" i="11"/>
  <c r="Q1523" i="11"/>
  <c r="Q1524" i="11"/>
  <c r="Q1525" i="11"/>
  <c r="Q1526" i="11"/>
  <c r="Q1527" i="11"/>
  <c r="Q1528" i="11"/>
  <c r="Q1529" i="11"/>
  <c r="Q1530" i="11"/>
  <c r="Q1531" i="11"/>
  <c r="Q1532" i="11"/>
  <c r="Q1533" i="11"/>
  <c r="Q1534" i="11"/>
  <c r="Q1535" i="11"/>
  <c r="Q1536" i="11"/>
  <c r="Q1537" i="11"/>
  <c r="Q1538" i="11"/>
  <c r="Q1539" i="11"/>
  <c r="Q1540" i="11"/>
  <c r="Q1541" i="11"/>
  <c r="Q1542" i="11"/>
  <c r="Q1543" i="11"/>
  <c r="Q1544" i="11"/>
  <c r="Q1545" i="11"/>
  <c r="Q1546" i="11"/>
  <c r="Q1547" i="11"/>
  <c r="Q1548" i="11"/>
  <c r="Q1549" i="11"/>
  <c r="Q1550" i="11"/>
  <c r="Q1551" i="11"/>
  <c r="Q1552" i="11"/>
  <c r="Q1553" i="11"/>
  <c r="Q1554" i="11"/>
  <c r="Q1555" i="11"/>
  <c r="Q1556" i="11"/>
  <c r="Q1557" i="11"/>
  <c r="Q1558" i="11"/>
  <c r="Q1559" i="11"/>
  <c r="Q1560" i="11"/>
  <c r="Q1561" i="11"/>
  <c r="Q1562" i="11"/>
  <c r="Q1563" i="11"/>
  <c r="Q1564" i="11"/>
  <c r="Q1565" i="11"/>
  <c r="Q1566" i="11"/>
  <c r="Q1567" i="11"/>
  <c r="Q1568" i="11"/>
  <c r="Q1569" i="11"/>
  <c r="Q1570" i="11"/>
  <c r="Q1571" i="11"/>
  <c r="Q1572" i="11"/>
  <c r="Q1573" i="11"/>
  <c r="Q1574" i="11"/>
  <c r="Q1575" i="11"/>
  <c r="Q1576" i="11"/>
  <c r="Q1577" i="11"/>
  <c r="Q1578" i="11"/>
  <c r="Q1579" i="11"/>
  <c r="Q1580" i="11"/>
  <c r="Q1581" i="11"/>
  <c r="Q1582" i="11"/>
  <c r="Q1583" i="11"/>
  <c r="Q1584" i="11"/>
  <c r="Q1585" i="11"/>
  <c r="Q1586" i="11"/>
  <c r="Q1587" i="11"/>
  <c r="Q1588" i="11"/>
  <c r="Q1589" i="11"/>
  <c r="Q1590" i="11"/>
  <c r="Q1591" i="11"/>
  <c r="Q1592" i="11"/>
  <c r="Q1593" i="11"/>
  <c r="Q1594" i="11"/>
  <c r="Q1595" i="11"/>
  <c r="Q1596" i="11"/>
  <c r="Q1597" i="11"/>
  <c r="Q1598" i="11"/>
  <c r="Q1599" i="11"/>
  <c r="Q1600" i="11"/>
  <c r="Q1601" i="11"/>
  <c r="Q1602" i="11"/>
  <c r="Q1603" i="11"/>
  <c r="Q1604" i="11"/>
  <c r="Q1605" i="11"/>
  <c r="Q1606" i="11"/>
  <c r="Q1607" i="11"/>
  <c r="Q1608" i="11"/>
  <c r="Q1609" i="11"/>
  <c r="Q1610" i="11"/>
  <c r="Q1611" i="11"/>
  <c r="Q1612" i="11"/>
  <c r="Q1613" i="11"/>
  <c r="Q1614" i="11"/>
  <c r="Q1615" i="11"/>
  <c r="Q1616" i="11"/>
  <c r="Q1617" i="11"/>
  <c r="Q1618" i="11"/>
  <c r="Q1619" i="11"/>
  <c r="Q1620" i="11"/>
  <c r="Q1621" i="11"/>
  <c r="Q1622" i="11"/>
  <c r="Q1623" i="11"/>
  <c r="Q1624" i="11"/>
  <c r="Q1625" i="11"/>
  <c r="Q1626" i="11"/>
  <c r="Q1627" i="11"/>
  <c r="Q1628" i="11"/>
  <c r="Q1629" i="11"/>
  <c r="Q1630" i="11"/>
  <c r="Q1631" i="11"/>
  <c r="Q1632" i="11"/>
  <c r="Q1633" i="11"/>
  <c r="Q1634" i="11"/>
  <c r="Q1635" i="11"/>
  <c r="Q1636" i="11"/>
  <c r="Q1637" i="11"/>
  <c r="Q1638" i="11"/>
  <c r="Q1639" i="11"/>
  <c r="Q1640" i="11"/>
  <c r="Q1641" i="11"/>
  <c r="Q1642" i="11"/>
  <c r="Q1643" i="11"/>
  <c r="Q1644" i="11"/>
  <c r="Q1645" i="11"/>
  <c r="Q1646" i="11"/>
  <c r="Q1647" i="11"/>
  <c r="Q1648" i="11"/>
  <c r="Q1649" i="11"/>
  <c r="Q1650" i="11"/>
  <c r="Q1651" i="11"/>
  <c r="Q1652" i="11"/>
  <c r="Q1653" i="11"/>
  <c r="Q1654" i="11"/>
  <c r="Q1655" i="11"/>
  <c r="Q1656" i="11"/>
  <c r="Q1657" i="11"/>
  <c r="Q1658" i="11"/>
  <c r="Q1659" i="11"/>
  <c r="Q1660" i="11"/>
  <c r="Q1661" i="11"/>
  <c r="Q1662" i="11"/>
  <c r="Q1663" i="11"/>
  <c r="Q1664" i="11"/>
  <c r="Q1665" i="11"/>
  <c r="Q1666" i="11"/>
  <c r="Q1667" i="11"/>
  <c r="Q1668" i="11"/>
  <c r="Q1669" i="11"/>
  <c r="Q1670" i="11"/>
  <c r="Q1671" i="11"/>
  <c r="Q1672" i="11"/>
  <c r="Q1673" i="11"/>
  <c r="Q1674" i="11"/>
  <c r="Q1675" i="11"/>
  <c r="Q1676" i="11"/>
  <c r="Q1677" i="11"/>
  <c r="Q1678" i="11"/>
  <c r="Q1679" i="11"/>
  <c r="Q1680" i="11"/>
  <c r="Q1681" i="11"/>
  <c r="Q1682" i="11"/>
  <c r="Q1683" i="11"/>
  <c r="Q1684" i="11"/>
  <c r="Q1685" i="11"/>
  <c r="Q1686" i="11"/>
  <c r="Q1687" i="11"/>
  <c r="Q1688" i="11"/>
  <c r="Q1689" i="11"/>
  <c r="Q1690" i="11"/>
  <c r="Q1691" i="11"/>
  <c r="Q1692" i="11"/>
  <c r="Q1693" i="11"/>
  <c r="Q1694" i="11"/>
  <c r="Q1695" i="11"/>
  <c r="Q1696" i="11"/>
  <c r="Q1697" i="11"/>
  <c r="Q1698" i="11"/>
  <c r="Q1699" i="11"/>
  <c r="Q1700" i="11"/>
  <c r="Q1701" i="11"/>
  <c r="Q1702" i="11"/>
  <c r="Q1703" i="11"/>
  <c r="Q1704" i="11"/>
  <c r="Q1705" i="11"/>
  <c r="Q1706" i="11"/>
  <c r="Q1707" i="11"/>
  <c r="Q1708" i="11"/>
  <c r="Q1709" i="11"/>
  <c r="Q1710" i="11"/>
  <c r="Q1711" i="11"/>
  <c r="Q1712" i="11"/>
  <c r="Q1713" i="11"/>
  <c r="Q1714" i="11"/>
  <c r="Q1715" i="11"/>
  <c r="Q1716" i="11"/>
  <c r="Q1717" i="11"/>
  <c r="Q1718" i="11"/>
  <c r="Q1719" i="11"/>
  <c r="Q1720" i="11"/>
  <c r="Q1721" i="11"/>
  <c r="Q1722" i="11"/>
  <c r="Q1723" i="11"/>
  <c r="Q1724" i="11"/>
  <c r="Q1725" i="11"/>
  <c r="Q1726" i="11"/>
  <c r="Q1727" i="11"/>
  <c r="Q1728" i="11"/>
  <c r="Q1729" i="11"/>
  <c r="Q1730" i="11"/>
  <c r="Q1731" i="11"/>
  <c r="Q1732" i="11"/>
  <c r="Q1733" i="11"/>
  <c r="Q1734" i="11"/>
  <c r="Q1735" i="11"/>
  <c r="Q1736" i="11"/>
  <c r="Q1737" i="11"/>
  <c r="Q1738" i="11"/>
  <c r="Q1739" i="11"/>
  <c r="Q1740" i="11"/>
  <c r="Q1741" i="11"/>
  <c r="Q1742" i="11"/>
  <c r="Q1743" i="11"/>
  <c r="Q1744" i="11"/>
  <c r="Q1745" i="11"/>
  <c r="Q1746" i="11"/>
  <c r="Q1747" i="11"/>
  <c r="Q1748" i="11"/>
  <c r="Q1749" i="11"/>
  <c r="Q1750" i="11"/>
  <c r="Q1751" i="11"/>
  <c r="Q1752" i="11"/>
  <c r="Q1753" i="11"/>
  <c r="Q1754" i="11"/>
  <c r="Q1755" i="11"/>
  <c r="Q1756" i="11"/>
  <c r="Q1757" i="11"/>
  <c r="Q1758" i="11"/>
  <c r="Q1759" i="11"/>
  <c r="Q1760" i="11"/>
  <c r="Q1761" i="11"/>
  <c r="Q1762" i="11"/>
  <c r="Q1763" i="11"/>
  <c r="Q1764" i="11"/>
  <c r="Q1765" i="11"/>
  <c r="Q1766" i="11"/>
  <c r="Q1767" i="11"/>
  <c r="Q1768" i="11"/>
  <c r="Q1769" i="11"/>
  <c r="Q1770" i="11"/>
  <c r="Q1771" i="11"/>
  <c r="Q1772" i="11"/>
  <c r="Q1773" i="11"/>
  <c r="Q1774" i="11"/>
  <c r="Q1775" i="11"/>
  <c r="Q1776" i="11"/>
  <c r="Q1777" i="11"/>
  <c r="Q1778" i="11"/>
  <c r="Q1779" i="11"/>
  <c r="Q1780" i="11"/>
  <c r="Q1781" i="11"/>
  <c r="Q1782" i="11"/>
  <c r="Q1783" i="11"/>
  <c r="Q1784" i="11"/>
  <c r="Q1785" i="11"/>
  <c r="Q1786" i="11"/>
  <c r="Q1787" i="11"/>
  <c r="Q1788" i="11"/>
  <c r="Q1789" i="11"/>
  <c r="Q1790" i="11"/>
  <c r="Q1791" i="11"/>
  <c r="Q1792" i="11"/>
  <c r="Q1793" i="11"/>
  <c r="Q1794" i="11"/>
  <c r="Q1795" i="11"/>
  <c r="Q1796" i="11"/>
  <c r="Q1797" i="11"/>
  <c r="Q1798" i="11"/>
  <c r="Q1799" i="11"/>
  <c r="Q1800" i="11"/>
  <c r="Q1801" i="11"/>
  <c r="Q1802" i="11"/>
  <c r="Q1803" i="11"/>
  <c r="Q1804" i="11"/>
  <c r="Q1805" i="11"/>
  <c r="Q1806" i="11"/>
  <c r="Q1807" i="11"/>
  <c r="Q1808" i="11"/>
  <c r="Q1809" i="11"/>
  <c r="Q1810" i="11"/>
  <c r="Q1811" i="11"/>
  <c r="Q1812" i="11"/>
  <c r="Q1813" i="11"/>
  <c r="Q1814" i="11"/>
  <c r="Q1815" i="11"/>
  <c r="Q1816" i="11"/>
  <c r="Q1817" i="11"/>
  <c r="Q1818" i="11"/>
  <c r="Q1819" i="11"/>
  <c r="Q1820" i="11"/>
  <c r="Q1821" i="11"/>
  <c r="Q1822" i="11"/>
  <c r="Q1823" i="11"/>
  <c r="Q1824" i="11"/>
  <c r="Q1825" i="11"/>
  <c r="Q1826" i="11"/>
  <c r="Q1827" i="11"/>
  <c r="Q1828" i="11"/>
  <c r="Q1829" i="11"/>
  <c r="Q1830" i="11"/>
  <c r="Q1831" i="11"/>
  <c r="Q1832" i="11"/>
  <c r="Q1833" i="11"/>
  <c r="Q1834" i="11"/>
  <c r="Q1835" i="11"/>
  <c r="Q1836" i="11"/>
  <c r="Q1837" i="11"/>
  <c r="Q1838" i="11"/>
  <c r="Q1839" i="11"/>
  <c r="Q1840" i="11"/>
  <c r="Q1841" i="11"/>
  <c r="Q1842" i="11"/>
  <c r="Q1843" i="11"/>
  <c r="Q1844" i="11"/>
  <c r="Q1845" i="11"/>
  <c r="Q1846" i="11"/>
  <c r="Q1847" i="11"/>
  <c r="Q1848" i="11"/>
  <c r="Q1849" i="11"/>
  <c r="Q1850" i="11"/>
  <c r="Q1851" i="11"/>
  <c r="Q1852" i="11"/>
  <c r="Q1853" i="11"/>
  <c r="Q1854" i="11"/>
  <c r="Q1855" i="11"/>
  <c r="Q1856" i="11"/>
  <c r="Q1857" i="11"/>
  <c r="Q1858" i="11"/>
  <c r="Q1859" i="11"/>
  <c r="Q1860" i="11"/>
  <c r="Q1861" i="11"/>
  <c r="Q1862" i="11"/>
  <c r="Q1863" i="11"/>
  <c r="Q1864" i="11"/>
  <c r="Q1865" i="11"/>
  <c r="Q1866" i="11"/>
  <c r="Q1867" i="11"/>
  <c r="Q1868" i="11"/>
  <c r="Q1869" i="11"/>
  <c r="Q1870" i="11"/>
  <c r="Q1871" i="11"/>
  <c r="Q1872" i="11"/>
  <c r="Q1873" i="11"/>
  <c r="Q1874" i="11"/>
  <c r="Q1875" i="11"/>
  <c r="Q1876" i="11"/>
  <c r="Q1877" i="11"/>
  <c r="Q1878" i="11"/>
  <c r="Q1879" i="11"/>
  <c r="Q1880" i="11"/>
  <c r="Q1881" i="11"/>
  <c r="Q1882" i="11"/>
  <c r="Q1883" i="11"/>
  <c r="Q1884" i="11"/>
  <c r="Q1885" i="11"/>
  <c r="Q1886" i="11"/>
  <c r="Q1887" i="11"/>
  <c r="Q1888" i="11"/>
  <c r="Q1889" i="11"/>
  <c r="Q1890" i="11"/>
  <c r="Q1891" i="11"/>
  <c r="Q1892" i="11"/>
  <c r="Q1893" i="11"/>
  <c r="Q1894" i="11"/>
  <c r="Q1895" i="11"/>
  <c r="Q1896" i="11"/>
  <c r="Q1897" i="11"/>
  <c r="Q1898" i="11"/>
  <c r="Q1899" i="11"/>
  <c r="Q1900" i="11"/>
  <c r="Q1901" i="11"/>
  <c r="Q1902" i="11"/>
  <c r="Q1903" i="11"/>
  <c r="Q1904" i="11"/>
  <c r="Q1905" i="11"/>
  <c r="Q1906" i="11"/>
  <c r="Q1907" i="11"/>
  <c r="Q1908" i="11"/>
  <c r="Q1909" i="11"/>
  <c r="Q1910" i="11"/>
  <c r="Q1911" i="11"/>
  <c r="Q1912" i="11"/>
  <c r="Q1913" i="11"/>
  <c r="Q1914" i="11"/>
  <c r="Q1915" i="11"/>
  <c r="Q1916" i="11"/>
  <c r="Q1917" i="11"/>
  <c r="Q1918" i="11"/>
  <c r="Q1919" i="11"/>
  <c r="Q1920" i="11"/>
  <c r="Q1921" i="11"/>
  <c r="Q1922" i="11"/>
  <c r="Q1923" i="11"/>
  <c r="Q1924" i="11"/>
  <c r="Q1925" i="11"/>
  <c r="Q1926" i="11"/>
  <c r="Q1927" i="11"/>
  <c r="Q1928" i="11"/>
  <c r="Q1929" i="11"/>
  <c r="Q1930" i="11"/>
  <c r="Q1931" i="11"/>
  <c r="Q1932" i="11"/>
  <c r="Q1933" i="11"/>
  <c r="Q1934" i="11"/>
  <c r="Q1935" i="11"/>
  <c r="Q1936" i="11"/>
  <c r="Q1937" i="11"/>
  <c r="Q1938" i="11"/>
  <c r="Q1939" i="11"/>
  <c r="Q1940" i="11"/>
  <c r="Q1941" i="11"/>
  <c r="Q1942" i="11"/>
  <c r="Q1943" i="11"/>
  <c r="Q1944" i="11"/>
  <c r="Q1945" i="11"/>
  <c r="Q1946" i="11"/>
  <c r="Q1947" i="11"/>
  <c r="Q1948" i="11"/>
  <c r="Q1949" i="11"/>
  <c r="Q1950" i="11"/>
  <c r="Q1951" i="11"/>
  <c r="Q1952" i="11"/>
  <c r="Q1953" i="11"/>
  <c r="Q1954" i="11"/>
  <c r="Q1955" i="11"/>
  <c r="Q1956" i="11"/>
  <c r="Q1957" i="11"/>
  <c r="Q1958" i="11"/>
  <c r="Q1959" i="11"/>
  <c r="Q1960" i="11"/>
  <c r="Q1961" i="11"/>
  <c r="Q1962" i="11"/>
  <c r="Q1963" i="11"/>
  <c r="Q1964" i="11"/>
  <c r="Q1965" i="11"/>
  <c r="Q1966" i="11"/>
  <c r="Q1967" i="11"/>
  <c r="Q1968" i="11"/>
  <c r="Q1969" i="11"/>
  <c r="Q1970" i="11"/>
  <c r="Q1971" i="11"/>
  <c r="Q1972" i="11"/>
  <c r="Q1973" i="11"/>
  <c r="Q1974" i="11"/>
  <c r="Q1975" i="11"/>
  <c r="Q1976" i="11"/>
  <c r="Q1977" i="11"/>
  <c r="Q1978" i="11"/>
  <c r="Q1979" i="11"/>
  <c r="Q1980" i="11"/>
  <c r="Q1981" i="11"/>
  <c r="Q1982" i="11"/>
  <c r="Q1983" i="11"/>
  <c r="Q1984" i="11"/>
  <c r="Q1985" i="11"/>
  <c r="Q1986" i="11"/>
  <c r="Q1987" i="11"/>
  <c r="Q1988" i="11"/>
  <c r="Q1989" i="11"/>
  <c r="Q1990" i="11"/>
  <c r="Q1991" i="11"/>
  <c r="Q1992" i="11"/>
  <c r="Q1993" i="11"/>
  <c r="Q1994" i="11"/>
  <c r="Q1995" i="11"/>
  <c r="Q1996" i="11"/>
  <c r="Q1997" i="11"/>
  <c r="Q1998" i="11"/>
  <c r="Q1999" i="11"/>
  <c r="Q2000" i="11"/>
  <c r="Q2001" i="11"/>
  <c r="Q2002" i="11"/>
  <c r="Q2003" i="11"/>
  <c r="Q2004" i="11"/>
  <c r="Q2005" i="11"/>
  <c r="Q2006" i="11"/>
  <c r="Q2007" i="11"/>
  <c r="Q2008" i="11"/>
  <c r="Q2009" i="11"/>
  <c r="Q2010" i="11"/>
  <c r="Q2011" i="11"/>
  <c r="Q2012" i="11"/>
  <c r="Q2013" i="11"/>
  <c r="Q2014" i="11"/>
  <c r="Q2015" i="11"/>
  <c r="Q2016" i="11"/>
  <c r="Q2017" i="11"/>
  <c r="Q2018" i="11"/>
  <c r="Q2019" i="11"/>
  <c r="Q2020" i="11"/>
  <c r="Q2021" i="11"/>
  <c r="Q2022" i="11"/>
  <c r="Q2023" i="11"/>
  <c r="Q2024" i="11"/>
  <c r="Q2025" i="11"/>
  <c r="Q2026" i="11"/>
  <c r="Q2027" i="11"/>
  <c r="Q2028" i="11"/>
  <c r="Q2029" i="11"/>
  <c r="Q2030" i="11"/>
  <c r="Q2031" i="11"/>
  <c r="Q2032" i="11"/>
  <c r="Q2033" i="11"/>
  <c r="Q2034" i="11"/>
  <c r="Q2035" i="11"/>
  <c r="Q2036" i="11"/>
  <c r="Q2037" i="11"/>
  <c r="Q2038" i="11"/>
  <c r="Q2039" i="11"/>
  <c r="Q2040" i="11"/>
  <c r="Q2041" i="11"/>
  <c r="Q2042" i="11"/>
  <c r="Q2043" i="11"/>
  <c r="Q2044" i="11"/>
  <c r="Q2045" i="11"/>
  <c r="Q2046" i="11"/>
  <c r="Q2047" i="11"/>
  <c r="Q2048" i="11"/>
  <c r="Q2049" i="11"/>
  <c r="Q2050" i="11"/>
  <c r="Q2051" i="11"/>
  <c r="Q2052" i="11"/>
  <c r="Q2053" i="11"/>
  <c r="Q2054" i="11"/>
  <c r="Q2055" i="11"/>
  <c r="Q2056" i="11"/>
  <c r="Q2057" i="11"/>
  <c r="Q2058" i="11"/>
  <c r="Q2059" i="11"/>
  <c r="Q2060" i="11"/>
  <c r="Q2061" i="11"/>
  <c r="Q2062" i="11"/>
  <c r="Q2063" i="11"/>
  <c r="Q2064" i="11"/>
  <c r="Q2065" i="11"/>
  <c r="Q2066" i="11"/>
  <c r="Q2067" i="11"/>
  <c r="Q2068" i="11"/>
  <c r="Q2069" i="11"/>
  <c r="Q2070" i="11"/>
  <c r="Q2071" i="11"/>
  <c r="Q2072" i="11"/>
  <c r="Q2073" i="11"/>
  <c r="Q2074" i="11"/>
  <c r="Q2075" i="11"/>
  <c r="Q2076" i="11"/>
  <c r="Q2077" i="11"/>
  <c r="Q2078" i="11"/>
  <c r="Q2079" i="11"/>
  <c r="Q2080" i="11"/>
  <c r="Q2081" i="11"/>
  <c r="Q2082" i="11"/>
  <c r="Q2083" i="11"/>
  <c r="Q2084" i="11"/>
  <c r="Q2085" i="11"/>
  <c r="Q2086" i="11"/>
  <c r="Q2087" i="11"/>
  <c r="Q2088" i="11"/>
  <c r="Q2089" i="11"/>
  <c r="Q2090" i="11"/>
  <c r="Q2091" i="11"/>
  <c r="Q2092" i="11"/>
  <c r="Q2093" i="11"/>
  <c r="Q2094" i="11"/>
  <c r="Q2095" i="11"/>
  <c r="Q2096" i="11"/>
  <c r="Q2097" i="11"/>
  <c r="Q2098" i="11"/>
  <c r="Q2099" i="11"/>
  <c r="Q2100" i="11"/>
  <c r="Q2101" i="11"/>
  <c r="Q2102" i="11"/>
  <c r="Q2103" i="11"/>
  <c r="Q2104" i="11"/>
  <c r="Q2105" i="11"/>
  <c r="Q2106" i="11"/>
  <c r="Q2107" i="11"/>
  <c r="Q2108" i="11"/>
  <c r="Q2109" i="11"/>
  <c r="Q2110" i="11"/>
  <c r="Q2111" i="11"/>
  <c r="Q2112" i="11"/>
  <c r="Q2113" i="11"/>
  <c r="Q2114" i="11"/>
  <c r="Q2115" i="11"/>
  <c r="Q2116" i="11"/>
  <c r="Q2117" i="11"/>
  <c r="Q2118" i="11"/>
  <c r="Q2119" i="11"/>
  <c r="Q2120" i="11"/>
  <c r="Q2121" i="11"/>
  <c r="Q2122" i="11"/>
  <c r="Q2123" i="11"/>
  <c r="Q2124" i="11"/>
  <c r="Q2125" i="11"/>
  <c r="Q2126" i="11"/>
  <c r="Q2127" i="11"/>
  <c r="Q2128" i="11"/>
  <c r="Q2129" i="11"/>
  <c r="Q2130" i="11"/>
  <c r="Q2131" i="11"/>
  <c r="Q2132" i="11"/>
  <c r="Q2133" i="11"/>
  <c r="Q2134" i="11"/>
  <c r="Q2135" i="11"/>
  <c r="Q2136" i="11"/>
  <c r="Q2137" i="11"/>
  <c r="Q2138" i="11"/>
  <c r="Q2139" i="11"/>
  <c r="Q2140" i="11"/>
  <c r="Q2141" i="11"/>
  <c r="Q2142" i="11"/>
  <c r="Q2143" i="11"/>
  <c r="Q2144" i="11"/>
  <c r="Q2145" i="11"/>
  <c r="Q2146" i="11"/>
  <c r="Q2147" i="11"/>
  <c r="Q2148" i="11"/>
  <c r="Q2149" i="11"/>
  <c r="Q2150" i="11"/>
  <c r="Q2151" i="11"/>
  <c r="Q2152" i="11"/>
  <c r="Q2153" i="11"/>
  <c r="Q2154" i="11"/>
  <c r="Q2155" i="11"/>
  <c r="Q2156" i="11"/>
  <c r="Q2157" i="11"/>
  <c r="Q2158" i="11"/>
  <c r="Q2159" i="11"/>
  <c r="Q2160" i="11"/>
  <c r="Q2161" i="11"/>
  <c r="Q2162" i="11"/>
  <c r="Q2163" i="11"/>
  <c r="Q2164" i="11"/>
  <c r="Q2165" i="11"/>
  <c r="Q2166" i="11"/>
  <c r="Q2167" i="11"/>
  <c r="Q2168" i="11"/>
  <c r="Q2169" i="11"/>
  <c r="Q2170" i="11"/>
  <c r="Q2171" i="11"/>
  <c r="Q2172" i="11"/>
  <c r="Q2173" i="11"/>
  <c r="Q2174" i="11"/>
  <c r="Q2175" i="11"/>
  <c r="Q2176" i="11"/>
  <c r="Q2177" i="11"/>
  <c r="Q2178" i="11"/>
  <c r="Q2179" i="11"/>
  <c r="Q2180" i="11"/>
  <c r="Q2181" i="11"/>
  <c r="Q2182" i="11"/>
  <c r="Q4" i="11"/>
  <c r="D3" i="12"/>
  <c r="D5" i="12"/>
  <c r="D7" i="12"/>
  <c r="D8" i="12"/>
  <c r="D9" i="12"/>
  <c r="D10" i="12"/>
  <c r="D11" i="12"/>
  <c r="D12" i="12"/>
  <c r="D14" i="12"/>
  <c r="D17" i="12"/>
  <c r="D18" i="12"/>
  <c r="D19" i="12"/>
  <c r="D20" i="12"/>
  <c r="D21" i="12"/>
  <c r="D22" i="12"/>
  <c r="D23" i="12"/>
  <c r="D24" i="12"/>
  <c r="D27" i="12"/>
  <c r="D29" i="12"/>
  <c r="D31" i="12"/>
  <c r="D32" i="12"/>
  <c r="D34" i="12"/>
  <c r="D36" i="12"/>
  <c r="D38" i="12"/>
  <c r="D39" i="12"/>
  <c r="D40" i="12"/>
  <c r="D42" i="12"/>
  <c r="D43" i="12"/>
  <c r="D2" i="12"/>
  <c r="C3" i="4" l="1"/>
  <c r="B3" i="4"/>
  <c r="B4" i="4" l="1"/>
  <c r="B5" i="4"/>
  <c r="B6" i="4"/>
  <c r="B8" i="4"/>
  <c r="B9" i="4"/>
  <c r="B10" i="4"/>
  <c r="B11" i="4"/>
  <c r="B12" i="4"/>
  <c r="B13" i="4"/>
  <c r="B14" i="4"/>
  <c r="H42" i="9"/>
  <c r="H40" i="9"/>
  <c r="H39" i="9"/>
  <c r="I39" i="9"/>
  <c r="I40" i="9"/>
  <c r="H41" i="9"/>
  <c r="I41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I54" i="9"/>
  <c r="H50" i="9"/>
  <c r="I50" i="9"/>
  <c r="H54" i="9"/>
  <c r="B2" i="7"/>
  <c r="G49" i="9"/>
  <c r="G54" i="9"/>
  <c r="G39" i="9"/>
  <c r="G40" i="9"/>
  <c r="G42" i="9"/>
  <c r="G46" i="9"/>
  <c r="G50" i="9"/>
  <c r="G48" i="9"/>
  <c r="G47" i="9"/>
  <c r="G45" i="9"/>
  <c r="G44" i="9"/>
  <c r="G43" i="9"/>
  <c r="G4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</calcChain>
</file>

<file path=xl/sharedStrings.xml><?xml version="1.0" encoding="utf-8"?>
<sst xmlns="http://schemas.openxmlformats.org/spreadsheetml/2006/main" count="21566" uniqueCount="4118">
  <si>
    <t>Source:</t>
  </si>
  <si>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</si>
  <si>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</si>
  <si>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</si>
  <si>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</si>
  <si>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</si>
  <si>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</si>
  <si>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</si>
  <si>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</si>
  <si>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solar thermal</t>
  </si>
  <si>
    <t>nuclear</t>
  </si>
  <si>
    <t>Wind</t>
  </si>
  <si>
    <t>newly built</t>
  </si>
  <si>
    <t>solar PV</t>
  </si>
  <si>
    <t>Capacities by Plant Type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</si>
  <si>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</si>
  <si>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</si>
  <si>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</si>
  <si>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</si>
  <si>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</si>
  <si>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(as opposed to steam turbines and internal combustion engines) to provide flexibility points.</t>
  </si>
  <si>
    <t>Peakers that Provide Flexibility Points</t>
  </si>
  <si>
    <t>lignite</t>
  </si>
  <si>
    <t>hard coal</t>
  </si>
  <si>
    <t>offshore wind</t>
  </si>
  <si>
    <t>onshore wind</t>
  </si>
  <si>
    <t>CHP</t>
  </si>
  <si>
    <t>Subsector-Driven CHP</t>
  </si>
  <si>
    <t>Coal Large Recent</t>
  </si>
  <si>
    <t>Coal Small Recent</t>
  </si>
  <si>
    <t>Steam Small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</si>
  <si>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</si>
  <si>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</si>
  <si>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</si>
  <si>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</si>
  <si>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</si>
  <si>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</si>
  <si>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</si>
  <si>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</si>
  <si>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</si>
  <si>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</si>
  <si>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</si>
  <si>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</si>
  <si>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</t>
  </si>
  <si>
    <t>Biomass</t>
  </si>
  <si>
    <t>Small Hydro</t>
  </si>
  <si>
    <t>Solar Thermal</t>
  </si>
  <si>
    <t>Solar PV</t>
  </si>
  <si>
    <t>Distributed PV</t>
  </si>
  <si>
    <t>CSP with Storage</t>
  </si>
  <si>
    <t>Specified Coal</t>
  </si>
  <si>
    <t>Specified BPA</t>
  </si>
  <si>
    <t>Specified Gas</t>
  </si>
  <si>
    <t>Unspecified</t>
  </si>
  <si>
    <t>Unspecified Non-emitting</t>
  </si>
  <si>
    <t>Installed capacity by technology</t>
  </si>
  <si>
    <t>Steam Large Recent (probably once through cooling)</t>
  </si>
  <si>
    <t>Map E3 values to EPS values</t>
  </si>
  <si>
    <t>As in U.S. dataset and model, we only consider natural gas peakers that are combustion turbines</t>
  </si>
  <si>
    <t>As in the U.S. dataset, we do not use the "preexisting nonretiring" quality tier.  We classify all preexisting</t>
  </si>
  <si>
    <t>Fraction peakers</t>
  </si>
  <si>
    <t>How to find data in Pathways</t>
  </si>
  <si>
    <t>corrrecting to not include imports, handled otherwise</t>
  </si>
  <si>
    <t xml:space="preserve">Imports are handled through other variables. </t>
  </si>
  <si>
    <t>Primary Energy Source</t>
  </si>
  <si>
    <t>Prime Mover</t>
  </si>
  <si>
    <t>Sum of Capacity</t>
  </si>
  <si>
    <t>Average of Capacity Factor</t>
  </si>
  <si>
    <t>SUN</t>
  </si>
  <si>
    <t>Photovoltaic</t>
  </si>
  <si>
    <t>Steam Turbine</t>
  </si>
  <si>
    <t>AB</t>
  </si>
  <si>
    <t>BIT</t>
  </si>
  <si>
    <t>DFO</t>
  </si>
  <si>
    <t>Combustion (gas) Turbine</t>
  </si>
  <si>
    <t>Internal Combustion Engine (diesel, piston)</t>
  </si>
  <si>
    <t>GAS</t>
  </si>
  <si>
    <t>GEO</t>
  </si>
  <si>
    <t>JF</t>
  </si>
  <si>
    <t>LFG</t>
  </si>
  <si>
    <t>MSW</t>
  </si>
  <si>
    <t>NG</t>
  </si>
  <si>
    <t>Combined Cycle - Combustion Turbine portion</t>
  </si>
  <si>
    <t>Combined Cycle - Single Shaft</t>
  </si>
  <si>
    <t>Combined Cycle - Steam Turbine portion</t>
  </si>
  <si>
    <t>Fuel Cell (electrochemical)</t>
  </si>
  <si>
    <t>Other (Explain in Notes)</t>
  </si>
  <si>
    <t>NUC</t>
  </si>
  <si>
    <t>OBG</t>
  </si>
  <si>
    <t>OG</t>
  </si>
  <si>
    <t>OIL</t>
  </si>
  <si>
    <t>OTH</t>
  </si>
  <si>
    <t>PC</t>
  </si>
  <si>
    <t>WAT</t>
  </si>
  <si>
    <t>Hydraulic Turbine - Reversible (pumped storage)</t>
  </si>
  <si>
    <t>Hydraulic Turbine (conventional)</t>
  </si>
  <si>
    <t>WDS</t>
  </si>
  <si>
    <t>WH</t>
  </si>
  <si>
    <t>WND</t>
  </si>
  <si>
    <t>Wind Turbine</t>
  </si>
  <si>
    <t>This Page may take 10 seconds or longer to load</t>
  </si>
  <si>
    <t>Category</t>
  </si>
  <si>
    <t>v 2016  </t>
  </si>
  <si>
    <t>Plant ID</t>
  </si>
  <si>
    <t>Plant Name</t>
  </si>
  <si>
    <t>Unit</t>
  </si>
  <si>
    <t>Status</t>
  </si>
  <si>
    <t>Start Date</t>
  </si>
  <si>
    <t>Retire Date</t>
  </si>
  <si>
    <t>Prime mover ID</t>
  </si>
  <si>
    <t>Capacity</t>
  </si>
  <si>
    <t>net MWh</t>
  </si>
  <si>
    <t>Primary Fuel Use (MMBTU)</t>
  </si>
  <si>
    <t>Secondary Energy Source Fuel Use (MMBTU)</t>
  </si>
  <si>
    <t>Secondary Energy Source</t>
  </si>
  <si>
    <t>Capacity Factor</t>
  </si>
  <si>
    <t>W</t>
  </si>
  <si>
    <t>W0275</t>
  </si>
  <si>
    <t>85A (Zond Systems Inc - 6043)</t>
  </si>
  <si>
    <t>WPRS 1</t>
  </si>
  <si>
    <t>OP</t>
  </si>
  <si>
    <t>WT</t>
  </si>
  <si>
    <t>UNK</t>
  </si>
  <si>
    <t>W0276</t>
  </si>
  <si>
    <t>85B (Zond Systems Inc - 6044)</t>
  </si>
  <si>
    <t>S</t>
  </si>
  <si>
    <t>S9210</t>
  </si>
  <si>
    <t>Abby Power LLC</t>
  </si>
  <si>
    <t>Unit 1</t>
  </si>
  <si>
    <t>PV</t>
  </si>
  <si>
    <t>E</t>
  </si>
  <si>
    <t>E0257</t>
  </si>
  <si>
    <t>ABEC Bidart-Old River LLC</t>
  </si>
  <si>
    <t>IC</t>
  </si>
  <si>
    <t>S0312</t>
  </si>
  <si>
    <t>Adams East LLC</t>
  </si>
  <si>
    <t>S0410</t>
  </si>
  <si>
    <t>Adelanto Solar I</t>
  </si>
  <si>
    <t>SAS1</t>
  </si>
  <si>
    <t>S0411</t>
  </si>
  <si>
    <t>Adelanto Solar II</t>
  </si>
  <si>
    <t>SAS2</t>
  </si>
  <si>
    <t>S0218</t>
  </si>
  <si>
    <t>Adelanto Solar Power Project</t>
  </si>
  <si>
    <t>S0421</t>
  </si>
  <si>
    <t>Adera Solar</t>
  </si>
  <si>
    <t>S0308</t>
  </si>
  <si>
    <t>Adobe Solar</t>
  </si>
  <si>
    <t>S9149</t>
  </si>
  <si>
    <t>Advanced Micro Decives</t>
  </si>
  <si>
    <t>G</t>
  </si>
  <si>
    <t>G0802</t>
  </si>
  <si>
    <t>AERA San Ardo Cogen Facility</t>
  </si>
  <si>
    <t>CS</t>
  </si>
  <si>
    <t>Unit 2</t>
  </si>
  <si>
    <t>S0116</t>
  </si>
  <si>
    <t>Aerojet I (3.6MW) Solar Plant</t>
  </si>
  <si>
    <t>Aerojet I</t>
  </si>
  <si>
    <t>S0130</t>
  </si>
  <si>
    <t>Aerojet II (2.4MW) Solar Plant</t>
  </si>
  <si>
    <t>Aerojet II</t>
  </si>
  <si>
    <t>S9200</t>
  </si>
  <si>
    <t>Agua Caliente (Bena A)</t>
  </si>
  <si>
    <t>S0242</t>
  </si>
  <si>
    <t>Agua Caliente Solar (AZ)</t>
  </si>
  <si>
    <t>G0911</t>
  </si>
  <si>
    <t>Agua Mansa Power Plant</t>
  </si>
  <si>
    <t>GT</t>
  </si>
  <si>
    <t>T</t>
  </si>
  <si>
    <t>T0023</t>
  </si>
  <si>
    <t>Aidlin #1</t>
  </si>
  <si>
    <t>ADST1</t>
  </si>
  <si>
    <t>ST</t>
  </si>
  <si>
    <t>ADST2</t>
  </si>
  <si>
    <t>S9047</t>
  </si>
  <si>
    <t>Airport Division City of San Jose</t>
  </si>
  <si>
    <t>G0379</t>
  </si>
  <si>
    <t>Alameda</t>
  </si>
  <si>
    <t>S9121</t>
  </si>
  <si>
    <t>Alameda Water District</t>
  </si>
  <si>
    <t>G0011</t>
  </si>
  <si>
    <t>Alamitos</t>
  </si>
  <si>
    <t>AL 1</t>
  </si>
  <si>
    <t>AL 2</t>
  </si>
  <si>
    <t>AL 3</t>
  </si>
  <si>
    <t>AL 4</t>
  </si>
  <si>
    <t>AL 5</t>
  </si>
  <si>
    <t>AL 6</t>
  </si>
  <si>
    <t>H</t>
  </si>
  <si>
    <t>H0058</t>
  </si>
  <si>
    <t>Alamo</t>
  </si>
  <si>
    <t>HY</t>
  </si>
  <si>
    <t>S0333</t>
  </si>
  <si>
    <t>Alamo Solar LLC</t>
  </si>
  <si>
    <t>G0536</t>
  </si>
  <si>
    <t>Algonquin Power Sanger LLC</t>
  </si>
  <si>
    <t>GTG</t>
  </si>
  <si>
    <t>CT</t>
  </si>
  <si>
    <t>STG</t>
  </si>
  <si>
    <t>CA</t>
  </si>
  <si>
    <t>S0525</t>
  </si>
  <si>
    <t>Algonquin Power SKIC 20 Solar LLC</t>
  </si>
  <si>
    <t>S0324</t>
  </si>
  <si>
    <t>Alhambra Solar Facility</t>
  </si>
  <si>
    <t>SGAH</t>
  </si>
  <si>
    <t>E0155</t>
  </si>
  <si>
    <t>Aliso Water Management Agency (Under 1 MW as of Jan 2016)</t>
  </si>
  <si>
    <t>Gen 1</t>
  </si>
  <si>
    <t>Gen 2</t>
  </si>
  <si>
    <t>Gen 3</t>
  </si>
  <si>
    <t>G0016</t>
  </si>
  <si>
    <t>Almond Power Plant</t>
  </si>
  <si>
    <t>Unit 2-1</t>
  </si>
  <si>
    <t>Unit 2-2</t>
  </si>
  <si>
    <t>Unit 2-3</t>
  </si>
  <si>
    <t>S9046</t>
  </si>
  <si>
    <t>Almond Process Parreira</t>
  </si>
  <si>
    <t>S0246</t>
  </si>
  <si>
    <t>Alpaugh 50 LLC</t>
  </si>
  <si>
    <t>S0247</t>
  </si>
  <si>
    <t>Alpaugh North LLC</t>
  </si>
  <si>
    <t>S0237</t>
  </si>
  <si>
    <t>Alpine Solar</t>
  </si>
  <si>
    <t>H0005</t>
  </si>
  <si>
    <t>Alta</t>
  </si>
  <si>
    <t>W0370</t>
  </si>
  <si>
    <t>Alta I Wind Energy Center</t>
  </si>
  <si>
    <t>W0372</t>
  </si>
  <si>
    <t>Alta II Wind Energy Center</t>
  </si>
  <si>
    <t>W0387</t>
  </si>
  <si>
    <t>Alta III Wind Energy Center</t>
  </si>
  <si>
    <t>W0388</t>
  </si>
  <si>
    <t>Alta IV Wind Energy Center</t>
  </si>
  <si>
    <t>W0389</t>
  </si>
  <si>
    <t>Alta V Wind Energy Center</t>
  </si>
  <si>
    <t>W0393</t>
  </si>
  <si>
    <t>Alta Wind VIII, LLC</t>
  </si>
  <si>
    <t>W0441</t>
  </si>
  <si>
    <t>Alta X Wind Energy Center</t>
  </si>
  <si>
    <t>W0442</t>
  </si>
  <si>
    <t>Alta XI Wind Energy Center</t>
  </si>
  <si>
    <t>G0562</t>
  </si>
  <si>
    <t>AltaGas Pomona Energy Inc (cogen prior to 2016)</t>
  </si>
  <si>
    <t>E0106</t>
  </si>
  <si>
    <t>Altamont Gas Recovery</t>
  </si>
  <si>
    <t>W0292</t>
  </si>
  <si>
    <t>Altech III (NAWP Inc. - 6087)</t>
  </si>
  <si>
    <t>G0144</t>
  </si>
  <si>
    <t>Altivity Packaging - Santa Clara</t>
  </si>
  <si>
    <t>COGEN 1</t>
  </si>
  <si>
    <t>S9006</t>
  </si>
  <si>
    <t>Alza Corporation (700 Eubanks)</t>
  </si>
  <si>
    <t>E0248</t>
  </si>
  <si>
    <t>Ameresco Butte County Neal Road Landfill</t>
  </si>
  <si>
    <t>E0250</t>
  </si>
  <si>
    <t>Ameresco Chiquita Energy</t>
  </si>
  <si>
    <t>E0252</t>
  </si>
  <si>
    <t>Ameresco Forward LLC</t>
  </si>
  <si>
    <t>E0218</t>
  </si>
  <si>
    <t>Ameresco Half Moon Bay (Ox Mountain Landfill)</t>
  </si>
  <si>
    <t>E0255</t>
  </si>
  <si>
    <t>Ameresco Johnson Canyon</t>
  </si>
  <si>
    <t>E0217</t>
  </si>
  <si>
    <t>Ameresco Keller Canyon</t>
  </si>
  <si>
    <t>E0253</t>
  </si>
  <si>
    <t>Ameresco San Joaquin LLC</t>
  </si>
  <si>
    <t>E0214</t>
  </si>
  <si>
    <t>Ameresco Santa Cruz Energy</t>
  </si>
  <si>
    <t>Unit 3</t>
  </si>
  <si>
    <t>E0071</t>
  </si>
  <si>
    <t>Ameresco Vasco Road LLC</t>
  </si>
  <si>
    <t>S9110</t>
  </si>
  <si>
    <t>Amir Development Company</t>
  </si>
  <si>
    <t>S9211</t>
  </si>
  <si>
    <t>Amy Solar LLC</t>
  </si>
  <si>
    <t>G0026</t>
  </si>
  <si>
    <t>Anaheim CT</t>
  </si>
  <si>
    <t>H0008</t>
  </si>
  <si>
    <t>Angels</t>
  </si>
  <si>
    <t>S9137</t>
  </si>
  <si>
    <t>Angels PH Utica Power Authority</t>
  </si>
  <si>
    <t>S9074</t>
  </si>
  <si>
    <t>Anheuser Busch Fairfield PV Phase/Anheuser Busch</t>
  </si>
  <si>
    <t>S9148</t>
  </si>
  <si>
    <t>ANHEUSER BUSCH INC</t>
  </si>
  <si>
    <t>W0398</t>
  </si>
  <si>
    <t>Anheuser-Busch</t>
  </si>
  <si>
    <t>W0456</t>
  </si>
  <si>
    <t>Anheuser-Busch #2</t>
  </si>
  <si>
    <t>S9212</t>
  </si>
  <si>
    <t>Annie Power LLC</t>
  </si>
  <si>
    <t>S0548</t>
  </si>
  <si>
    <t>Antelope Big Sky Ranch</t>
  </si>
  <si>
    <t>S0552</t>
  </si>
  <si>
    <t>Antelope DSR 1 - Big Sky Solar 1</t>
  </si>
  <si>
    <t>S0553</t>
  </si>
  <si>
    <t>Antelope DSR 2 - Big Sky Solar 2</t>
  </si>
  <si>
    <t>S0241</t>
  </si>
  <si>
    <t>Antelope Valley Solar Ranch 1</t>
  </si>
  <si>
    <t>S0422</t>
  </si>
  <si>
    <t>AP North Lake Solar</t>
  </si>
  <si>
    <t>S9075</t>
  </si>
  <si>
    <t>Applied Materials Inc.</t>
  </si>
  <si>
    <t>C</t>
  </si>
  <si>
    <t>C0017</t>
  </si>
  <si>
    <t>Argus Cogen Plant</t>
  </si>
  <si>
    <t>TG #5</t>
  </si>
  <si>
    <t>TG #8</t>
  </si>
  <si>
    <t>TG #9</t>
  </si>
  <si>
    <t>S0325</t>
  </si>
  <si>
    <t>Arkansas Solar Facility</t>
  </si>
  <si>
    <t>SGAK</t>
  </si>
  <si>
    <t>S0292</t>
  </si>
  <si>
    <t>Arlington Valley Solar Energy II</t>
  </si>
  <si>
    <t>S9073</t>
  </si>
  <si>
    <t>AT&amp;T San Ramon (PV)/AT&amp;T Services Inc</t>
  </si>
  <si>
    <t>S9142</t>
  </si>
  <si>
    <t>AT&amp;T Services Inc.</t>
  </si>
  <si>
    <t>S9025</t>
  </si>
  <si>
    <t>S0323</t>
  </si>
  <si>
    <t>Atwell Island PV Solar Generating Facility</t>
  </si>
  <si>
    <t>S0336</t>
  </si>
  <si>
    <t>Atwell Island West LLC CED</t>
  </si>
  <si>
    <t>S0460</t>
  </si>
  <si>
    <t>Augustine Energy PV</t>
  </si>
  <si>
    <t>S0126</t>
  </si>
  <si>
    <t>Avenal Park Solar</t>
  </si>
  <si>
    <t>S9213</t>
  </si>
  <si>
    <t>Ayden Power LLC</t>
  </si>
  <si>
    <t>H0014</t>
  </si>
  <si>
    <t>Azusa</t>
  </si>
  <si>
    <t>MR</t>
  </si>
  <si>
    <t>G9100</t>
  </si>
  <si>
    <t>B Braun Medical Inc</t>
  </si>
  <si>
    <t>G0040</t>
  </si>
  <si>
    <t>Badger Creek Cogen</t>
  </si>
  <si>
    <t>LM5000</t>
  </si>
  <si>
    <t>H0019</t>
  </si>
  <si>
    <t>Balch #1</t>
  </si>
  <si>
    <t>Unit 587</t>
  </si>
  <si>
    <t>H0020</t>
  </si>
  <si>
    <t>Balch #2</t>
  </si>
  <si>
    <t>Unit 588</t>
  </si>
  <si>
    <t>Unit 589</t>
  </si>
  <si>
    <t>G9111</t>
  </si>
  <si>
    <t>Barre Peaker</t>
  </si>
  <si>
    <t>S0554</t>
  </si>
  <si>
    <t>Beacon 3</t>
  </si>
  <si>
    <t>S0555</t>
  </si>
  <si>
    <t>Beacon 4</t>
  </si>
  <si>
    <t>T0005</t>
  </si>
  <si>
    <t>Bear Canyon #2 (Retired January 2016)</t>
  </si>
  <si>
    <t>BCST1</t>
  </si>
  <si>
    <t>RE</t>
  </si>
  <si>
    <t>BCST2</t>
  </si>
  <si>
    <t>H0507</t>
  </si>
  <si>
    <t>Bear Creek</t>
  </si>
  <si>
    <t>GEN1</t>
  </si>
  <si>
    <t>S0303</t>
  </si>
  <si>
    <t>Bear Creek Solar</t>
  </si>
  <si>
    <t>G0428</t>
  </si>
  <si>
    <t>Bear Mountain Cogen</t>
  </si>
  <si>
    <t>H0021</t>
  </si>
  <si>
    <t>Bear Valley</t>
  </si>
  <si>
    <t>G0930</t>
  </si>
  <si>
    <t>Bear Valley Power Plant</t>
  </si>
  <si>
    <t>H0022</t>
  </si>
  <si>
    <t>Beardsley</t>
  </si>
  <si>
    <t>S9214</t>
  </si>
  <si>
    <t>Becca Solar LLC</t>
  </si>
  <si>
    <t>H0023</t>
  </si>
  <si>
    <t>Belden</t>
  </si>
  <si>
    <t>Unit 552</t>
  </si>
  <si>
    <t>S9038</t>
  </si>
  <si>
    <t>Beret &amp; Kees Jan De Jong</t>
  </si>
  <si>
    <t>G0368</t>
  </si>
  <si>
    <t>Berry Cogen Midway-Sunset 18MW</t>
  </si>
  <si>
    <t>G0638</t>
  </si>
  <si>
    <t>Berry Cogen Midway-Sunset 38MW</t>
  </si>
  <si>
    <t>Cogen 18</t>
  </si>
  <si>
    <t>G0032</t>
  </si>
  <si>
    <t>Berry Placerita Cogen</t>
  </si>
  <si>
    <t>Cogen 42</t>
  </si>
  <si>
    <t>Cogen 42-2</t>
  </si>
  <si>
    <t>H0323</t>
  </si>
  <si>
    <t>Bidwell Ditch</t>
  </si>
  <si>
    <t>UNIT 1</t>
  </si>
  <si>
    <t>H0027</t>
  </si>
  <si>
    <t>Big Creek 1</t>
  </si>
  <si>
    <t>H0028</t>
  </si>
  <si>
    <t>Big Creek 2</t>
  </si>
  <si>
    <t>H0030</t>
  </si>
  <si>
    <t>Big Creek 2A</t>
  </si>
  <si>
    <t>H0032</t>
  </si>
  <si>
    <t>Big Creek 3</t>
  </si>
  <si>
    <t>H0034</t>
  </si>
  <si>
    <t>Big Creek 4</t>
  </si>
  <si>
    <t>H0036</t>
  </si>
  <si>
    <t>Big Creek 8</t>
  </si>
  <si>
    <t>T0060</t>
  </si>
  <si>
    <t>Big Geysers #13</t>
  </si>
  <si>
    <t>BGST13</t>
  </si>
  <si>
    <t>H0040</t>
  </si>
  <si>
    <t>Big Pine</t>
  </si>
  <si>
    <t>G0054</t>
  </si>
  <si>
    <t>Biola University</t>
  </si>
  <si>
    <t>EG1</t>
  </si>
  <si>
    <t>EG2</t>
  </si>
  <si>
    <t>EG3</t>
  </si>
  <si>
    <t>H0041</t>
  </si>
  <si>
    <t>Bishop Creek 2</t>
  </si>
  <si>
    <t>H0042</t>
  </si>
  <si>
    <t>Bishop Creek 3</t>
  </si>
  <si>
    <t>H0043</t>
  </si>
  <si>
    <t>Bishop Creek 4</t>
  </si>
  <si>
    <t>H0044</t>
  </si>
  <si>
    <t>Bishop Creek 5</t>
  </si>
  <si>
    <t>H0045</t>
  </si>
  <si>
    <t>Bishop Creek 6</t>
  </si>
  <si>
    <t>H0046</t>
  </si>
  <si>
    <t>Black Butte</t>
  </si>
  <si>
    <t>S0339</t>
  </si>
  <si>
    <t>Blackwell Solar</t>
  </si>
  <si>
    <t>BWS1</t>
  </si>
  <si>
    <t>E0097</t>
  </si>
  <si>
    <t>Blue Lake</t>
  </si>
  <si>
    <t>GEN1-Repower</t>
  </si>
  <si>
    <t>IS</t>
  </si>
  <si>
    <t>S0111</t>
  </si>
  <si>
    <t>Blythe 1 Solar</t>
  </si>
  <si>
    <t>G0787</t>
  </si>
  <si>
    <t>Blythe Energy Project</t>
  </si>
  <si>
    <t>CT11</t>
  </si>
  <si>
    <t>CT12</t>
  </si>
  <si>
    <t>ST10</t>
  </si>
  <si>
    <t>S0529</t>
  </si>
  <si>
    <t>Blythe Solar II</t>
  </si>
  <si>
    <t>S0519</t>
  </si>
  <si>
    <t>Blythe Solar Project (485 MW)</t>
  </si>
  <si>
    <t>S0157</t>
  </si>
  <si>
    <t>Boessow (Van Connett Solar Farm)</t>
  </si>
  <si>
    <t>PV1</t>
  </si>
  <si>
    <t>S0373</t>
  </si>
  <si>
    <t>Bolthouse Farms - S&amp;P</t>
  </si>
  <si>
    <t>G0853</t>
  </si>
  <si>
    <t>Border - CalPeak Power</t>
  </si>
  <si>
    <t>SB</t>
  </si>
  <si>
    <t>H0048</t>
  </si>
  <si>
    <t>Borel</t>
  </si>
  <si>
    <t>S0372</t>
  </si>
  <si>
    <t>Borrego Solar - Twin Oaks</t>
  </si>
  <si>
    <t>T0080</t>
  </si>
  <si>
    <t>Bottle Rock Power</t>
  </si>
  <si>
    <t>E0226</t>
  </si>
  <si>
    <t>Bowerman Power Landfill Gas</t>
  </si>
  <si>
    <t>E-1</t>
  </si>
  <si>
    <t>E-2</t>
  </si>
  <si>
    <t>E-3</t>
  </si>
  <si>
    <t>E-4</t>
  </si>
  <si>
    <t>E-5</t>
  </si>
  <si>
    <t>E-6</t>
  </si>
  <si>
    <t>E-7</t>
  </si>
  <si>
    <t>H0351</t>
  </si>
  <si>
    <t>Bowman</t>
  </si>
  <si>
    <t>H0284</t>
  </si>
  <si>
    <t>Box Canyon</t>
  </si>
  <si>
    <t>48-1</t>
  </si>
  <si>
    <t>E0153</t>
  </si>
  <si>
    <t>Bradley Landfill</t>
  </si>
  <si>
    <t>E0249</t>
  </si>
  <si>
    <t>Brea Expansion Plant - Brea Power II LLC</t>
  </si>
  <si>
    <t>E0109</t>
  </si>
  <si>
    <t>Brea Power Partners LP</t>
  </si>
  <si>
    <t>Gen 1-3</t>
  </si>
  <si>
    <t>G0061</t>
  </si>
  <si>
    <t>Broadway</t>
  </si>
  <si>
    <t>B3</t>
  </si>
  <si>
    <t>H0052</t>
  </si>
  <si>
    <t>Bucks Creek</t>
  </si>
  <si>
    <t>Unit 530</t>
  </si>
  <si>
    <t>Unit 531</t>
  </si>
  <si>
    <t>E0201</t>
  </si>
  <si>
    <t>Buena Vista Biomass</t>
  </si>
  <si>
    <t>OS</t>
  </si>
  <si>
    <t>W0426</t>
  </si>
  <si>
    <t>Buena Vista Energy LLC</t>
  </si>
  <si>
    <t>S0458</t>
  </si>
  <si>
    <t>Buford Five Points Solar Park (Excelsior)</t>
  </si>
  <si>
    <t>W5015</t>
  </si>
  <si>
    <t>H0240</t>
  </si>
  <si>
    <t>Burney Creek</t>
  </si>
  <si>
    <t>E0005</t>
  </si>
  <si>
    <t>Burney Forest Products</t>
  </si>
  <si>
    <t>H0057</t>
  </si>
  <si>
    <t>Butt Valley</t>
  </si>
  <si>
    <t>Unit 532</t>
  </si>
  <si>
    <t>G0509</t>
  </si>
  <si>
    <t>C&amp;H Sugar Plant</t>
  </si>
  <si>
    <t>S0375</t>
  </si>
  <si>
    <t>CA Correctional Institution</t>
  </si>
  <si>
    <t>S0376</t>
  </si>
  <si>
    <t>CA Correctional Institution II</t>
  </si>
  <si>
    <t>S9164</t>
  </si>
  <si>
    <t>CA Dept of Correctionns Chowchilla</t>
  </si>
  <si>
    <t>S9166</t>
  </si>
  <si>
    <t>CA Dept of Correctionns Corcoran</t>
  </si>
  <si>
    <t>S9163</t>
  </si>
  <si>
    <t>CA Dept of Correctionns Salinas (SVSP)</t>
  </si>
  <si>
    <t>S9165</t>
  </si>
  <si>
    <t>CA Dept of Correctionns WASCO (WSP)</t>
  </si>
  <si>
    <t>S9162</t>
  </si>
  <si>
    <t>CA Dept of Corrections Solano</t>
  </si>
  <si>
    <t>S0356</t>
  </si>
  <si>
    <t>CA State Prison LA County</t>
  </si>
  <si>
    <t>S9026</t>
  </si>
  <si>
    <t>CA State University Fresno</t>
  </si>
  <si>
    <t>W0452</t>
  </si>
  <si>
    <t>Cabazon Wind</t>
  </si>
  <si>
    <t>W0258</t>
  </si>
  <si>
    <t>Cabazon Wind Partners, LLC</t>
  </si>
  <si>
    <t>E0227</t>
  </si>
  <si>
    <t>Calabasas Gas-to-Energy Facility</t>
  </si>
  <si>
    <t>Gen-1</t>
  </si>
  <si>
    <t>Gen-2</t>
  </si>
  <si>
    <t>Gen-3</t>
  </si>
  <si>
    <t>G0757</t>
  </si>
  <si>
    <t>California Institute of Technology</t>
  </si>
  <si>
    <t>NA</t>
  </si>
  <si>
    <t>GEN2</t>
  </si>
  <si>
    <t>S9077</t>
  </si>
  <si>
    <t>California National Guard</t>
  </si>
  <si>
    <t>S9062</t>
  </si>
  <si>
    <t>California Natural Products</t>
  </si>
  <si>
    <t>G1048</t>
  </si>
  <si>
    <t>California State - San Bernardino Fuel Cell Unit</t>
  </si>
  <si>
    <t>FC</t>
  </si>
  <si>
    <t>S0240</t>
  </si>
  <si>
    <t>California Valley Solar Ranch</t>
  </si>
  <si>
    <t>1A</t>
  </si>
  <si>
    <t>S0347</t>
  </si>
  <si>
    <t>Calipatria Solar Farm</t>
  </si>
  <si>
    <t>T0050</t>
  </si>
  <si>
    <t>Calistoga #19</t>
  </si>
  <si>
    <t>CAST1</t>
  </si>
  <si>
    <t>CAST2</t>
  </si>
  <si>
    <t>G0229</t>
  </si>
  <si>
    <t>Calpine Gilroy Cogen L.P.</t>
  </si>
  <si>
    <t>GI1CT1</t>
  </si>
  <si>
    <t>GI1ST1</t>
  </si>
  <si>
    <t>G0019</t>
  </si>
  <si>
    <t>Calpine King City Cogeneration LLC</t>
  </si>
  <si>
    <t>KC1CT1</t>
  </si>
  <si>
    <t>KC1ST1</t>
  </si>
  <si>
    <t>S0121</t>
  </si>
  <si>
    <t>CalRENEW-1</t>
  </si>
  <si>
    <t>CR1</t>
  </si>
  <si>
    <t>H0080</t>
  </si>
  <si>
    <t>Camanche</t>
  </si>
  <si>
    <t>S0313</t>
  </si>
  <si>
    <t>Camelot LLC</t>
  </si>
  <si>
    <t>W0407</t>
  </si>
  <si>
    <t>Cameron Ridge</t>
  </si>
  <si>
    <t>S9275</t>
  </si>
  <si>
    <t>Cami Solar LLC</t>
  </si>
  <si>
    <t>H0081</t>
  </si>
  <si>
    <t>Camino</t>
  </si>
  <si>
    <t>H1</t>
  </si>
  <si>
    <t>H2</t>
  </si>
  <si>
    <t>H0083</t>
  </si>
  <si>
    <t>Camp Far West</t>
  </si>
  <si>
    <t>S9139</t>
  </si>
  <si>
    <t>Campbell Soup Supply Company LLC</t>
  </si>
  <si>
    <t>S0258</t>
  </si>
  <si>
    <t>Campo Verde Solar Project</t>
  </si>
  <si>
    <t>CVS1</t>
  </si>
  <si>
    <t>S0176</t>
  </si>
  <si>
    <t>Cantua Solar Station</t>
  </si>
  <si>
    <t>G0058</t>
  </si>
  <si>
    <t>Canyon Power Plant</t>
  </si>
  <si>
    <t>ANAHM_2 CTG 1</t>
  </si>
  <si>
    <t>ANAHM_2 CTG 2</t>
  </si>
  <si>
    <t>ANAHM_2 CTG 3</t>
  </si>
  <si>
    <t>ANAHM_2 CTG 4</t>
  </si>
  <si>
    <t>H0087</t>
  </si>
  <si>
    <t>Caribou #1</t>
  </si>
  <si>
    <t>Unit 533</t>
  </si>
  <si>
    <t>Unit 534</t>
  </si>
  <si>
    <t>Unit 535</t>
  </si>
  <si>
    <t>H0088</t>
  </si>
  <si>
    <t>Caribou #2</t>
  </si>
  <si>
    <t>Unit 536</t>
  </si>
  <si>
    <t>Unit 537</t>
  </si>
  <si>
    <t>S9083</t>
  </si>
  <si>
    <t>Carl Zeiss Meditec Inc.</t>
  </si>
  <si>
    <t>S9215</t>
  </si>
  <si>
    <t>Carly Solar LLC</t>
  </si>
  <si>
    <t>G0084</t>
  </si>
  <si>
    <t>Carson Cogeneration Co</t>
  </si>
  <si>
    <t>S0289</t>
  </si>
  <si>
    <t>Cascade Solar PV</t>
  </si>
  <si>
    <t>H0090</t>
  </si>
  <si>
    <t>Castaic (Pumped Storage)</t>
  </si>
  <si>
    <t>Unit #1</t>
  </si>
  <si>
    <t>Unit #2</t>
  </si>
  <si>
    <t>Unit #3</t>
  </si>
  <si>
    <t>Unit #4</t>
  </si>
  <si>
    <t>Unit #5</t>
  </si>
  <si>
    <t>Unit #6</t>
  </si>
  <si>
    <t>Unit #7</t>
  </si>
  <si>
    <t>OT</t>
  </si>
  <si>
    <t>H0039</t>
  </si>
  <si>
    <t>Castaic Efficiency (Small Hydro)</t>
  </si>
  <si>
    <t>PS</t>
  </si>
  <si>
    <t>S0081</t>
  </si>
  <si>
    <t>Catalina Solar Phase I and II</t>
  </si>
  <si>
    <t>S0334</t>
  </si>
  <si>
    <t>Catalina Two LLC</t>
  </si>
  <si>
    <t>S9157</t>
  </si>
  <si>
    <t>CBS Television City</t>
  </si>
  <si>
    <t>T0073</t>
  </si>
  <si>
    <t>CE Turbo LLC</t>
  </si>
  <si>
    <t>W0403</t>
  </si>
  <si>
    <t>Cemex BMQ</t>
  </si>
  <si>
    <t>S9082</t>
  </si>
  <si>
    <t>Cemex Construction Materials Pacific LLC</t>
  </si>
  <si>
    <t>W0399</t>
  </si>
  <si>
    <t>Cemex Madison</t>
  </si>
  <si>
    <t>W0404</t>
  </si>
  <si>
    <t>Cemex River Plant</t>
  </si>
  <si>
    <t>G9222</t>
  </si>
  <si>
    <t>Center Peaker</t>
  </si>
  <si>
    <t>H0092</t>
  </si>
  <si>
    <t>Centerville</t>
  </si>
  <si>
    <t>S0291</t>
  </si>
  <si>
    <t>Centinela Solar Energy</t>
  </si>
  <si>
    <t>S9216</t>
  </si>
  <si>
    <t>Central Antelope Dry Ranch B2 LLC</t>
  </si>
  <si>
    <t>S0549</t>
  </si>
  <si>
    <t>Central Antelope Dry Ranch C</t>
  </si>
  <si>
    <t>E0195</t>
  </si>
  <si>
    <t>Central LF (Sonoma) Phase I</t>
  </si>
  <si>
    <t>P11</t>
  </si>
  <si>
    <t>P12</t>
  </si>
  <si>
    <t>P13</t>
  </si>
  <si>
    <t>P14</t>
  </si>
  <si>
    <t>E0196</t>
  </si>
  <si>
    <t>Central LF (Sonoma) Phase II</t>
  </si>
  <si>
    <t>P21</t>
  </si>
  <si>
    <t>P22</t>
  </si>
  <si>
    <t>P23</t>
  </si>
  <si>
    <t>P24</t>
  </si>
  <si>
    <t>E0197</t>
  </si>
  <si>
    <t>Central LF (Sonoma) Phase III</t>
  </si>
  <si>
    <t>P31</t>
  </si>
  <si>
    <t>P32</t>
  </si>
  <si>
    <t>S9130</t>
  </si>
  <si>
    <t>Central Marin Sanitation Agency</t>
  </si>
  <si>
    <t>G1019</t>
  </si>
  <si>
    <t>Central Plant (UC Irvine)</t>
  </si>
  <si>
    <t>CTG</t>
  </si>
  <si>
    <t>G0803</t>
  </si>
  <si>
    <t>Central Utility Plant (LAX)</t>
  </si>
  <si>
    <t>1RP</t>
  </si>
  <si>
    <t>2RP</t>
  </si>
  <si>
    <t>G0842</t>
  </si>
  <si>
    <t>Century (Alliance)</t>
  </si>
  <si>
    <t>Unit 4</t>
  </si>
  <si>
    <t>S9123</t>
  </si>
  <si>
    <t>Chabot - Las Positas Community College</t>
  </si>
  <si>
    <t>S9146</t>
  </si>
  <si>
    <t>Chabot Las Positas Community College District</t>
  </si>
  <si>
    <t>G0429</t>
  </si>
  <si>
    <t>Chalk Cliff Cogen</t>
  </si>
  <si>
    <t>S9309</t>
  </si>
  <si>
    <t>Chalk Hill Solar Project LLC_(CHSP)</t>
  </si>
  <si>
    <t>S9414</t>
  </si>
  <si>
    <t>Champagne Solar PV</t>
  </si>
  <si>
    <t>S9089</t>
  </si>
  <si>
    <t>Charles R. Crain Jr.</t>
  </si>
  <si>
    <t>G0105</t>
  </si>
  <si>
    <t>Chevron El Segundo Refinery Cogeneration</t>
  </si>
  <si>
    <t>GEN 1</t>
  </si>
  <si>
    <t>GEN 2</t>
  </si>
  <si>
    <t>GEN 3</t>
  </si>
  <si>
    <t>GEN 4</t>
  </si>
  <si>
    <t>GEN 5</t>
  </si>
  <si>
    <t>GEN 6</t>
  </si>
  <si>
    <t>GEN 7</t>
  </si>
  <si>
    <t>Gen 8</t>
  </si>
  <si>
    <t>G0104</t>
  </si>
  <si>
    <t>Chevron Richmond Refinery Cogeneration</t>
  </si>
  <si>
    <t>Cogen1</t>
  </si>
  <si>
    <t>Cogen2</t>
  </si>
  <si>
    <t>FCC</t>
  </si>
  <si>
    <t>TG-800</t>
  </si>
  <si>
    <t>H0095</t>
  </si>
  <si>
    <t>Chicago Park</t>
  </si>
  <si>
    <t>G0109</t>
  </si>
  <si>
    <t>Childrens Hospital #2</t>
  </si>
  <si>
    <t>CG04566</t>
  </si>
  <si>
    <t>H0096</t>
  </si>
  <si>
    <t>Chili Bar</t>
  </si>
  <si>
    <t>E0018</t>
  </si>
  <si>
    <t>Chowchilla II Biomass</t>
  </si>
  <si>
    <t>G0896</t>
  </si>
  <si>
    <t>Chowchilla II Peaker</t>
  </si>
  <si>
    <t>Unit 10</t>
  </si>
  <si>
    <t>Unit 11</t>
  </si>
  <si>
    <t>Unit 12</t>
  </si>
  <si>
    <t>Unit 13</t>
  </si>
  <si>
    <t>Unit 14</t>
  </si>
  <si>
    <t>Unit 15</t>
  </si>
  <si>
    <t>Unit 16</t>
  </si>
  <si>
    <t>Unit 5</t>
  </si>
  <si>
    <t>Unit 6</t>
  </si>
  <si>
    <t>Unit 7</t>
  </si>
  <si>
    <t>Unit 8</t>
  </si>
  <si>
    <t>Unit 9</t>
  </si>
  <si>
    <t>G0924</t>
  </si>
  <si>
    <t>Chula Vista Energy Center LLC</t>
  </si>
  <si>
    <t>G0403</t>
  </si>
  <si>
    <t>CI Power Cogeneration Plant (OLS Camarillo)</t>
  </si>
  <si>
    <t>Unit GTG</t>
  </si>
  <si>
    <t>Unit STG</t>
  </si>
  <si>
    <t>S0423</t>
  </si>
  <si>
    <t>Citizen Solar B</t>
  </si>
  <si>
    <t>S9090</t>
  </si>
  <si>
    <t>City of Atwater</t>
  </si>
  <si>
    <t>S9021</t>
  </si>
  <si>
    <t>City of Chico</t>
  </si>
  <si>
    <t>S9060</t>
  </si>
  <si>
    <t>City of Dinuba</t>
  </si>
  <si>
    <t>S9145</t>
  </si>
  <si>
    <t>City of Fresno - Fresno Yosemite Airport</t>
  </si>
  <si>
    <t>S9061</t>
  </si>
  <si>
    <t>City of Hollister</t>
  </si>
  <si>
    <t>S9048</t>
  </si>
  <si>
    <t>City of Madera</t>
  </si>
  <si>
    <t>S9094</t>
  </si>
  <si>
    <t>City of San Jose</t>
  </si>
  <si>
    <t>S9095</t>
  </si>
  <si>
    <t>City of Santa Clara</t>
  </si>
  <si>
    <t>S9124</t>
  </si>
  <si>
    <t>City of Santa Cruz Wastewater Treatment Plant</t>
  </si>
  <si>
    <t>W0455</t>
  </si>
  <si>
    <t>City of Soledad</t>
  </si>
  <si>
    <t>S9150</t>
  </si>
  <si>
    <t>City of Stockton - Wastewater Control Facility</t>
  </si>
  <si>
    <t>S9134</t>
  </si>
  <si>
    <t>City of Sunnyvale Wastewater Treatment Plant</t>
  </si>
  <si>
    <t>S9099</t>
  </si>
  <si>
    <t>City of Yuba</t>
  </si>
  <si>
    <t>G0758</t>
  </si>
  <si>
    <t>Civic Center Cogen</t>
  </si>
  <si>
    <t>Brush</t>
  </si>
  <si>
    <t>H0576</t>
  </si>
  <si>
    <t>Clear Lake</t>
  </si>
  <si>
    <t>G0923</t>
  </si>
  <si>
    <t>Clearwater</t>
  </si>
  <si>
    <t>CT1</t>
  </si>
  <si>
    <t>ST1</t>
  </si>
  <si>
    <t>S9055</t>
  </si>
  <si>
    <t>Clos Du Bois Wines Inc.</t>
  </si>
  <si>
    <t>S9305</t>
  </si>
  <si>
    <t>Cloverdale Solar 1 LLC_(FSEC1)</t>
  </si>
  <si>
    <t>S9306</t>
  </si>
  <si>
    <t>Cloverdale Solar 2 LLC_(FSEC2)</t>
  </si>
  <si>
    <t>S0309</t>
  </si>
  <si>
    <t>Cloverdale Solar I</t>
  </si>
  <si>
    <t>S9010</t>
  </si>
  <si>
    <t>Co. Inc. #21 Walgreens</t>
  </si>
  <si>
    <t>G0130</t>
  </si>
  <si>
    <t>Coachella</t>
  </si>
  <si>
    <t>UNIT 2</t>
  </si>
  <si>
    <t>UNIT 3</t>
  </si>
  <si>
    <t>UNIT 4</t>
  </si>
  <si>
    <t>G0131</t>
  </si>
  <si>
    <t>Coalinga Cogeneration Facility (38.4 MW)</t>
  </si>
  <si>
    <t>K100</t>
  </si>
  <si>
    <t>G0557</t>
  </si>
  <si>
    <t>Coalinga Cogeneration Facility (7.0 MW)</t>
  </si>
  <si>
    <t>A</t>
  </si>
  <si>
    <t>B</t>
  </si>
  <si>
    <t>G0100</t>
  </si>
  <si>
    <t>Coalinga Cogeneration Plants (16.56 MW)</t>
  </si>
  <si>
    <t>25D:TG1</t>
  </si>
  <si>
    <t>25D:TG2</t>
  </si>
  <si>
    <t>25D:TG3</t>
  </si>
  <si>
    <t>25D:TG4</t>
  </si>
  <si>
    <t>6C:TG5</t>
  </si>
  <si>
    <t>6C:TG6</t>
  </si>
  <si>
    <t>S0350</t>
  </si>
  <si>
    <t>Coalinga State Hospital</t>
  </si>
  <si>
    <t>T0059</t>
  </si>
  <si>
    <t>Cobb Creek #12</t>
  </si>
  <si>
    <t>CCST12</t>
  </si>
  <si>
    <t>G1034</t>
  </si>
  <si>
    <t>COBUG - City of Palo Alto Backup Generator</t>
  </si>
  <si>
    <t>S9024</t>
  </si>
  <si>
    <t>Codding Enterprises</t>
  </si>
  <si>
    <t>S9057</t>
  </si>
  <si>
    <t>Codding Enterprises Ltd Partnership</t>
  </si>
  <si>
    <t>E0254</t>
  </si>
  <si>
    <t>Cold Canyon</t>
  </si>
  <si>
    <t>CC1</t>
  </si>
  <si>
    <t>H0106</t>
  </si>
  <si>
    <t>Coleman</t>
  </si>
  <si>
    <t>Unit 526</t>
  </si>
  <si>
    <t>H0352</t>
  </si>
  <si>
    <t>Colgate</t>
  </si>
  <si>
    <t>S9016</t>
  </si>
  <si>
    <t>College District Contra Costa Community 1</t>
  </si>
  <si>
    <t>S9017</t>
  </si>
  <si>
    <t>College District Contra Costa Community 2</t>
  </si>
  <si>
    <t>S9045</t>
  </si>
  <si>
    <t>College District Kern Community</t>
  </si>
  <si>
    <t>H0107</t>
  </si>
  <si>
    <t>Collierville</t>
  </si>
  <si>
    <t>E0026</t>
  </si>
  <si>
    <t>Collins Pine Co Project</t>
  </si>
  <si>
    <t>GEN4</t>
  </si>
  <si>
    <t>S0343</t>
  </si>
  <si>
    <t>Columbia Solar (Columbia) - RAM 2</t>
  </si>
  <si>
    <t>S0314</t>
  </si>
  <si>
    <t>Columbia Two LLC</t>
  </si>
  <si>
    <t>G0934</t>
  </si>
  <si>
    <t>Colusa Generating Station</t>
  </si>
  <si>
    <t>H0054</t>
  </si>
  <si>
    <t>Combie South (3 @ 500kW = 1.5MW)</t>
  </si>
  <si>
    <t>E0113</t>
  </si>
  <si>
    <t>Commerce Refuse To Energy</t>
  </si>
  <si>
    <t>S9039</t>
  </si>
  <si>
    <t>Community College District Chabot Las Positas</t>
  </si>
  <si>
    <t>S9052</t>
  </si>
  <si>
    <t>Community College Mendocino</t>
  </si>
  <si>
    <t>S9063</t>
  </si>
  <si>
    <t>Community Hospital of Monterey Peninsula</t>
  </si>
  <si>
    <t>G0632</t>
  </si>
  <si>
    <t>ConocoPhillips Company San Francisco Refinery</t>
  </si>
  <si>
    <t>G0759</t>
  </si>
  <si>
    <t>ConocoPhillips Los Angeles Refinery Wilmington Plant</t>
  </si>
  <si>
    <t>Unit G2</t>
  </si>
  <si>
    <t>S9117</t>
  </si>
  <si>
    <t>Contra Costa Community College - DVC</t>
  </si>
  <si>
    <t>S9118</t>
  </si>
  <si>
    <t>Contra Costa Community College - Los Medanos</t>
  </si>
  <si>
    <t>H0110</t>
  </si>
  <si>
    <t>Control Gorge</t>
  </si>
  <si>
    <t>H0111</t>
  </si>
  <si>
    <t>Copco 1</t>
  </si>
  <si>
    <t>H0112</t>
  </si>
  <si>
    <t>Copco 2</t>
  </si>
  <si>
    <t>S0243</t>
  </si>
  <si>
    <t>Copper Mountain I (NV)</t>
  </si>
  <si>
    <t>CM10</t>
  </si>
  <si>
    <t>CM48</t>
  </si>
  <si>
    <t>S0244</t>
  </si>
  <si>
    <t>Copper Mountain II (NV)</t>
  </si>
  <si>
    <t>CMS2</t>
  </si>
  <si>
    <t>S0295</t>
  </si>
  <si>
    <t>Copper Mountain III (NV)</t>
  </si>
  <si>
    <t>CMS3</t>
  </si>
  <si>
    <t>S0540</t>
  </si>
  <si>
    <t>Copper Mountain Solar 4 (NV)</t>
  </si>
  <si>
    <t>CMS4</t>
  </si>
  <si>
    <t>W0408</t>
  </si>
  <si>
    <t>Coram California Development, LP</t>
  </si>
  <si>
    <t>W0463</t>
  </si>
  <si>
    <t>Coram Energy LLC</t>
  </si>
  <si>
    <t>W0445</t>
  </si>
  <si>
    <t>Coram Tehachapi LP</t>
  </si>
  <si>
    <t>S0335</t>
  </si>
  <si>
    <t>Corcoran 2 Solar LLC CED</t>
  </si>
  <si>
    <t>S0520</t>
  </si>
  <si>
    <t>Corcoran 3 Solar</t>
  </si>
  <si>
    <t>S0317</t>
  </si>
  <si>
    <t>Corcoran Irrigation District Solar LLC</t>
  </si>
  <si>
    <t>S0249</t>
  </si>
  <si>
    <t>Corcoran LLC CED</t>
  </si>
  <si>
    <t>H0114</t>
  </si>
  <si>
    <t>Corona</t>
  </si>
  <si>
    <t>G0149</t>
  </si>
  <si>
    <t>Corona Cogen</t>
  </si>
  <si>
    <t>S0434</t>
  </si>
  <si>
    <t>Coronal Lost Hills Solar</t>
  </si>
  <si>
    <t>S0165</t>
  </si>
  <si>
    <t>Coronus 29-Palms North 1</t>
  </si>
  <si>
    <t>S0166</t>
  </si>
  <si>
    <t>Coronus 29-Palms North 2</t>
  </si>
  <si>
    <t>S0167</t>
  </si>
  <si>
    <t>Coronus 29-Palms North 3</t>
  </si>
  <si>
    <t>S0172</t>
  </si>
  <si>
    <t>Coronus Joshua Tree East 1</t>
  </si>
  <si>
    <t>S0173</t>
  </si>
  <si>
    <t>Coronus Joshua Tree East 2</t>
  </si>
  <si>
    <t>S0174</t>
  </si>
  <si>
    <t>Coronus Joshua Tree East 3</t>
  </si>
  <si>
    <t>S0169</t>
  </si>
  <si>
    <t>Coronus Yucca Valley East 1</t>
  </si>
  <si>
    <t>S0170</t>
  </si>
  <si>
    <t>Coronus Yucca Valley East 2</t>
  </si>
  <si>
    <t>S0171</t>
  </si>
  <si>
    <t>Coronus Yucca Valley East 3</t>
  </si>
  <si>
    <t>T0009</t>
  </si>
  <si>
    <t>Coso Energy Developers (BLM)</t>
  </si>
  <si>
    <t>T0010</t>
  </si>
  <si>
    <t>Coso Finance Partners (NAVY I)</t>
  </si>
  <si>
    <t>T0011</t>
  </si>
  <si>
    <t>Coso Power Developers (NAVY II)</t>
  </si>
  <si>
    <t>G0889</t>
  </si>
  <si>
    <t>Cosumnes Power Plant</t>
  </si>
  <si>
    <t>CTG 2</t>
  </si>
  <si>
    <t>CTG 3</t>
  </si>
  <si>
    <t>STG 1</t>
  </si>
  <si>
    <t>H0116</t>
  </si>
  <si>
    <t>Cottonwood</t>
  </si>
  <si>
    <t>S0528</t>
  </si>
  <si>
    <t>Cottonwood Carport Solar</t>
  </si>
  <si>
    <t>S0332</t>
  </si>
  <si>
    <t>Cottonwood City of Corcoran LLC</t>
  </si>
  <si>
    <t>S0331</t>
  </si>
  <si>
    <t>Cottonwood Goose Lake LLC</t>
  </si>
  <si>
    <t>S9079</t>
  </si>
  <si>
    <t>County of Kern</t>
  </si>
  <si>
    <t>S9015</t>
  </si>
  <si>
    <t>County of Lake</t>
  </si>
  <si>
    <t>S9101</t>
  </si>
  <si>
    <t>County of Santa Clara</t>
  </si>
  <si>
    <t>S9103</t>
  </si>
  <si>
    <t>S9125</t>
  </si>
  <si>
    <t>County of Sonoma</t>
  </si>
  <si>
    <t>E0029</t>
  </si>
  <si>
    <t>Covanta Delano Inc</t>
  </si>
  <si>
    <t>Delano 1</t>
  </si>
  <si>
    <t>Delano 2</t>
  </si>
  <si>
    <t>E0052</t>
  </si>
  <si>
    <t>Covanta Mendota LP</t>
  </si>
  <si>
    <t>H0236</t>
  </si>
  <si>
    <t>Cove Hydroelectric</t>
  </si>
  <si>
    <t>H0118</t>
  </si>
  <si>
    <t>Cow Creek</t>
  </si>
  <si>
    <t>H0119</t>
  </si>
  <si>
    <t>Coyote Creek</t>
  </si>
  <si>
    <t>G0290</t>
  </si>
  <si>
    <t>CP Kelco - San Diego Plant</t>
  </si>
  <si>
    <t>GEN3</t>
  </si>
  <si>
    <t>H0120</t>
  </si>
  <si>
    <t>Crane Valley</t>
  </si>
  <si>
    <t>G0918</t>
  </si>
  <si>
    <t>Creed Energy Center LLC</t>
  </si>
  <si>
    <t>CD1JT1</t>
  </si>
  <si>
    <t>H0121</t>
  </si>
  <si>
    <t>Cresta</t>
  </si>
  <si>
    <t>Unit 541</t>
  </si>
  <si>
    <t>Unit 542</t>
  </si>
  <si>
    <t>G0161</t>
  </si>
  <si>
    <t>Crockett Cogeneration Project</t>
  </si>
  <si>
    <t>GE1</t>
  </si>
  <si>
    <t>S9219</t>
  </si>
  <si>
    <t>CSC Solar LLC</t>
  </si>
  <si>
    <t>S9217</t>
  </si>
  <si>
    <t>CSC Solar I LLC</t>
  </si>
  <si>
    <t>S9218</t>
  </si>
  <si>
    <t>CSC Solar II LLC</t>
  </si>
  <si>
    <t>S9027</t>
  </si>
  <si>
    <t>CSU Bakersfield</t>
  </si>
  <si>
    <t>G1028</t>
  </si>
  <si>
    <t>CSU East Bay Fuel Cell</t>
  </si>
  <si>
    <t>S9028</t>
  </si>
  <si>
    <t>CSU Monterey Bay - PV</t>
  </si>
  <si>
    <t>G0910</t>
  </si>
  <si>
    <t>Cuyamaca Peak Energy Plant (formely CalPeak El Cajon)</t>
  </si>
  <si>
    <t>G0102</t>
  </si>
  <si>
    <t>Cymric Cogeneration Plants</t>
  </si>
  <si>
    <t>31X:TG1</t>
  </si>
  <si>
    <t>31X:TG2</t>
  </si>
  <si>
    <t>36W:Gen1</t>
  </si>
  <si>
    <t>36W:Gen2</t>
  </si>
  <si>
    <t>36W:Gen3</t>
  </si>
  <si>
    <t>36W:Gen4</t>
  </si>
  <si>
    <t>6Z:TG1</t>
  </si>
  <si>
    <t>6Z:TG2</t>
  </si>
  <si>
    <t>S9220</t>
  </si>
  <si>
    <t>D2 Solar 1 LLC</t>
  </si>
  <si>
    <t>S9221</t>
  </si>
  <si>
    <t>D2 Solar 2 LLC</t>
  </si>
  <si>
    <t>H0130</t>
  </si>
  <si>
    <t>De Sabla</t>
  </si>
  <si>
    <t>Unit 543</t>
  </si>
  <si>
    <t>H0133</t>
  </si>
  <si>
    <t>Deer Creek</t>
  </si>
  <si>
    <t>T0012</t>
  </si>
  <si>
    <t>Del Ranch Company (formerly A W Hoch)</t>
  </si>
  <si>
    <t>G1049</t>
  </si>
  <si>
    <t>Delano Energy Center LLC</t>
  </si>
  <si>
    <t>G0783</t>
  </si>
  <si>
    <t>Delta Energy Center LLC</t>
  </si>
  <si>
    <t>DE1CT1</t>
  </si>
  <si>
    <t>DE1CT2</t>
  </si>
  <si>
    <t>DE1CT3</t>
  </si>
  <si>
    <t>DE1ST1</t>
  </si>
  <si>
    <t>S0184</t>
  </si>
  <si>
    <t>Dependable Highway Express</t>
  </si>
  <si>
    <t>SIP1027942</t>
  </si>
  <si>
    <t>S9116</t>
  </si>
  <si>
    <t>Dependable Highway Express Inc</t>
  </si>
  <si>
    <t>S9288</t>
  </si>
  <si>
    <t>Descanso Solar - CRE</t>
  </si>
  <si>
    <t>S9286</t>
  </si>
  <si>
    <t>Desert Green Solar Farm LLC</t>
  </si>
  <si>
    <t>G1040</t>
  </si>
  <si>
    <t>Desert Star Energy Center (NV)</t>
  </si>
  <si>
    <t>ED01</t>
  </si>
  <si>
    <t>ED02</t>
  </si>
  <si>
    <t>ED03</t>
  </si>
  <si>
    <t>S0457</t>
  </si>
  <si>
    <t>Desert Stateline Solar Facility</t>
  </si>
  <si>
    <t>SLS1</t>
  </si>
  <si>
    <t>S0256</t>
  </si>
  <si>
    <t>Desert Sunlight 250</t>
  </si>
  <si>
    <t>DSL250</t>
  </si>
  <si>
    <t>S0257</t>
  </si>
  <si>
    <t>Desert Sunlight 300</t>
  </si>
  <si>
    <t>DSL300</t>
  </si>
  <si>
    <t>E0027</t>
  </si>
  <si>
    <t>Desert View Power (Mecca Plant)</t>
  </si>
  <si>
    <t>H0137</t>
  </si>
  <si>
    <t>Devil Canyon</t>
  </si>
  <si>
    <t>E0037</t>
  </si>
  <si>
    <t>DG Fairhaven Power Plant</t>
  </si>
  <si>
    <t>N</t>
  </si>
  <si>
    <t>N0001</t>
  </si>
  <si>
    <t>Diablo Canyon</t>
  </si>
  <si>
    <t>Unit 201</t>
  </si>
  <si>
    <t>Unit 202</t>
  </si>
  <si>
    <t>W0423</t>
  </si>
  <si>
    <t>Diablo Wind LLC</t>
  </si>
  <si>
    <t>H0611</t>
  </si>
  <si>
    <t>Diamond Valley Lake</t>
  </si>
  <si>
    <t>Unit 1-9</t>
  </si>
  <si>
    <t>W0365</t>
  </si>
  <si>
    <t>Difwind Farms LTD I</t>
  </si>
  <si>
    <t>W0366</t>
  </si>
  <si>
    <t>Difwind Farms LTD II</t>
  </si>
  <si>
    <t>W0386</t>
  </si>
  <si>
    <t>Difwind Farms LTD V</t>
  </si>
  <si>
    <t>W0374</t>
  </si>
  <si>
    <t>Difwind Farms Ltd VI</t>
  </si>
  <si>
    <t>W0364</t>
  </si>
  <si>
    <t>Dillon Wind</t>
  </si>
  <si>
    <t>E0033</t>
  </si>
  <si>
    <t>Dinuba Energy</t>
  </si>
  <si>
    <t>DSPV</t>
  </si>
  <si>
    <t>H0141</t>
  </si>
  <si>
    <t>Dion R Holm</t>
  </si>
  <si>
    <t>H0142</t>
  </si>
  <si>
    <t>Division Creek</t>
  </si>
  <si>
    <t>G0627</t>
  </si>
  <si>
    <t>Dome Lease Project</t>
  </si>
  <si>
    <t>T1</t>
  </si>
  <si>
    <t>T2</t>
  </si>
  <si>
    <t>H0144</t>
  </si>
  <si>
    <t>Don Pedro</t>
  </si>
  <si>
    <t>G0169</t>
  </si>
  <si>
    <t>Donald Von Raesfeld Power Plant (DVR)</t>
  </si>
  <si>
    <t>CT2</t>
  </si>
  <si>
    <t>SG</t>
  </si>
  <si>
    <t>H0145</t>
  </si>
  <si>
    <t>Donnells</t>
  </si>
  <si>
    <t>G0176</t>
  </si>
  <si>
    <t>Double C</t>
  </si>
  <si>
    <t>S9222</t>
  </si>
  <si>
    <t>Dreamer Solar LLC</t>
  </si>
  <si>
    <t>S9283</t>
  </si>
  <si>
    <t>Drew Energy LLC</t>
  </si>
  <si>
    <t>G0821</t>
  </si>
  <si>
    <t>Drews - Agua Mansa (Alliance Colton)</t>
  </si>
  <si>
    <t>D1</t>
  </si>
  <si>
    <t>D2</t>
  </si>
  <si>
    <t>D3</t>
  </si>
  <si>
    <t>D4</t>
  </si>
  <si>
    <t>H0147</t>
  </si>
  <si>
    <t>Drop 1</t>
  </si>
  <si>
    <t>H0149</t>
  </si>
  <si>
    <t>Drop 2</t>
  </si>
  <si>
    <t>H0150</t>
  </si>
  <si>
    <t>Drop 3</t>
  </si>
  <si>
    <t>H0151</t>
  </si>
  <si>
    <t>Drop 4</t>
  </si>
  <si>
    <t>H0152</t>
  </si>
  <si>
    <t>Drop 5</t>
  </si>
  <si>
    <t>H0154</t>
  </si>
  <si>
    <t>Drum #1</t>
  </si>
  <si>
    <t>Unit 563</t>
  </si>
  <si>
    <t>Unit 564</t>
  </si>
  <si>
    <t>Unit 565</t>
  </si>
  <si>
    <t>Unit 566</t>
  </si>
  <si>
    <t>H0155</t>
  </si>
  <si>
    <t>Drum #2</t>
  </si>
  <si>
    <t>Unit 567</t>
  </si>
  <si>
    <t>S9223</t>
  </si>
  <si>
    <t>DT Solar 1 LLC</t>
  </si>
  <si>
    <t>S9224</t>
  </si>
  <si>
    <t>DT Solar 2 LLC</t>
  </si>
  <si>
    <t>S9225</t>
  </si>
  <si>
    <t>DT Solar 3 LLC</t>
  </si>
  <si>
    <t>E0213</t>
  </si>
  <si>
    <t>DTE Stockton (POSDEF Repower C0004)</t>
  </si>
  <si>
    <t>S0579</t>
  </si>
  <si>
    <t>Ducor Solar 1</t>
  </si>
  <si>
    <t>S0580</t>
  </si>
  <si>
    <t>Ducor Solar 2</t>
  </si>
  <si>
    <t>S0581</t>
  </si>
  <si>
    <t>Ducor Solar 3</t>
  </si>
  <si>
    <t>S0582</t>
  </si>
  <si>
    <t>Ducor Solar 4</t>
  </si>
  <si>
    <t>S0572</t>
  </si>
  <si>
    <t>Dulles</t>
  </si>
  <si>
    <t>W0439</t>
  </si>
  <si>
    <t>Dutch Energy Wind Farm</t>
  </si>
  <si>
    <t>H0156</t>
  </si>
  <si>
    <t>Dutch Flat #1</t>
  </si>
  <si>
    <t>Unit 568</t>
  </si>
  <si>
    <t>H0157</t>
  </si>
  <si>
    <t>Dutch Flat 2</t>
  </si>
  <si>
    <t>S9035</t>
  </si>
  <si>
    <t>E &amp; J Gallo Winery</t>
  </si>
  <si>
    <t>S9056</t>
  </si>
  <si>
    <t>E&amp;J Gallo Winery</t>
  </si>
  <si>
    <t>T0058</t>
  </si>
  <si>
    <t>Eagle Rock #11</t>
  </si>
  <si>
    <t>ERST11</t>
  </si>
  <si>
    <t>H0160</t>
  </si>
  <si>
    <t>East Highline</t>
  </si>
  <si>
    <t>H0078</t>
  </si>
  <si>
    <t>East Portal Generator</t>
  </si>
  <si>
    <t>S9264</t>
  </si>
  <si>
    <t>East Side Calpella 2MW PV Project (1) (2012 PV RFO - 1)</t>
  </si>
  <si>
    <t>W0278</t>
  </si>
  <si>
    <t>East Winds Project (NAWP Inc)</t>
  </si>
  <si>
    <t>H0161</t>
  </si>
  <si>
    <t>Eastwood (Pumped Storage)</t>
  </si>
  <si>
    <t>E0242</t>
  </si>
  <si>
    <t>EBMUD Wastewater Treatment Plant Digester Gas Turbine</t>
  </si>
  <si>
    <t>E0036</t>
  </si>
  <si>
    <t>EBMUD Wastewater Treatment Plant Power Generation Station</t>
  </si>
  <si>
    <t>S9290</t>
  </si>
  <si>
    <t>Ecos Energy LLC_(Bear Creek Solar Project)</t>
  </si>
  <si>
    <t>S9292</t>
  </si>
  <si>
    <t>Ecos Energy LLC_(Vintner Solar Project)</t>
  </si>
  <si>
    <t>S0461</t>
  </si>
  <si>
    <t>ECPV Solar</t>
  </si>
  <si>
    <t>W0380</t>
  </si>
  <si>
    <t>EDF Renewable Windfarm V Inc (ENXCO V)</t>
  </si>
  <si>
    <t>W0391</t>
  </si>
  <si>
    <t>Edom Hills Project 1, LLC</t>
  </si>
  <si>
    <t>H0164</t>
  </si>
  <si>
    <t>Edward C Hyatt</t>
  </si>
  <si>
    <t>S0424</t>
  </si>
  <si>
    <t>EE Kettleman Solar 1</t>
  </si>
  <si>
    <t>G0180</t>
  </si>
  <si>
    <t>EF Oxnard Inc.</t>
  </si>
  <si>
    <t>G0189</t>
  </si>
  <si>
    <t>El Cajon</t>
  </si>
  <si>
    <t>G0951</t>
  </si>
  <si>
    <t>El Cajon Energy Center</t>
  </si>
  <si>
    <t>G0190</t>
  </si>
  <si>
    <t>El Centro Generating Station</t>
  </si>
  <si>
    <t>RFO</t>
  </si>
  <si>
    <t>H0167</t>
  </si>
  <si>
    <t>El Dorado</t>
  </si>
  <si>
    <t>E0007</t>
  </si>
  <si>
    <t>El Nido Biomass</t>
  </si>
  <si>
    <t>G0053</t>
  </si>
  <si>
    <t>El Segundo Energy Center</t>
  </si>
  <si>
    <t>UNIT 5</t>
  </si>
  <si>
    <t>UNIT 6</t>
  </si>
  <si>
    <t>UNIT 7</t>
  </si>
  <si>
    <t>UNIT 8</t>
  </si>
  <si>
    <t>E0207</t>
  </si>
  <si>
    <t>El Sobrante Landfill (Retired 9/30/2016)</t>
  </si>
  <si>
    <t>S0369</t>
  </si>
  <si>
    <t>ELACC - Parking Lot</t>
  </si>
  <si>
    <t>H0171</t>
  </si>
  <si>
    <t>Electra</t>
  </si>
  <si>
    <t>Unit 575</t>
  </si>
  <si>
    <t>Unit 576</t>
  </si>
  <si>
    <t>Unit 577</t>
  </si>
  <si>
    <t>S0556</t>
  </si>
  <si>
    <t>Elevation Solar C</t>
  </si>
  <si>
    <t>G0775</t>
  </si>
  <si>
    <t>Elk Hills CoGeneration</t>
  </si>
  <si>
    <t>G0799</t>
  </si>
  <si>
    <t>Elk Hills Power LLC</t>
  </si>
  <si>
    <t>CTG1</t>
  </si>
  <si>
    <t>CTG2</t>
  </si>
  <si>
    <t>G0195</t>
  </si>
  <si>
    <t>Ellwood Generating Station</t>
  </si>
  <si>
    <t>G0196</t>
  </si>
  <si>
    <t>Encina</t>
  </si>
  <si>
    <t>Encina 1</t>
  </si>
  <si>
    <t>Encina 2</t>
  </si>
  <si>
    <t>Encina 3</t>
  </si>
  <si>
    <t>Encina 4</t>
  </si>
  <si>
    <t>Encina 5</t>
  </si>
  <si>
    <t>Encina GT</t>
  </si>
  <si>
    <t>E0251</t>
  </si>
  <si>
    <t>Encina Water Pollution Control</t>
  </si>
  <si>
    <t>EG-4610</t>
  </si>
  <si>
    <t>EG-4620</t>
  </si>
  <si>
    <t>EG-4630</t>
  </si>
  <si>
    <t>EG-4640</t>
  </si>
  <si>
    <t>W0460</t>
  </si>
  <si>
    <t>Energia Sierra Juarez, S. de R.L. de C.V. (Baja Mexico Wind)</t>
  </si>
  <si>
    <t>ESJ_1</t>
  </si>
  <si>
    <t>S0583</t>
  </si>
  <si>
    <t>Enerparc CA2</t>
  </si>
  <si>
    <t>G0845</t>
  </si>
  <si>
    <t>Enterprise - CalPeak Power</t>
  </si>
  <si>
    <t>S9131</t>
  </si>
  <si>
    <t>Equity Office Property</t>
  </si>
  <si>
    <t>S9226</t>
  </si>
  <si>
    <t>Erika Solar LLC</t>
  </si>
  <si>
    <t>G0945</t>
  </si>
  <si>
    <t>Escondido Energy Center LLC</t>
  </si>
  <si>
    <t>H0174</t>
  </si>
  <si>
    <t>Etiwanda</t>
  </si>
  <si>
    <t>G0201</t>
  </si>
  <si>
    <t>Etiwanda Generating Station</t>
  </si>
  <si>
    <t>G9333</t>
  </si>
  <si>
    <t>Etiwanda Peaker</t>
  </si>
  <si>
    <t>W0268</t>
  </si>
  <si>
    <t>EUIPH Wind Farm</t>
  </si>
  <si>
    <t>H0175</t>
  </si>
  <si>
    <t>Exchequer</t>
  </si>
  <si>
    <t>EXC-1</t>
  </si>
  <si>
    <t>S0299</t>
  </si>
  <si>
    <t>Expressway Solar A</t>
  </si>
  <si>
    <t>S0413</t>
  </si>
  <si>
    <t>Expressway Solar B</t>
  </si>
  <si>
    <t>EXSB</t>
  </si>
  <si>
    <t>S9276</t>
  </si>
  <si>
    <t>Expressway Solar C2</t>
  </si>
  <si>
    <t>EXSC2</t>
  </si>
  <si>
    <t>G0202</t>
  </si>
  <si>
    <t>ExxonMobil Las Flores Canyon</t>
  </si>
  <si>
    <t>ZAN-2501</t>
  </si>
  <si>
    <t>ZAN-2507</t>
  </si>
  <si>
    <t>S9097</t>
  </si>
  <si>
    <t>FAA Norcal TRACON</t>
  </si>
  <si>
    <t>S0362</t>
  </si>
  <si>
    <t>Fairfield-Suisun Sewer District - WTP</t>
  </si>
  <si>
    <t>H0177</t>
  </si>
  <si>
    <t>Fall Creek</t>
  </si>
  <si>
    <t>S0300</t>
  </si>
  <si>
    <t>Fall River Mills Project A &amp; B</t>
  </si>
  <si>
    <t>W3985</t>
  </si>
  <si>
    <t>W3986</t>
  </si>
  <si>
    <t>S9004</t>
  </si>
  <si>
    <t>Farm ACW</t>
  </si>
  <si>
    <t>G0917</t>
  </si>
  <si>
    <t>Feather River Energy Center</t>
  </si>
  <si>
    <t>GL4JT1</t>
  </si>
  <si>
    <t>H0053</t>
  </si>
  <si>
    <t>Fish Power (NPCap = 0.15MW - No Reporting RQD)</t>
  </si>
  <si>
    <t>HY1</t>
  </si>
  <si>
    <t>S0140</t>
  </si>
  <si>
    <t>Five Points Solar Station</t>
  </si>
  <si>
    <t>H0186</t>
  </si>
  <si>
    <t>Folsom</t>
  </si>
  <si>
    <t>H0187</t>
  </si>
  <si>
    <t>Fontana</t>
  </si>
  <si>
    <t>S9008</t>
  </si>
  <si>
    <t>Foods Inc. United Natural</t>
  </si>
  <si>
    <t>H0189</t>
  </si>
  <si>
    <t>Foothill</t>
  </si>
  <si>
    <t>S9135</t>
  </si>
  <si>
    <t>Foothill - De Anza Community College District</t>
  </si>
  <si>
    <t>S9136</t>
  </si>
  <si>
    <t>Foothill College - Pv Capstone</t>
  </si>
  <si>
    <t>S9289</t>
  </si>
  <si>
    <t>Foothill Farmington 2MW PV Project (2) (2012 PV RFO - 1)</t>
  </si>
  <si>
    <t>H0188</t>
  </si>
  <si>
    <t>Foothill Feeder</t>
  </si>
  <si>
    <t>H0191</t>
  </si>
  <si>
    <t>Forbestown</t>
  </si>
  <si>
    <t>H0192</t>
  </si>
  <si>
    <t>Forks of Butte Hydro Project</t>
  </si>
  <si>
    <t>S9161</t>
  </si>
  <si>
    <t>Fort Hunter Liggett Dept of Army</t>
  </si>
  <si>
    <t>S9013</t>
  </si>
  <si>
    <t>Fosters Wine Estates Inc.</t>
  </si>
  <si>
    <t>S9085</t>
  </si>
  <si>
    <t>Fowler Packing Company Inc.</t>
  </si>
  <si>
    <t>S9086</t>
  </si>
  <si>
    <t>W0371</t>
  </si>
  <si>
    <t>FPL Energy Montezuma Winds LLC</t>
  </si>
  <si>
    <t>S9001</t>
  </si>
  <si>
    <t>FPUD - Sanitary</t>
  </si>
  <si>
    <t>H0488</t>
  </si>
  <si>
    <t>Frankenheimer</t>
  </si>
  <si>
    <t>H0193</t>
  </si>
  <si>
    <t>Franklin</t>
  </si>
  <si>
    <t>S0578</t>
  </si>
  <si>
    <t>Freeway Springs</t>
  </si>
  <si>
    <t>S9064</t>
  </si>
  <si>
    <t>Fremont Group 50 Beale/DG Cogen Partners LLC</t>
  </si>
  <si>
    <t>S9113</t>
  </si>
  <si>
    <t>Fremont Group Inc. 50 Beale/DG Cogen Partners LLC</t>
  </si>
  <si>
    <t>H0195</t>
  </si>
  <si>
    <t>French Meadows</t>
  </si>
  <si>
    <t>S9182</t>
  </si>
  <si>
    <t>Fresh Air Energy LLC_(Pioneer 1)</t>
  </si>
  <si>
    <t>S9175</t>
  </si>
  <si>
    <t>Fresh Air Energy IV - Sonora 1</t>
  </si>
  <si>
    <t>G0384</t>
  </si>
  <si>
    <t>Fresno Cogeneration Partners LP</t>
  </si>
  <si>
    <t>G0904</t>
  </si>
  <si>
    <t>Fresno Cogeneration Partners LP PKR</t>
  </si>
  <si>
    <t>S0425</t>
  </si>
  <si>
    <t>Fresno Solar South</t>
  </si>
  <si>
    <t>S0426</t>
  </si>
  <si>
    <t>Fresno Solar West</t>
  </si>
  <si>
    <t>H0198</t>
  </si>
  <si>
    <t>Friant-Kern Hydro Facility (River Outlet Madera Canal F-K)</t>
  </si>
  <si>
    <t>FR1</t>
  </si>
  <si>
    <t>M1</t>
  </si>
  <si>
    <t>RO1</t>
  </si>
  <si>
    <t>G0216</t>
  </si>
  <si>
    <t>Frito-Lay (Kern Plant)</t>
  </si>
  <si>
    <t>S0459</t>
  </si>
  <si>
    <t>Frontier Solar LLC</t>
  </si>
  <si>
    <t>G1024</t>
  </si>
  <si>
    <t>Fuel Cell DFC</t>
  </si>
  <si>
    <t>FCE</t>
  </si>
  <si>
    <t>S9201</t>
  </si>
  <si>
    <t>Garces (Oswell A)</t>
  </si>
  <si>
    <t>S0531</t>
  </si>
  <si>
    <t>Garland Solar Facility</t>
  </si>
  <si>
    <t>GARS1</t>
  </si>
  <si>
    <t>S9401</t>
  </si>
  <si>
    <t>Garnet Solar Power Generation Station 1</t>
  </si>
  <si>
    <t>W0440</t>
  </si>
  <si>
    <t>Garnet Wind Energy Center</t>
  </si>
  <si>
    <t>E0171</t>
  </si>
  <si>
    <t>Gas Utilization Facility (Pt. Loma Sewage TP)</t>
  </si>
  <si>
    <t>S0224</t>
  </si>
  <si>
    <t>Gates Solar Station</t>
  </si>
  <si>
    <t>G0950</t>
  </si>
  <si>
    <t>Gateway Generating Station</t>
  </si>
  <si>
    <t>T0021</t>
  </si>
  <si>
    <t>GEM II</t>
  </si>
  <si>
    <t>GEM 2</t>
  </si>
  <si>
    <t>T0022</t>
  </si>
  <si>
    <t>GEM III</t>
  </si>
  <si>
    <t>GEM 3</t>
  </si>
  <si>
    <t>S0403</t>
  </si>
  <si>
    <t>Genentech Inc</t>
  </si>
  <si>
    <t>S9065</t>
  </si>
  <si>
    <t>General Chemical Corp/Chevron Energy Solutions</t>
  </si>
  <si>
    <t>S0259</t>
  </si>
  <si>
    <t>Genesis Solar Energy Project</t>
  </si>
  <si>
    <t>S9076</t>
  </si>
  <si>
    <t>George Jackson</t>
  </si>
  <si>
    <t>T0039</t>
  </si>
  <si>
    <t>Geothermal 1</t>
  </si>
  <si>
    <t>T0040</t>
  </si>
  <si>
    <t>Geothermal 2</t>
  </si>
  <si>
    <t>S9066</t>
  </si>
  <si>
    <t>Ghiradelli Chocolate</t>
  </si>
  <si>
    <t>G0228</t>
  </si>
  <si>
    <t>Gianera</t>
  </si>
  <si>
    <t>S0178</t>
  </si>
  <si>
    <t>Giffen Solar Station</t>
  </si>
  <si>
    <t>G0822</t>
  </si>
  <si>
    <t>Gilroy Energy Center</t>
  </si>
  <si>
    <t>GI2JT1</t>
  </si>
  <si>
    <t>GI2JT2</t>
  </si>
  <si>
    <t>GI2JT3</t>
  </si>
  <si>
    <t>G0231</t>
  </si>
  <si>
    <t>Glenarm</t>
  </si>
  <si>
    <t>GT 1</t>
  </si>
  <si>
    <t>GT 2</t>
  </si>
  <si>
    <t>GT 3</t>
  </si>
  <si>
    <t>GT 4</t>
  </si>
  <si>
    <t>GT 5</t>
  </si>
  <si>
    <t>G0233</t>
  </si>
  <si>
    <t>Goal Line LP</t>
  </si>
  <si>
    <t>W0390</t>
  </si>
  <si>
    <t>Golden Acorn Casino</t>
  </si>
  <si>
    <t>W0461</t>
  </si>
  <si>
    <t>Golden Hills</t>
  </si>
  <si>
    <t>S0208</t>
  </si>
  <si>
    <t>Golden Springs Building C1</t>
  </si>
  <si>
    <t>C1</t>
  </si>
  <si>
    <t>S0209</t>
  </si>
  <si>
    <t>Golden Springs Building D1</t>
  </si>
  <si>
    <t>S0576</t>
  </si>
  <si>
    <t>Golden Springs Building F</t>
  </si>
  <si>
    <t>S0575</t>
  </si>
  <si>
    <t>Golden Springs Building G</t>
  </si>
  <si>
    <t>S0438</t>
  </si>
  <si>
    <t>Golden Springs Building H</t>
  </si>
  <si>
    <t>S0577</t>
  </si>
  <si>
    <t>Golden Springs Building L</t>
  </si>
  <si>
    <t>S0439</t>
  </si>
  <si>
    <t>Golden Springs Building M</t>
  </si>
  <si>
    <t>S9012</t>
  </si>
  <si>
    <t>Golden State Vintners</t>
  </si>
  <si>
    <t>S9202</t>
  </si>
  <si>
    <t>Goodbar Solar 1 LLC</t>
  </si>
  <si>
    <t>S9005</t>
  </si>
  <si>
    <t>Google Inc.</t>
  </si>
  <si>
    <t>S9031</t>
  </si>
  <si>
    <t>G0916</t>
  </si>
  <si>
    <t>Goose Haven Energy Center</t>
  </si>
  <si>
    <t>GH1JT1</t>
  </si>
  <si>
    <t>H0241</t>
  </si>
  <si>
    <t>Gosselin Hydroelectric Plant</t>
  </si>
  <si>
    <t>H0209</t>
  </si>
  <si>
    <t>Graeagle</t>
  </si>
  <si>
    <t>S9102</t>
  </si>
  <si>
    <t>Granite Construction Company</t>
  </si>
  <si>
    <t>T0030</t>
  </si>
  <si>
    <t>Grant #20</t>
  </si>
  <si>
    <t>GTST20</t>
  </si>
  <si>
    <t>S0310</t>
  </si>
  <si>
    <t>Grasslands EPWF</t>
  </si>
  <si>
    <t>S0311</t>
  </si>
  <si>
    <t>Grasslands RES-BCT</t>
  </si>
  <si>
    <t>G0236</t>
  </si>
  <si>
    <t>Grayson</t>
  </si>
  <si>
    <t>8-A</t>
  </si>
  <si>
    <t>8-B/C</t>
  </si>
  <si>
    <t>S0204</t>
  </si>
  <si>
    <t>Green Acres Solar Facility 1</t>
  </si>
  <si>
    <t>S0203</t>
  </si>
  <si>
    <t>Green Acres Solar Facility 2</t>
  </si>
  <si>
    <t>W0299</t>
  </si>
  <si>
    <t>Green Power I (Dutch Energy Corp)</t>
  </si>
  <si>
    <t>G0238</t>
  </si>
  <si>
    <t>Greenleaf 1 Inc.</t>
  </si>
  <si>
    <t>GL1JT1</t>
  </si>
  <si>
    <t>GL1ST1</t>
  </si>
  <si>
    <t>G0239</t>
  </si>
  <si>
    <t>Greenleaf 2 Inc.</t>
  </si>
  <si>
    <t>GL2JT1</t>
  </si>
  <si>
    <t>H0211</t>
  </si>
  <si>
    <t>Greg Avenue</t>
  </si>
  <si>
    <t>S9172</t>
  </si>
  <si>
    <t>Gridley Main Two</t>
  </si>
  <si>
    <t>S9088</t>
  </si>
  <si>
    <t>Grimmway Enterprises Inc.</t>
  </si>
  <si>
    <t>S9087</t>
  </si>
  <si>
    <t>S9091</t>
  </si>
  <si>
    <t>H0213</t>
  </si>
  <si>
    <t>Grizzly</t>
  </si>
  <si>
    <t>G0241</t>
  </si>
  <si>
    <t>Grossmont Hospital</t>
  </si>
  <si>
    <t>S9014</t>
  </si>
  <si>
    <t>Grundfos Pumps</t>
  </si>
  <si>
    <t>S0156</t>
  </si>
  <si>
    <t>Grundman-Wilkinson Solar Farm (Bruceville Road)</t>
  </si>
  <si>
    <t>S0225</t>
  </si>
  <si>
    <t>Guernsey Solar Station</t>
  </si>
  <si>
    <t>H0215</t>
  </si>
  <si>
    <t>Haas</t>
  </si>
  <si>
    <t>Unit 591</t>
  </si>
  <si>
    <t>Unit 592</t>
  </si>
  <si>
    <t>H0216</t>
  </si>
  <si>
    <t>Haiwee</t>
  </si>
  <si>
    <t>H0217</t>
  </si>
  <si>
    <t>Halsey</t>
  </si>
  <si>
    <t>Unit 569</t>
  </si>
  <si>
    <t>H0218</t>
  </si>
  <si>
    <t>Hamilton Branch</t>
  </si>
  <si>
    <t>G0832</t>
  </si>
  <si>
    <t>Hanford Energy Park Peaker</t>
  </si>
  <si>
    <t>G0245</t>
  </si>
  <si>
    <t>Harbor</t>
  </si>
  <si>
    <t>Unit #10</t>
  </si>
  <si>
    <t>Unit #11</t>
  </si>
  <si>
    <t>Unit #12</t>
  </si>
  <si>
    <t>Unit #13</t>
  </si>
  <si>
    <t>Unit #14</t>
  </si>
  <si>
    <t>G0246</t>
  </si>
  <si>
    <t>Harbor Cogeneration Co</t>
  </si>
  <si>
    <t>HCC GT-1</t>
  </si>
  <si>
    <t>HCC ST-1</t>
  </si>
  <si>
    <t>HCC ST-2</t>
  </si>
  <si>
    <t>S0182</t>
  </si>
  <si>
    <t>Harbor College LACCD</t>
  </si>
  <si>
    <t>SIP1042132</t>
  </si>
  <si>
    <t>H0221</t>
  </si>
  <si>
    <t>Hat Creek #1</t>
  </si>
  <si>
    <t>H0222</t>
  </si>
  <si>
    <t>Hat Creek #2</t>
  </si>
  <si>
    <t>H0321</t>
  </si>
  <si>
    <t>Hatchet Creek Project</t>
  </si>
  <si>
    <t>W0369</t>
  </si>
  <si>
    <t>Hatchet Ridge Wind, LLC</t>
  </si>
  <si>
    <t>E0236</t>
  </si>
  <si>
    <t>Hay Road</t>
  </si>
  <si>
    <t>G0249</t>
  </si>
  <si>
    <t>Haynes Generating Station</t>
  </si>
  <si>
    <t>Unit #15</t>
  </si>
  <si>
    <t>Unit #16</t>
  </si>
  <si>
    <t>Unit #8</t>
  </si>
  <si>
    <t>Unit #9</t>
  </si>
  <si>
    <t>S0427</t>
  </si>
  <si>
    <t>Hayworth Solar Farm</t>
  </si>
  <si>
    <t>S9049</t>
  </si>
  <si>
    <t>Health Plan Inc. Kaiser Foundation</t>
  </si>
  <si>
    <t>S9037</t>
  </si>
  <si>
    <t>T0033</t>
  </si>
  <si>
    <t>Heber Geothermal Co</t>
  </si>
  <si>
    <t>S0298</t>
  </si>
  <si>
    <t>Heber Solar Facility</t>
  </si>
  <si>
    <t>S0090</t>
  </si>
  <si>
    <t>Hedge PV</t>
  </si>
  <si>
    <t>H0228</t>
  </si>
  <si>
    <t>Hell Hole</t>
  </si>
  <si>
    <t>H0229</t>
  </si>
  <si>
    <t>Helms (Pumped Storage)</t>
  </si>
  <si>
    <t>Unit 936</t>
  </si>
  <si>
    <t>Unit 937</t>
  </si>
  <si>
    <t>Unit 938</t>
  </si>
  <si>
    <t>W0429</t>
  </si>
  <si>
    <t>Helzel &amp; Schwarzhoff 88</t>
  </si>
  <si>
    <t>G0867</t>
  </si>
  <si>
    <t>Henrietta Peaker</t>
  </si>
  <si>
    <t>HPP 1</t>
  </si>
  <si>
    <t>HPP 2</t>
  </si>
  <si>
    <t>S0532</t>
  </si>
  <si>
    <t>Henrietta Solar Facility</t>
  </si>
  <si>
    <t>M1250</t>
  </si>
  <si>
    <t>S9003</t>
  </si>
  <si>
    <t>Hewlett Packard</t>
  </si>
  <si>
    <t>H0234</t>
  </si>
  <si>
    <t>Hickman</t>
  </si>
  <si>
    <t>G0778</t>
  </si>
  <si>
    <t>High Desert Power Project</t>
  </si>
  <si>
    <t>CTG3</t>
  </si>
  <si>
    <t>G0258</t>
  </si>
  <si>
    <t>High Sierra</t>
  </si>
  <si>
    <t>G1051</t>
  </si>
  <si>
    <t>High Sierra Cogeneration Power Plant</t>
  </si>
  <si>
    <t>HS</t>
  </si>
  <si>
    <t>W0355</t>
  </si>
  <si>
    <t>High Winds</t>
  </si>
  <si>
    <t>S9409</t>
  </si>
  <si>
    <t>Highlander Solar 1 (SEPV8)</t>
  </si>
  <si>
    <t>SEPV8</t>
  </si>
  <si>
    <t>S9410</t>
  </si>
  <si>
    <t>Highlander Solar 2 (SEPV9)</t>
  </si>
  <si>
    <t>SEPV9</t>
  </si>
  <si>
    <t>E0041</t>
  </si>
  <si>
    <t>HL Power Company (Honey Lake)</t>
  </si>
  <si>
    <t>H0073</t>
  </si>
  <si>
    <t>Hogan</t>
  </si>
  <si>
    <t>S0428</t>
  </si>
  <si>
    <t>Hollister Solar</t>
  </si>
  <si>
    <t>H0242</t>
  </si>
  <si>
    <t>Hoover Dam (NV)</t>
  </si>
  <si>
    <t>G1046</t>
  </si>
  <si>
    <t>Houweling Nurseries</t>
  </si>
  <si>
    <t>G0268</t>
  </si>
  <si>
    <t>Humboldt Bay</t>
  </si>
  <si>
    <t>Unit 401</t>
  </si>
  <si>
    <t>Unit 402</t>
  </si>
  <si>
    <t>Unit 403</t>
  </si>
  <si>
    <t>Unit 404</t>
  </si>
  <si>
    <t>Unit 405</t>
  </si>
  <si>
    <t>Unit 406</t>
  </si>
  <si>
    <t>Unit 407</t>
  </si>
  <si>
    <t>Unit 408</t>
  </si>
  <si>
    <t>Unit 409</t>
  </si>
  <si>
    <t>Unit 410</t>
  </si>
  <si>
    <t>G0274</t>
  </si>
  <si>
    <t>Huntington Beach (AES)</t>
  </si>
  <si>
    <t>S0177</t>
  </si>
  <si>
    <t>Huron Solar Station</t>
  </si>
  <si>
    <t>W0397</t>
  </si>
  <si>
    <t>IEUA</t>
  </si>
  <si>
    <t>S9300</t>
  </si>
  <si>
    <t>Ignite Solar LLC_(Achomawi)</t>
  </si>
  <si>
    <t>S9301</t>
  </si>
  <si>
    <t>Ignite Solar LLC_(Ahjumawi)</t>
  </si>
  <si>
    <t>S9195</t>
  </si>
  <si>
    <t>Ignite Solar LLC_(Alkali Gardner A)</t>
  </si>
  <si>
    <t>S9196</t>
  </si>
  <si>
    <t>Ignite Solar LLC_(Merced Ave A)</t>
  </si>
  <si>
    <t>S9197</t>
  </si>
  <si>
    <t>Ignite Solar LLC_(Merced Ave B)</t>
  </si>
  <si>
    <t>S9198</t>
  </si>
  <si>
    <t>Ignite Solar LLC_(Merced Ave C)</t>
  </si>
  <si>
    <t>S9320</t>
  </si>
  <si>
    <t>ImModo California 1 LLC_(Alta 1)</t>
  </si>
  <si>
    <t>S9321</t>
  </si>
  <si>
    <t>ImModo California 1 LLC_(Alta 3)</t>
  </si>
  <si>
    <t>S9322</t>
  </si>
  <si>
    <t>ImModo California 1 LLC_(Alta 4)</t>
  </si>
  <si>
    <t>S9323</t>
  </si>
  <si>
    <t>ImModo California 1 LLC_(Alta 5)</t>
  </si>
  <si>
    <t>S9324</t>
  </si>
  <si>
    <t>ImModo California 1 LLC_(Alta 6)</t>
  </si>
  <si>
    <t>S9325</t>
  </si>
  <si>
    <t>ImModo California 1 LLC_(East Orosi 1)</t>
  </si>
  <si>
    <t>S9326</t>
  </si>
  <si>
    <t>ImModo California 1 LLC_(East Orosi 2)</t>
  </si>
  <si>
    <t>S9327</t>
  </si>
  <si>
    <t>ImModo California 1 LLC_(East Orosi 3)</t>
  </si>
  <si>
    <t>S0255</t>
  </si>
  <si>
    <t>Imperial Solar Energy Center South</t>
  </si>
  <si>
    <t>S0440</t>
  </si>
  <si>
    <t>Imperial Solar Energy Center West</t>
  </si>
  <si>
    <t>S0342</t>
  </si>
  <si>
    <t>Imperial Valley Solar Company (IVSC) 2 LLC</t>
  </si>
  <si>
    <t>S9111</t>
  </si>
  <si>
    <t>Indalex West Inc. ABANDONED</t>
  </si>
  <si>
    <t>S9112</t>
  </si>
  <si>
    <t>Independence HS</t>
  </si>
  <si>
    <t>H0243</t>
  </si>
  <si>
    <t>Indian Valley Dam</t>
  </si>
  <si>
    <t>G0818</t>
  </si>
  <si>
    <t>Indigo Generation LLC</t>
  </si>
  <si>
    <t>Indigo1</t>
  </si>
  <si>
    <t>Indigo2</t>
  </si>
  <si>
    <t>Indigo3</t>
  </si>
  <si>
    <t>S0221</t>
  </si>
  <si>
    <t>Industry MetroLink PV 1</t>
  </si>
  <si>
    <t>S9277</t>
  </si>
  <si>
    <t>Industry Solar Power Generation Station 1</t>
  </si>
  <si>
    <t>ISP1</t>
  </si>
  <si>
    <t>S9067</t>
  </si>
  <si>
    <t>Inergy Propoane LLC</t>
  </si>
  <si>
    <t>S9050</t>
  </si>
  <si>
    <t>Ingomar Packing Co.</t>
  </si>
  <si>
    <t>G0751</t>
  </si>
  <si>
    <t>Ingredion Stockton Plant</t>
  </si>
  <si>
    <t>G0868</t>
  </si>
  <si>
    <t>Inland Empire Energy Center</t>
  </si>
  <si>
    <t>H0244</t>
  </si>
  <si>
    <t>Inskip</t>
  </si>
  <si>
    <t>S9098</t>
  </si>
  <si>
    <t>Intel Corporation</t>
  </si>
  <si>
    <t>S9096</t>
  </si>
  <si>
    <t>C0023</t>
  </si>
  <si>
    <t>Intermountain Power Project (UT)</t>
  </si>
  <si>
    <t>W0354</t>
  </si>
  <si>
    <t>International Turbine Research Inc</t>
  </si>
  <si>
    <t>H0245</t>
  </si>
  <si>
    <t>Iron Gate</t>
  </si>
  <si>
    <t>S0114</t>
  </si>
  <si>
    <t>Ironwood State Prison</t>
  </si>
  <si>
    <t>S0357</t>
  </si>
  <si>
    <t>Ironwood State Prison II</t>
  </si>
  <si>
    <t>S9122</t>
  </si>
  <si>
    <t>Irrigation District South San Joaquin</t>
  </si>
  <si>
    <t>H0094</t>
  </si>
  <si>
    <t>Isabella</t>
  </si>
  <si>
    <t>S0078</t>
  </si>
  <si>
    <t>Ivanpah I (Solar Partners II)</t>
  </si>
  <si>
    <t>Ivanpah 1</t>
  </si>
  <si>
    <t>S0079</t>
  </si>
  <si>
    <t>Ivanpah II (Solar Partners I)</t>
  </si>
  <si>
    <t>Ivanpah 2</t>
  </si>
  <si>
    <t>S0080</t>
  </si>
  <si>
    <t>Ivanpah III (Solar Partners VIII)</t>
  </si>
  <si>
    <t>Ivanpah 3</t>
  </si>
  <si>
    <t>S0161</t>
  </si>
  <si>
    <t>IVSC1 - (SunPeak 1) - 23MW PV</t>
  </si>
  <si>
    <t>T0015</t>
  </si>
  <si>
    <t>J J Elmore</t>
  </si>
  <si>
    <t>T0034</t>
  </si>
  <si>
    <t>J M Leathers</t>
  </si>
  <si>
    <t>S9033</t>
  </si>
  <si>
    <t>Jackson Michael</t>
  </si>
  <si>
    <t>H0250</t>
  </si>
  <si>
    <t>James B Black</t>
  </si>
  <si>
    <t>Unit 501</t>
  </si>
  <si>
    <t>Unit 502</t>
  </si>
  <si>
    <t>S9104</t>
  </si>
  <si>
    <t>JATCO</t>
  </si>
  <si>
    <t>H0253</t>
  </si>
  <si>
    <t>Jaybird</t>
  </si>
  <si>
    <t>T0082</t>
  </si>
  <si>
    <t>John L Featherstone Plant -formerly Hudson Ranch Power I LLC</t>
  </si>
  <si>
    <t>G1067</t>
  </si>
  <si>
    <t>John Wayne Airport</t>
  </si>
  <si>
    <t>H0255</t>
  </si>
  <si>
    <t>Jones Fork</t>
  </si>
  <si>
    <t>S9203</t>
  </si>
  <si>
    <t>Josh Energy LLC</t>
  </si>
  <si>
    <t>S9227</t>
  </si>
  <si>
    <t>JRam Solar 1 LLC</t>
  </si>
  <si>
    <t>S9228</t>
  </si>
  <si>
    <t>JRam Solar 2 LLC</t>
  </si>
  <si>
    <t>S9229</t>
  </si>
  <si>
    <t>JRam Solar 3 LLC</t>
  </si>
  <si>
    <t>H0257</t>
  </si>
  <si>
    <t>Judge F Carr</t>
  </si>
  <si>
    <t>S9412</t>
  </si>
  <si>
    <t>Jurupa Valley Solar PV</t>
  </si>
  <si>
    <t>H0427</t>
  </si>
  <si>
    <t>Kanaka</t>
  </si>
  <si>
    <t>KAN1</t>
  </si>
  <si>
    <t>S0319</t>
  </si>
  <si>
    <t>Kansas LLC</t>
  </si>
  <si>
    <t>S0260</t>
  </si>
  <si>
    <t>Kansas South</t>
  </si>
  <si>
    <t>KANSAS SOUTH</t>
  </si>
  <si>
    <t>W0286</t>
  </si>
  <si>
    <t>Karen Avenue Wind Farm</t>
  </si>
  <si>
    <t>H0259</t>
  </si>
  <si>
    <t>Kaweah 1</t>
  </si>
  <si>
    <t>H0260</t>
  </si>
  <si>
    <t>Kaweah 2</t>
  </si>
  <si>
    <t>H0261</t>
  </si>
  <si>
    <t>Kaweah 3</t>
  </si>
  <si>
    <t>S9193</t>
  </si>
  <si>
    <t>KDW Solar 1 LLC (KDW Solar 1 )</t>
  </si>
  <si>
    <t>S9199</t>
  </si>
  <si>
    <t>KDW Solar 2 LLC</t>
  </si>
  <si>
    <t>G0289</t>
  </si>
  <si>
    <t>Kearny</t>
  </si>
  <si>
    <t>Kearny 3A</t>
  </si>
  <si>
    <t>Kearny 3B</t>
  </si>
  <si>
    <t>Kearny 3C</t>
  </si>
  <si>
    <t>Kearny 3D</t>
  </si>
  <si>
    <t>H0428</t>
  </si>
  <si>
    <t>Kekawaka</t>
  </si>
  <si>
    <t>KEK1</t>
  </si>
  <si>
    <t>S9230</t>
  </si>
  <si>
    <t>Kell Solar 1 LLC</t>
  </si>
  <si>
    <t>Sun</t>
  </si>
  <si>
    <t>S9231</t>
  </si>
  <si>
    <t>Kell Solar 2 LLC</t>
  </si>
  <si>
    <t>H0263</t>
  </si>
  <si>
    <t>Kelly Ridge</t>
  </si>
  <si>
    <t>S0315</t>
  </si>
  <si>
    <t>Kent South LLC</t>
  </si>
  <si>
    <t>H0265</t>
  </si>
  <si>
    <t>Kerckhoff PH 1</t>
  </si>
  <si>
    <t>Unit 593</t>
  </si>
  <si>
    <t>Unit 595</t>
  </si>
  <si>
    <t>H0266</t>
  </si>
  <si>
    <t>Kerckhoff PH 2</t>
  </si>
  <si>
    <t>Unit 932</t>
  </si>
  <si>
    <t>H0267</t>
  </si>
  <si>
    <t>Kern Canyon</t>
  </si>
  <si>
    <t>Unit 596</t>
  </si>
  <si>
    <t>S9106</t>
  </si>
  <si>
    <t>Kern County Water Agency</t>
  </si>
  <si>
    <t>S9152</t>
  </si>
  <si>
    <t>G0292</t>
  </si>
  <si>
    <t>Kern Front</t>
  </si>
  <si>
    <t>S9204</t>
  </si>
  <si>
    <t>Kern River (Bena B)</t>
  </si>
  <si>
    <t>H0268</t>
  </si>
  <si>
    <t>Kern River 1</t>
  </si>
  <si>
    <t>H0269</t>
  </si>
  <si>
    <t>Kern River 3</t>
  </si>
  <si>
    <t>G0293</t>
  </si>
  <si>
    <t>Kern River Cogeneration Co</t>
  </si>
  <si>
    <t>G0103</t>
  </si>
  <si>
    <t>Kern River Eastridge Cogeneration Plant</t>
  </si>
  <si>
    <t>101A</t>
  </si>
  <si>
    <t>101B</t>
  </si>
  <si>
    <t>S0456</t>
  </si>
  <si>
    <t>Kern Solar Ranch</t>
  </si>
  <si>
    <t>H0270</t>
  </si>
  <si>
    <t>Keswick</t>
  </si>
  <si>
    <t>S0301</t>
  </si>
  <si>
    <t>Kettleman Solar</t>
  </si>
  <si>
    <t>E0203</t>
  </si>
  <si>
    <t>Kiefer Landfill Gas-to-Energy Facility</t>
  </si>
  <si>
    <t>H0271</t>
  </si>
  <si>
    <t>Kilarc</t>
  </si>
  <si>
    <t>G0823</t>
  </si>
  <si>
    <t>King City Energy Center</t>
  </si>
  <si>
    <t>KC2JT1</t>
  </si>
  <si>
    <t>S0566</t>
  </si>
  <si>
    <t>Kingbird Solar A</t>
  </si>
  <si>
    <t>S0567</t>
  </si>
  <si>
    <t>Kingbird Solar B</t>
  </si>
  <si>
    <t>H0272</t>
  </si>
  <si>
    <t>Kings River</t>
  </si>
  <si>
    <t>Unit 597</t>
  </si>
  <si>
    <t>S9181</t>
  </si>
  <si>
    <t>Kingsburg 1 &amp; 2</t>
  </si>
  <si>
    <t>G0286</t>
  </si>
  <si>
    <t>Kingsburg Cogeneration</t>
  </si>
  <si>
    <t>H0274</t>
  </si>
  <si>
    <t>Kirkwood (RPS Certified)</t>
  </si>
  <si>
    <t>G0801</t>
  </si>
  <si>
    <t>Kirkwood Meadows PUD</t>
  </si>
  <si>
    <t>Unit 1-8</t>
  </si>
  <si>
    <t>S0377</t>
  </si>
  <si>
    <t>Kohl's - San Bernardino - Central</t>
  </si>
  <si>
    <t>S0370</t>
  </si>
  <si>
    <t>Kohl's - San Bernardino - Mill</t>
  </si>
  <si>
    <t>S0144</t>
  </si>
  <si>
    <t>Konoike Pacific California Inc</t>
  </si>
  <si>
    <t>S0155</t>
  </si>
  <si>
    <t>Kost (Fleshman Solar Farm)</t>
  </si>
  <si>
    <t>W0359</t>
  </si>
  <si>
    <t>Kumeyaay Wind Farm</t>
  </si>
  <si>
    <t>G0298</t>
  </si>
  <si>
    <t>Kyocera Project</t>
  </si>
  <si>
    <t>A4Y00333</t>
  </si>
  <si>
    <t>A4Z00287</t>
  </si>
  <si>
    <t>S0226</t>
  </si>
  <si>
    <t>L-8 Solar Project</t>
  </si>
  <si>
    <t>S0183</t>
  </si>
  <si>
    <t>LA County MTA/Metro</t>
  </si>
  <si>
    <t>SIP742152</t>
  </si>
  <si>
    <t>H0276</t>
  </si>
  <si>
    <t>La Grange</t>
  </si>
  <si>
    <t>S0152</t>
  </si>
  <si>
    <t>LA Harbor College</t>
  </si>
  <si>
    <t>S0179</t>
  </si>
  <si>
    <t>La Joya Del Sol</t>
  </si>
  <si>
    <t>G0781</t>
  </si>
  <si>
    <t>La Paloma Generating</t>
  </si>
  <si>
    <t>Gen-4</t>
  </si>
  <si>
    <t>G9787</t>
  </si>
  <si>
    <t>La Rosita (INTERGEN Mexicali Mexico)</t>
  </si>
  <si>
    <t>CTG-1C</t>
  </si>
  <si>
    <t>EAX-STG</t>
  </si>
  <si>
    <t>EBC-CTG_and_STG</t>
  </si>
  <si>
    <t>G0077</t>
  </si>
  <si>
    <t>Laguna Plant Cogen Facility</t>
  </si>
  <si>
    <t>Cogen3</t>
  </si>
  <si>
    <t>Cogen4</t>
  </si>
  <si>
    <t>G0063</t>
  </si>
  <si>
    <t>Lake 1</t>
  </si>
  <si>
    <t>H0613</t>
  </si>
  <si>
    <t>Lake Hodges Station (Olivenhain Pumped Storage)</t>
  </si>
  <si>
    <t>H0282</t>
  </si>
  <si>
    <t>Lake Mathews</t>
  </si>
  <si>
    <t>H0283</t>
  </si>
  <si>
    <t>Lake Mendocino</t>
  </si>
  <si>
    <t>G1</t>
  </si>
  <si>
    <t>G2</t>
  </si>
  <si>
    <t>T0028</t>
  </si>
  <si>
    <t>Lakeview #17</t>
  </si>
  <si>
    <t>LVST17</t>
  </si>
  <si>
    <t>G0915</t>
  </si>
  <si>
    <t>Lambie Energy Center</t>
  </si>
  <si>
    <t>LA1JT1</t>
  </si>
  <si>
    <t>S9232</t>
  </si>
  <si>
    <t>Lancaster Del Sur Ranch C2 LLC</t>
  </si>
  <si>
    <t>S9413</t>
  </si>
  <si>
    <t>Lancaster Dry Farm Ranch B</t>
  </si>
  <si>
    <t>S9415</t>
  </si>
  <si>
    <t>Lancaster Little Rock C Solar PV</t>
  </si>
  <si>
    <t>S9233</t>
  </si>
  <si>
    <t>Lancaster Solar 1 LLC</t>
  </si>
  <si>
    <t>S9234</t>
  </si>
  <si>
    <t>Lancaster Solar 2 LLC</t>
  </si>
  <si>
    <t>S9287</t>
  </si>
  <si>
    <t>LanWest Solar Farm LLC</t>
  </si>
  <si>
    <t>S0219</t>
  </si>
  <si>
    <t>LAPC Carport Shade Structures (Los Angeles Pierce College)</t>
  </si>
  <si>
    <t>G0819</t>
  </si>
  <si>
    <t>Larkspur Energy LLC</t>
  </si>
  <si>
    <t>Larkspur1</t>
  </si>
  <si>
    <t>Larkspur2</t>
  </si>
  <si>
    <t>G0128</t>
  </si>
  <si>
    <t>Lathrop Plant</t>
  </si>
  <si>
    <t>S0571</t>
  </si>
  <si>
    <t>Lemoore PV 1 LLC</t>
  </si>
  <si>
    <t>S9235</t>
  </si>
  <si>
    <t>Leolani Solar 1 LLC</t>
  </si>
  <si>
    <t>S9236</t>
  </si>
  <si>
    <t>Leolani Solar 2 LLC</t>
  </si>
  <si>
    <t>H0286</t>
  </si>
  <si>
    <t>Lewiston</t>
  </si>
  <si>
    <t>H0287</t>
  </si>
  <si>
    <t>Lime Saddle</t>
  </si>
  <si>
    <t>E0225</t>
  </si>
  <si>
    <t>Lincoln Landfill - WPWMA</t>
  </si>
  <si>
    <t>S9268</t>
  </si>
  <si>
    <t>Lincoln Solar Millenium Fund LLC_(Lincoln Solar #A)</t>
  </si>
  <si>
    <t>S9269</t>
  </si>
  <si>
    <t>Lincoln Solar Millenium Fund LLC_(Lincoln Solar #B)</t>
  </si>
  <si>
    <t>S9270</t>
  </si>
  <si>
    <t>Lincoln Solar Millenium Fund LLC_(Nicholas Solar #C)</t>
  </si>
  <si>
    <t>G0804</t>
  </si>
  <si>
    <t>Linn Western Processing Generating Facility (Blacksand)</t>
  </si>
  <si>
    <t>G0315</t>
  </si>
  <si>
    <t>Live Oak Cogen</t>
  </si>
  <si>
    <t>G0380</t>
  </si>
  <si>
    <t>Lodi</t>
  </si>
  <si>
    <t>G0381</t>
  </si>
  <si>
    <t>Lodi CC (NCPA STIG)</t>
  </si>
  <si>
    <t>G1009</t>
  </si>
  <si>
    <t>Lodi Energy Center</t>
  </si>
  <si>
    <t>S9237</t>
  </si>
  <si>
    <t>Lola Energy 1 LLC</t>
  </si>
  <si>
    <t>S9238</t>
  </si>
  <si>
    <t>Lola Energy 2 LLC</t>
  </si>
  <si>
    <t>G0317</t>
  </si>
  <si>
    <t>Loma Linda University Cogeneration</t>
  </si>
  <si>
    <t>S9153</t>
  </si>
  <si>
    <t>Loma Linda VA Health Care System</t>
  </si>
  <si>
    <t>S9032</t>
  </si>
  <si>
    <t>Lomo Cold Storage LLC</t>
  </si>
  <si>
    <t>S0328</t>
  </si>
  <si>
    <t>Lone Valley Solar Park 1</t>
  </si>
  <si>
    <t>S0329</t>
  </si>
  <si>
    <t>Lone Valley Solar Park 2</t>
  </si>
  <si>
    <t>G0319</t>
  </si>
  <si>
    <t>Long Beach Generation LLC</t>
  </si>
  <si>
    <t>S0545</t>
  </si>
  <si>
    <t>LongBoat Solar</t>
  </si>
  <si>
    <t>H0289</t>
  </si>
  <si>
    <t>Loon Lake</t>
  </si>
  <si>
    <t>S9158</t>
  </si>
  <si>
    <t>Los Angeles Community College District</t>
  </si>
  <si>
    <t>G0776</t>
  </si>
  <si>
    <t>Los Angeles Refinery (Tesoro)</t>
  </si>
  <si>
    <t>C0002</t>
  </si>
  <si>
    <t>Los Angeles Refinery - Calciner</t>
  </si>
  <si>
    <t>G0866</t>
  </si>
  <si>
    <t>Los Esteros Critical Energy Facility LLC</t>
  </si>
  <si>
    <t>LE1JT1-RP</t>
  </si>
  <si>
    <t>LE1JT2-RP</t>
  </si>
  <si>
    <t>LE1JT3-RP</t>
  </si>
  <si>
    <t>LE1JT4-RP</t>
  </si>
  <si>
    <t>LE1ST1</t>
  </si>
  <si>
    <t>S9053</t>
  </si>
  <si>
    <t>Los Gatos Tomato Products</t>
  </si>
  <si>
    <t>G0780</t>
  </si>
  <si>
    <t>Los Medanos Energy Center LLC</t>
  </si>
  <si>
    <t>LM1CT1</t>
  </si>
  <si>
    <t>LM1CT2</t>
  </si>
  <si>
    <t>LM1ST1</t>
  </si>
  <si>
    <t>H0238</t>
  </si>
  <si>
    <t>Lost Creek 1</t>
  </si>
  <si>
    <t>G0599</t>
  </si>
  <si>
    <t>Lost Hills Cogeneration Plant</t>
  </si>
  <si>
    <t>S0340</t>
  </si>
  <si>
    <t>Lost Hills Solar</t>
  </si>
  <si>
    <t>LHS1</t>
  </si>
  <si>
    <t>H0226</t>
  </si>
  <si>
    <t>Lower Haypress Hydroelectric</t>
  </si>
  <si>
    <t>L GEN</t>
  </si>
  <si>
    <t>H0296</t>
  </si>
  <si>
    <t>Lundy</t>
  </si>
  <si>
    <t>H0298</t>
  </si>
  <si>
    <t>Lytle Creek</t>
  </si>
  <si>
    <t>H0310</t>
  </si>
  <si>
    <t>Madera Canal (Station 980 1174 1302 1923)</t>
  </si>
  <si>
    <t>S9059</t>
  </si>
  <si>
    <t>Madera Community Hospital</t>
  </si>
  <si>
    <t>E0050</t>
  </si>
  <si>
    <t>Madera Power (offline 3/28/2012 - repowered 2013)</t>
  </si>
  <si>
    <t>PG</t>
  </si>
  <si>
    <t>G0329</t>
  </si>
  <si>
    <t>Magnolia</t>
  </si>
  <si>
    <t>G0220</t>
  </si>
  <si>
    <t>Malaga Peaking Plant</t>
  </si>
  <si>
    <t>G0894</t>
  </si>
  <si>
    <t>Malburg Power Plant</t>
  </si>
  <si>
    <t>M2</t>
  </si>
  <si>
    <t>M3</t>
  </si>
  <si>
    <t>T0035</t>
  </si>
  <si>
    <t>Mammoth Pacific I</t>
  </si>
  <si>
    <t>U100</t>
  </si>
  <si>
    <t>U200</t>
  </si>
  <si>
    <t>T0036</t>
  </si>
  <si>
    <t>Mammoth Pacific II</t>
  </si>
  <si>
    <t>T101</t>
  </si>
  <si>
    <t>T102</t>
  </si>
  <si>
    <t>T103</t>
  </si>
  <si>
    <t>H0313</t>
  </si>
  <si>
    <t>Mammoth Pool</t>
  </si>
  <si>
    <t>G0330</t>
  </si>
  <si>
    <t>Mandalay Generating Station</t>
  </si>
  <si>
    <t>W0420</t>
  </si>
  <si>
    <t>Manzana Wind</t>
  </si>
  <si>
    <t>E0260</t>
  </si>
  <si>
    <t>Marian Medical Center Hospital (Santa Maria Landfill I)</t>
  </si>
  <si>
    <t>S9009</t>
  </si>
  <si>
    <t>Mariani Packing Co. Inc.</t>
  </si>
  <si>
    <t>S0412</t>
  </si>
  <si>
    <t>Maricopa West Solar PV</t>
  </si>
  <si>
    <t>E0135</t>
  </si>
  <si>
    <t>Marina Landfill Gas (Monterey Regional Waste Management Dst)</t>
  </si>
  <si>
    <t>U1</t>
  </si>
  <si>
    <t>U2</t>
  </si>
  <si>
    <t>U3</t>
  </si>
  <si>
    <t>U4</t>
  </si>
  <si>
    <t>G1015</t>
  </si>
  <si>
    <t>Mariposa Energy LLC</t>
  </si>
  <si>
    <t>Mariposa 1</t>
  </si>
  <si>
    <t>Mariposa 2</t>
  </si>
  <si>
    <t>Mariposa 3</t>
  </si>
  <si>
    <t>Mariposa 4</t>
  </si>
  <si>
    <t>S9068</t>
  </si>
  <si>
    <t>Market &amp; Second Inc/Real Energy</t>
  </si>
  <si>
    <t>G1011</t>
  </si>
  <si>
    <t>Marsh Landing Generating Station</t>
  </si>
  <si>
    <t>MLGS-1</t>
  </si>
  <si>
    <t>MLGS-2</t>
  </si>
  <si>
    <t>MLGS-3</t>
  </si>
  <si>
    <t>MLGS-4</t>
  </si>
  <si>
    <t>G0613</t>
  </si>
  <si>
    <t>Martinez Cogen Limited</t>
  </si>
  <si>
    <t>TG-101-T1</t>
  </si>
  <si>
    <t>TG-102-T2</t>
  </si>
  <si>
    <t>TG-103</t>
  </si>
  <si>
    <t>G0755</t>
  </si>
  <si>
    <t>Martinez Refinery</t>
  </si>
  <si>
    <t>S9034</t>
  </si>
  <si>
    <t>Maxco Supply Inc.</t>
  </si>
  <si>
    <t>T0055</t>
  </si>
  <si>
    <t>McCabe #5-#6</t>
  </si>
  <si>
    <t>MCST5</t>
  </si>
  <si>
    <t>MCST6</t>
  </si>
  <si>
    <t>G0335</t>
  </si>
  <si>
    <t>McClellan</t>
  </si>
  <si>
    <t>G0336</t>
  </si>
  <si>
    <t>McClure</t>
  </si>
  <si>
    <t>S0346</t>
  </si>
  <si>
    <t>McCoy Solar LLC</t>
  </si>
  <si>
    <t>G1041</t>
  </si>
  <si>
    <t>McGrath Peaker</t>
  </si>
  <si>
    <t>S0180</t>
  </si>
  <si>
    <t>McHenry Solar Plant</t>
  </si>
  <si>
    <t>G0339</t>
  </si>
  <si>
    <t>McKittrick Cogen</t>
  </si>
  <si>
    <t>G0600</t>
  </si>
  <si>
    <t>McKittrick Cogeneration Plant</t>
  </si>
  <si>
    <t>McK 1</t>
  </si>
  <si>
    <t>McK 2</t>
  </si>
  <si>
    <t>H0316</t>
  </si>
  <si>
    <t>McSwain</t>
  </si>
  <si>
    <t>MCS-1</t>
  </si>
  <si>
    <t>H0324</t>
  </si>
  <si>
    <t>Merced Falls</t>
  </si>
  <si>
    <t>Unit 598</t>
  </si>
  <si>
    <t>H0325</t>
  </si>
  <si>
    <t>Merced ID (Parker)</t>
  </si>
  <si>
    <t>S0429</t>
  </si>
  <si>
    <t>Merced Solar</t>
  </si>
  <si>
    <t>S0441</t>
  </si>
  <si>
    <t>Meridian</t>
  </si>
  <si>
    <t>S0162</t>
  </si>
  <si>
    <t>Meridian (Paso Robles Solar LLC)</t>
  </si>
  <si>
    <t>S0584</t>
  </si>
  <si>
    <t>Mesa Crest (Lilac)</t>
  </si>
  <si>
    <t>W0260</t>
  </si>
  <si>
    <t>Mesa Wind Power Corporation</t>
  </si>
  <si>
    <t>S0254</t>
  </si>
  <si>
    <t>Mesquite Solar 1 (AZ)</t>
  </si>
  <si>
    <t>MS1</t>
  </si>
  <si>
    <t>S0561</t>
  </si>
  <si>
    <t>Mesquite Solar 2 (AZ)</t>
  </si>
  <si>
    <t>MS2</t>
  </si>
  <si>
    <t>S0562</t>
  </si>
  <si>
    <t>Mesquite Solar 3 (AZ)</t>
  </si>
  <si>
    <t>MS3</t>
  </si>
  <si>
    <t>G0794</t>
  </si>
  <si>
    <t>Metcalf Energy Center LLC</t>
  </si>
  <si>
    <t>MF1CT1</t>
  </si>
  <si>
    <t>MF1CT2</t>
  </si>
  <si>
    <t>MF1ST1</t>
  </si>
  <si>
    <t>G0204</t>
  </si>
  <si>
    <t>MID Ripon</t>
  </si>
  <si>
    <t>Ripon 1</t>
  </si>
  <si>
    <t>Ripon 2</t>
  </si>
  <si>
    <t>S9132</t>
  </si>
  <si>
    <t>Mid Valley Dairy</t>
  </si>
  <si>
    <t>G0355</t>
  </si>
  <si>
    <t>Mid-Set Cogeneration</t>
  </si>
  <si>
    <t>H0275</t>
  </si>
  <si>
    <t>Middle Fork</t>
  </si>
  <si>
    <t>H0328</t>
  </si>
  <si>
    <t>Middle Gorge</t>
  </si>
  <si>
    <t>H0623</t>
  </si>
  <si>
    <t>Middle Haypress Hydroelectric</t>
  </si>
  <si>
    <t>U GEN</t>
  </si>
  <si>
    <t>G0998</t>
  </si>
  <si>
    <t>Midway LLC - Starwood Power - CalPeak Power</t>
  </si>
  <si>
    <t>G0358</t>
  </si>
  <si>
    <t>Midway-Sunset Cogeneration</t>
  </si>
  <si>
    <t>W0417</t>
  </si>
  <si>
    <t>Milford Wind 1 - (Utah)</t>
  </si>
  <si>
    <t>Milford Wind 1</t>
  </si>
  <si>
    <t>W0418</t>
  </si>
  <si>
    <t>Milford Wind 2 - (Utah)</t>
  </si>
  <si>
    <t>Milford Wind 2</t>
  </si>
  <si>
    <t>H0331</t>
  </si>
  <si>
    <t>Mill Creek 1</t>
  </si>
  <si>
    <t>H0332</t>
  </si>
  <si>
    <t>Mill Creek 2</t>
  </si>
  <si>
    <t>H0333</t>
  </si>
  <si>
    <t>Mill Creek 3</t>
  </si>
  <si>
    <t>G9444</t>
  </si>
  <si>
    <t>Mira Loma Peaker</t>
  </si>
  <si>
    <t>G1023</t>
  </si>
  <si>
    <t>Miramar Energy Facility 1 &amp; 2</t>
  </si>
  <si>
    <t>MEF 1</t>
  </si>
  <si>
    <t>MEF 2</t>
  </si>
  <si>
    <t>E0205</t>
  </si>
  <si>
    <t>Miramar Energy LLC LFG</t>
  </si>
  <si>
    <t>S0430</t>
  </si>
  <si>
    <t>Mission Solar</t>
  </si>
  <si>
    <t>S9205</t>
  </si>
  <si>
    <t>MJ Power LLC</t>
  </si>
  <si>
    <t>E0168</t>
  </si>
  <si>
    <t>MM Lopez Energy LLC</t>
  </si>
  <si>
    <t>UNT1-2</t>
  </si>
  <si>
    <t>E0194</t>
  </si>
  <si>
    <t>MM Prima Deshecha Energy LLC</t>
  </si>
  <si>
    <t>E0054</t>
  </si>
  <si>
    <t>MM San Diego LLC - Miramar Landfill</t>
  </si>
  <si>
    <t>UNT1-4</t>
  </si>
  <si>
    <t>E0202</t>
  </si>
  <si>
    <t>MM San Diego LLC - North City</t>
  </si>
  <si>
    <t>Gen 1-4</t>
  </si>
  <si>
    <t>E0095</t>
  </si>
  <si>
    <t>MM Tajiguas Energy LLC</t>
  </si>
  <si>
    <t>E0101</t>
  </si>
  <si>
    <t>MM Tulare Energy LLC</t>
  </si>
  <si>
    <t>Gen 1-2</t>
  </si>
  <si>
    <t>E0152</t>
  </si>
  <si>
    <t>MM West Covina LLC</t>
  </si>
  <si>
    <t>E0154</t>
  </si>
  <si>
    <t>MM Yolo Power LLC Facility</t>
  </si>
  <si>
    <t>E0209</t>
  </si>
  <si>
    <t>MN Mid Valley Genco LLC</t>
  </si>
  <si>
    <t>H0601</t>
  </si>
  <si>
    <t>Moccasin</t>
  </si>
  <si>
    <t>H0336</t>
  </si>
  <si>
    <t>Moccasin Low Head</t>
  </si>
  <si>
    <t>W0259</t>
  </si>
  <si>
    <t>Mogul Energy</t>
  </si>
  <si>
    <t>W0313</t>
  </si>
  <si>
    <t>Mojave 16, 17, 18 (Mojave 16-17-18 (Desertwind III PPC Trust) - 6063-6114)</t>
  </si>
  <si>
    <t>W0312</t>
  </si>
  <si>
    <t>Mojave 3 (Mojave 3-4-5 (Desertwind II PPC Trust) - 6113)</t>
  </si>
  <si>
    <t>W0443</t>
  </si>
  <si>
    <t>Mojave 4</t>
  </si>
  <si>
    <t>W0444</t>
  </si>
  <si>
    <t>Mojave 5</t>
  </si>
  <si>
    <t>H0337</t>
  </si>
  <si>
    <t>Mojave Siphon</t>
  </si>
  <si>
    <t>S0104</t>
  </si>
  <si>
    <t>Mojave Solar Project</t>
  </si>
  <si>
    <t>Alpha</t>
  </si>
  <si>
    <t>Beta</t>
  </si>
  <si>
    <t>E0055</t>
  </si>
  <si>
    <t>Monterey Regional Water Pollution Control Cogen</t>
  </si>
  <si>
    <t>W0392</t>
  </si>
  <si>
    <t>Montezuma Wind II</t>
  </si>
  <si>
    <t>H0168</t>
  </si>
  <si>
    <t>Montgomery Creek Hydro</t>
  </si>
  <si>
    <t>H0343</t>
  </si>
  <si>
    <t>Monticello</t>
  </si>
  <si>
    <t>S0404</t>
  </si>
  <si>
    <t>Morelos Solar Facility</t>
  </si>
  <si>
    <t>MRLS</t>
  </si>
  <si>
    <t>S0435</t>
  </si>
  <si>
    <t>Morgan Lancaster I LLC</t>
  </si>
  <si>
    <t>G0372</t>
  </si>
  <si>
    <t>Moss Landing Power Plant</t>
  </si>
  <si>
    <t>CC2</t>
  </si>
  <si>
    <t>W0450</t>
  </si>
  <si>
    <t>Mountain View I</t>
  </si>
  <si>
    <t>W0451</t>
  </si>
  <si>
    <t>Mountain View II</t>
  </si>
  <si>
    <t>W0360</t>
  </si>
  <si>
    <t>Mountain View III</t>
  </si>
  <si>
    <t>W0430</t>
  </si>
  <si>
    <t>Mountain View IV</t>
  </si>
  <si>
    <t>G0795</t>
  </si>
  <si>
    <t>Mountainview Generating Station</t>
  </si>
  <si>
    <t>E0232</t>
  </si>
  <si>
    <t>Mt. Poso Cogeneration</t>
  </si>
  <si>
    <t>S9114</t>
  </si>
  <si>
    <t>MTA</t>
  </si>
  <si>
    <t>H0311</t>
  </si>
  <si>
    <t>Muck Valley Hydroelectric</t>
  </si>
  <si>
    <t>G0119</t>
  </si>
  <si>
    <t>Municipal Cogeneration Plant (Palm Springs)</t>
  </si>
  <si>
    <t>H0346</t>
  </si>
  <si>
    <t>Murphys</t>
  </si>
  <si>
    <t>W0406</t>
  </si>
  <si>
    <t>Mustang Hills LLC (Alta Wind VI Energy Center)</t>
  </si>
  <si>
    <t>H0341</t>
  </si>
  <si>
    <t>Nacimiento Hydro Project</t>
  </si>
  <si>
    <t>S9023</t>
  </si>
  <si>
    <t>Napa Valley College</t>
  </si>
  <si>
    <t>H0348</t>
  </si>
  <si>
    <t>Narrows 1</t>
  </si>
  <si>
    <t>Unit 553</t>
  </si>
  <si>
    <t>H0354</t>
  </si>
  <si>
    <t>Narrows 2</t>
  </si>
  <si>
    <t>S9278</t>
  </si>
  <si>
    <t>Navajo Solar Power Generation Station 1</t>
  </si>
  <si>
    <t>S0297</t>
  </si>
  <si>
    <t>Naval Air Weapons Station China Lake</t>
  </si>
  <si>
    <t>G0388</t>
  </si>
  <si>
    <t>Naval Hospital Medical Center</t>
  </si>
  <si>
    <t>1TG</t>
  </si>
  <si>
    <t>G0626</t>
  </si>
  <si>
    <t>Naval Station Energy Facility</t>
  </si>
  <si>
    <t>H0349</t>
  </si>
  <si>
    <t>Nelson Creek</t>
  </si>
  <si>
    <t>W0402</t>
  </si>
  <si>
    <t>Nestle Waters</t>
  </si>
  <si>
    <t>S9128</t>
  </si>
  <si>
    <t>Network Appliance</t>
  </si>
  <si>
    <t>S9069</t>
  </si>
  <si>
    <t>Network Appliance/Chevron Energy Solutions</t>
  </si>
  <si>
    <t>H0353</t>
  </si>
  <si>
    <t>New Melones</t>
  </si>
  <si>
    <t>G0677</t>
  </si>
  <si>
    <t>New-Indy Containerboard Ontario (formerly Oxnard Paper Mill)</t>
  </si>
  <si>
    <t>921-2015</t>
  </si>
  <si>
    <t>S9279</t>
  </si>
  <si>
    <t>Newberry Solar 1 LLC</t>
  </si>
  <si>
    <t>H0357</t>
  </si>
  <si>
    <t>Newcastle</t>
  </si>
  <si>
    <t>Unit 943</t>
  </si>
  <si>
    <t>S9177</t>
  </si>
  <si>
    <t>Nickel 1 (NLH1)</t>
  </si>
  <si>
    <t>S0538</t>
  </si>
  <si>
    <t>Nicolis</t>
  </si>
  <si>
    <t>G0931</t>
  </si>
  <si>
    <t>Niland Gas Turbine Plant</t>
  </si>
  <si>
    <t>S9107</t>
  </si>
  <si>
    <t>Nilsen Farms</t>
  </si>
  <si>
    <t>H0360</t>
  </si>
  <si>
    <t>Nimbus</t>
  </si>
  <si>
    <t>S9239</t>
  </si>
  <si>
    <t>Niner Energy 1 LLC</t>
  </si>
  <si>
    <t>S9240</t>
  </si>
  <si>
    <t>Niner Energy 2 LLC</t>
  </si>
  <si>
    <t>S9241</t>
  </si>
  <si>
    <t>Niner Energy 3 LLC</t>
  </si>
  <si>
    <t>S0414</t>
  </si>
  <si>
    <t>North Bay Solar 1</t>
  </si>
  <si>
    <t>NBWT</t>
  </si>
  <si>
    <t>T0081</t>
  </si>
  <si>
    <t>North Brawley</t>
  </si>
  <si>
    <t>E0244</t>
  </si>
  <si>
    <t>North City Cogeneration Facility Expansion (NCCFE)</t>
  </si>
  <si>
    <t>G0593</t>
  </si>
  <si>
    <t>North Generator</t>
  </si>
  <si>
    <t>H0616</t>
  </si>
  <si>
    <t>North Hollywood Pumping Plant</t>
  </si>
  <si>
    <t>G0399</t>
  </si>
  <si>
    <t>North Island Energy Facility</t>
  </si>
  <si>
    <t>S0358</t>
  </si>
  <si>
    <t>North Kern State Prison</t>
  </si>
  <si>
    <t>S0359</t>
  </si>
  <si>
    <t>North Kern State Prison II</t>
  </si>
  <si>
    <t>S0560</t>
  </si>
  <si>
    <t>North Lancaster Ranch</t>
  </si>
  <si>
    <t>S0250</t>
  </si>
  <si>
    <t>North Palm Springs 1A</t>
  </si>
  <si>
    <t>S0251</t>
  </si>
  <si>
    <t>North Palm Springs 4A</t>
  </si>
  <si>
    <t>W0414</t>
  </si>
  <si>
    <t>North Sky River, LLC</t>
  </si>
  <si>
    <t>S0341</t>
  </si>
  <si>
    <t>North Star Solar</t>
  </si>
  <si>
    <t>NSS1</t>
  </si>
  <si>
    <t>S9100</t>
  </si>
  <si>
    <t>Norvartis Pharmaceuticals Corp</t>
  </si>
  <si>
    <t>E0137</t>
  </si>
  <si>
    <t>Nove Power Plant</t>
  </si>
  <si>
    <t>G0527</t>
  </si>
  <si>
    <t>NRG Energy Inc</t>
  </si>
  <si>
    <t>S0238</t>
  </si>
  <si>
    <t>NRG Solar Borrego I</t>
  </si>
  <si>
    <t>S0296</t>
  </si>
  <si>
    <t>NRG Solar Community I LLC</t>
  </si>
  <si>
    <t>G0386</t>
  </si>
  <si>
    <t>NTC MCRD Energy Facility</t>
  </si>
  <si>
    <t>H0363</t>
  </si>
  <si>
    <t>O'Neill</t>
  </si>
  <si>
    <t>W0319</t>
  </si>
  <si>
    <t>Oak Creek Wind Power</t>
  </si>
  <si>
    <t>H0364</t>
  </si>
  <si>
    <t>Oak Flat</t>
  </si>
  <si>
    <t>G0406</t>
  </si>
  <si>
    <t>Oakland Power Plant</t>
  </si>
  <si>
    <t>S9170</t>
  </si>
  <si>
    <t>Oakley Solar Project</t>
  </si>
  <si>
    <t>W0385</t>
  </si>
  <si>
    <t>Oasis Power Partners, LLC</t>
  </si>
  <si>
    <t>S0338</t>
  </si>
  <si>
    <t>Oasis Solar</t>
  </si>
  <si>
    <t>S9156</t>
  </si>
  <si>
    <t>Occidental College Solar Project</t>
  </si>
  <si>
    <t>W0409</t>
  </si>
  <si>
    <t>Ocotillo Express LLC</t>
  </si>
  <si>
    <t>S9081</t>
  </si>
  <si>
    <t>Ohlone Community College District</t>
  </si>
  <si>
    <t>G0409</t>
  </si>
  <si>
    <t>Oildale (Retired 1/05/2016)</t>
  </si>
  <si>
    <t>ODC1</t>
  </si>
  <si>
    <t>S9126</t>
  </si>
  <si>
    <t>Olam West Coast</t>
  </si>
  <si>
    <t>S0316</t>
  </si>
  <si>
    <t>Old River One LLC</t>
  </si>
  <si>
    <t>G0410</t>
  </si>
  <si>
    <t>Olive</t>
  </si>
  <si>
    <t>Olive 1</t>
  </si>
  <si>
    <t>Olive 2</t>
  </si>
  <si>
    <t>G0899</t>
  </si>
  <si>
    <t>Olive View Medical Center</t>
  </si>
  <si>
    <t>GTU #1</t>
  </si>
  <si>
    <t>GTU #2</t>
  </si>
  <si>
    <t>G0221</t>
  </si>
  <si>
    <t>OLS Energy - Agnews Inc.</t>
  </si>
  <si>
    <t>AG1JT1</t>
  </si>
  <si>
    <t>AG1ST1</t>
  </si>
  <si>
    <t>G0404</t>
  </si>
  <si>
    <t>OLS Energy Chino</t>
  </si>
  <si>
    <t>H0371</t>
  </si>
  <si>
    <t>Olsen</t>
  </si>
  <si>
    <t>H0372</t>
  </si>
  <si>
    <t>Ontario 1</t>
  </si>
  <si>
    <t>H0373</t>
  </si>
  <si>
    <t>Ontario 2</t>
  </si>
  <si>
    <t>G0280</t>
  </si>
  <si>
    <t>Ontario Linerboard Mill</t>
  </si>
  <si>
    <t>G1005</t>
  </si>
  <si>
    <t>Orange Grove Energy</t>
  </si>
  <si>
    <t>Gen-001</t>
  </si>
  <si>
    <t>Gen-002</t>
  </si>
  <si>
    <t>S0306</t>
  </si>
  <si>
    <t>Orion 1 Solar</t>
  </si>
  <si>
    <t>S0307</t>
  </si>
  <si>
    <t>Orion 2 Solar</t>
  </si>
  <si>
    <t>T0063</t>
  </si>
  <si>
    <t>Ormesa 1 E</t>
  </si>
  <si>
    <t>OE1-12</t>
  </si>
  <si>
    <t>T0066</t>
  </si>
  <si>
    <t>Ormesa 1H</t>
  </si>
  <si>
    <t>T0043</t>
  </si>
  <si>
    <t>Ormesa Geothermal II</t>
  </si>
  <si>
    <t>10-20, 1-9</t>
  </si>
  <si>
    <t>T0062</t>
  </si>
  <si>
    <t>Ormesa I</t>
  </si>
  <si>
    <t>Ormesa 1</t>
  </si>
  <si>
    <t>G0421</t>
  </si>
  <si>
    <t>Ormond Beach Generating Station</t>
  </si>
  <si>
    <t>S9133</t>
  </si>
  <si>
    <t>Oro Loma Sanitary District</t>
  </si>
  <si>
    <t>G0424</t>
  </si>
  <si>
    <t>Oroville Cogeneration LP</t>
  </si>
  <si>
    <t>GEN5</t>
  </si>
  <si>
    <t>GEN6</t>
  </si>
  <si>
    <t>GEN7</t>
  </si>
  <si>
    <t>E0237</t>
  </si>
  <si>
    <t>Ostrom Road</t>
  </si>
  <si>
    <t>E0061</t>
  </si>
  <si>
    <t>Otay 1 &amp; 2 Power Station</t>
  </si>
  <si>
    <t>E0300</t>
  </si>
  <si>
    <t>Otay 3 Power Station</t>
  </si>
  <si>
    <t>G0785</t>
  </si>
  <si>
    <t>Otay Mesa Generating Project</t>
  </si>
  <si>
    <t>OM1CT1</t>
  </si>
  <si>
    <t>OM1CT2</t>
  </si>
  <si>
    <t>OM1ST1</t>
  </si>
  <si>
    <t>S9280</t>
  </si>
  <si>
    <t>Otoe Solar Power Generation Station 1</t>
  </si>
  <si>
    <t>H0374</t>
  </si>
  <si>
    <t>Oxbow</t>
  </si>
  <si>
    <t>E0211</t>
  </si>
  <si>
    <t>Oxnard Wastewater Treatment Plant</t>
  </si>
  <si>
    <t>E0100</t>
  </si>
  <si>
    <t>Pacific Ultrapower Chinese</t>
  </si>
  <si>
    <t>W0367</t>
  </si>
  <si>
    <t>Pacific Wind Project, LLC</t>
  </si>
  <si>
    <t>W0311</t>
  </si>
  <si>
    <t>Painted Hills Wind Developers (Zond Systems Inc - 6112)</t>
  </si>
  <si>
    <t>S0363</t>
  </si>
  <si>
    <t>Palm Springs SD - Cathedral City HS</t>
  </si>
  <si>
    <t>S0365</t>
  </si>
  <si>
    <t>Palm Springs SD - Palm Springs HS</t>
  </si>
  <si>
    <t>S0367</t>
  </si>
  <si>
    <t>Palm Springs SD - Rancho Mirage HS</t>
  </si>
  <si>
    <t>G0861</t>
  </si>
  <si>
    <t>Palomar Energy Center</t>
  </si>
  <si>
    <t>G0908</t>
  </si>
  <si>
    <t>Panoche - CalPeak Power</t>
  </si>
  <si>
    <t>G0997</t>
  </si>
  <si>
    <t>Panoche Energy Center</t>
  </si>
  <si>
    <t>CT-1</t>
  </si>
  <si>
    <t>CT-2</t>
  </si>
  <si>
    <t>CT-3</t>
  </si>
  <si>
    <t>CT-4</t>
  </si>
  <si>
    <t>S9011</t>
  </si>
  <si>
    <t>Paramount Farms Inc.</t>
  </si>
  <si>
    <t>H0380</t>
  </si>
  <si>
    <t>Pardee</t>
  </si>
  <si>
    <t>S9265</t>
  </si>
  <si>
    <t>Parducci 2MW PV Project (3) (2012 PV RFO - 1)</t>
  </si>
  <si>
    <t>H0381</t>
  </si>
  <si>
    <t>Parker</t>
  </si>
  <si>
    <t>G0797</t>
  </si>
  <si>
    <t>Pastoria Energy Facility L.L.C.</t>
  </si>
  <si>
    <t>PA1CT1</t>
  </si>
  <si>
    <t>PA1CT2</t>
  </si>
  <si>
    <t>PA1ST3</t>
  </si>
  <si>
    <t>PA2CT4</t>
  </si>
  <si>
    <t>PA2ST5</t>
  </si>
  <si>
    <t>S0361</t>
  </si>
  <si>
    <t>Patton State Hospital II </t>
  </si>
  <si>
    <t>G0405</t>
  </si>
  <si>
    <t>PE Berkeley Inc</t>
  </si>
  <si>
    <t>S0543</t>
  </si>
  <si>
    <t>Pearblossom Solar</t>
  </si>
  <si>
    <t>M1340</t>
  </si>
  <si>
    <t>G0014</t>
  </si>
  <si>
    <t>Pebbly Beach</t>
  </si>
  <si>
    <t>S9043</t>
  </si>
  <si>
    <t>Peralta Community College Dist</t>
  </si>
  <si>
    <t>H0382</t>
  </si>
  <si>
    <t>Perris</t>
  </si>
  <si>
    <t>S9307</t>
  </si>
  <si>
    <t>Petaluma Solar Millennium Fund LLC_(Petaluma Solar #1101)</t>
  </si>
  <si>
    <t>S9308</t>
  </si>
  <si>
    <t>Petaluma Solar Millennium Fund LLC_(Petaluma Solar #1102)</t>
  </si>
  <si>
    <t>G0630</t>
  </si>
  <si>
    <t>Phillips66 - Carbon Plant</t>
  </si>
  <si>
    <t>H0383</t>
  </si>
  <si>
    <t>Phoenix</t>
  </si>
  <si>
    <t>W0277</t>
  </si>
  <si>
    <t>Phoenix Wind (Section 20 Trust)</t>
  </si>
  <si>
    <t>S0442</t>
  </si>
  <si>
    <t>Pico Rivera</t>
  </si>
  <si>
    <t>S0181</t>
  </si>
  <si>
    <t>Pierce College LACCD</t>
  </si>
  <si>
    <t>3_SIPs</t>
  </si>
  <si>
    <t>H0385</t>
  </si>
  <si>
    <t>Pilot Knob</t>
  </si>
  <si>
    <t>H0387</t>
  </si>
  <si>
    <t>Pine Flat</t>
  </si>
  <si>
    <t>S9160</t>
  </si>
  <si>
    <t>Pine Tree Solar Project</t>
  </si>
  <si>
    <t>W0368</t>
  </si>
  <si>
    <t>Pine Tree Wind Power Plant</t>
  </si>
  <si>
    <t>W0415</t>
  </si>
  <si>
    <t>Pinyon Pines Winds I</t>
  </si>
  <si>
    <t>W0416</t>
  </si>
  <si>
    <t>Pinyon Pines Winds II</t>
  </si>
  <si>
    <t>G1025</t>
  </si>
  <si>
    <t>Pio Pico Energy Center</t>
  </si>
  <si>
    <t>Unit 1A</t>
  </si>
  <si>
    <t>Unit 1B</t>
  </si>
  <si>
    <t>Unit 1C</t>
  </si>
  <si>
    <t>H0388</t>
  </si>
  <si>
    <t>Pit #1</t>
  </si>
  <si>
    <t>Unit 509</t>
  </si>
  <si>
    <t>Unit 511</t>
  </si>
  <si>
    <t>H0389</t>
  </si>
  <si>
    <t>Pit #3</t>
  </si>
  <si>
    <t>Unit 512</t>
  </si>
  <si>
    <t>Unit 513</t>
  </si>
  <si>
    <t>Unit 514</t>
  </si>
  <si>
    <t>H0390</t>
  </si>
  <si>
    <t>Pit #4</t>
  </si>
  <si>
    <t>Unit 515</t>
  </si>
  <si>
    <t>Unit 516</t>
  </si>
  <si>
    <t>H0391</t>
  </si>
  <si>
    <t>Pit #5</t>
  </si>
  <si>
    <t>Unit 517</t>
  </si>
  <si>
    <t>Unit 518</t>
  </si>
  <si>
    <t>Unit 519</t>
  </si>
  <si>
    <t>Unit 521</t>
  </si>
  <si>
    <t>H0392</t>
  </si>
  <si>
    <t>Pit #6</t>
  </si>
  <si>
    <t>Unit 522</t>
  </si>
  <si>
    <t>Unit 523</t>
  </si>
  <si>
    <t>H0393</t>
  </si>
  <si>
    <t>Pit #7</t>
  </si>
  <si>
    <t>Unit 524</t>
  </si>
  <si>
    <t>Unit 525</t>
  </si>
  <si>
    <t>G0157</t>
  </si>
  <si>
    <t>Pitchess Cogeneration Station</t>
  </si>
  <si>
    <t>G0450</t>
  </si>
  <si>
    <t>Pittsburg Generating Station</t>
  </si>
  <si>
    <t>PPP5</t>
  </si>
  <si>
    <t>PPP6</t>
  </si>
  <si>
    <t>PPP7</t>
  </si>
  <si>
    <t>G1020</t>
  </si>
  <si>
    <t>Pixley Cogen Plant</t>
  </si>
  <si>
    <t>GT-100</t>
  </si>
  <si>
    <t>GT-200</t>
  </si>
  <si>
    <t>G0483</t>
  </si>
  <si>
    <t>Plant No 1</t>
  </si>
  <si>
    <t>E0025</t>
  </si>
  <si>
    <t>Plant No 2</t>
  </si>
  <si>
    <t>H0394</t>
  </si>
  <si>
    <t>Pleasant Valley</t>
  </si>
  <si>
    <t>S0349</t>
  </si>
  <si>
    <t>Pleasant Valley State Prison</t>
  </si>
  <si>
    <t>T0038</t>
  </si>
  <si>
    <t>Ples I</t>
  </si>
  <si>
    <t>H0395</t>
  </si>
  <si>
    <t>Poe</t>
  </si>
  <si>
    <t>Unit 548</t>
  </si>
  <si>
    <t>Unit 549</t>
  </si>
  <si>
    <t>G0453</t>
  </si>
  <si>
    <t>Point Arguello Pipeline Co.(Gaviota)</t>
  </si>
  <si>
    <t>GENA</t>
  </si>
  <si>
    <t>GENB</t>
  </si>
  <si>
    <t>GENC</t>
  </si>
  <si>
    <t>GEND</t>
  </si>
  <si>
    <t>GENE</t>
  </si>
  <si>
    <t>S0154</t>
  </si>
  <si>
    <t>Point Pleasant (Lawrence Solar Farm)</t>
  </si>
  <si>
    <t>S9070</t>
  </si>
  <si>
    <t>Pokka Bottling</t>
  </si>
  <si>
    <t>S9042</t>
  </si>
  <si>
    <t>Pollution Control Monterey Reg'l Water</t>
  </si>
  <si>
    <t>H0237</t>
  </si>
  <si>
    <t>Ponderosa Bailey Creek</t>
  </si>
  <si>
    <t>H0398</t>
  </si>
  <si>
    <t>Poole</t>
  </si>
  <si>
    <t>S0142</t>
  </si>
  <si>
    <t>Port of Los Angeles Berth 93</t>
  </si>
  <si>
    <t>SIP964652</t>
  </si>
  <si>
    <t>S9030</t>
  </si>
  <si>
    <t>Port of Oakland</t>
  </si>
  <si>
    <t>H0499</t>
  </si>
  <si>
    <t>Portal</t>
  </si>
  <si>
    <t>E0302</t>
  </si>
  <si>
    <t>Potrero Hills Energy Producers LLC</t>
  </si>
  <si>
    <t>H0401</t>
  </si>
  <si>
    <t>Potter Valley</t>
  </si>
  <si>
    <t>S9019</t>
  </si>
  <si>
    <t>Power Agency Northern CA</t>
  </si>
  <si>
    <t>S9051</t>
  </si>
  <si>
    <t>Power Agency Northern California</t>
  </si>
  <si>
    <t>S9281</t>
  </si>
  <si>
    <t>Powhatan Solar Power Generation Station 1</t>
  </si>
  <si>
    <t>S9044</t>
  </si>
  <si>
    <t>Primex Farms LLC</t>
  </si>
  <si>
    <t>S9294</t>
  </si>
  <si>
    <t>Pristine Sun Fund 1 LLC_(2056_Jardine)</t>
  </si>
  <si>
    <t>S9296</t>
  </si>
  <si>
    <t>Pristine Sun Fund 1 LLC_(2059_Scherz)</t>
  </si>
  <si>
    <t>S9184</t>
  </si>
  <si>
    <t>Pristine Sun Fund 1 LLC_(2094_Buzzelle)</t>
  </si>
  <si>
    <t>S9183</t>
  </si>
  <si>
    <t>Pristine Sun Fund 1 LLC_(2125_Jarvis)</t>
  </si>
  <si>
    <t>S9310</t>
  </si>
  <si>
    <t>Pristine Sun Fund 1 LLC_(2127_Harris)</t>
  </si>
  <si>
    <t>S9267</t>
  </si>
  <si>
    <t>Pristine Sun Fund 10 Fresno PGE LLC_(2097_Helton)</t>
  </si>
  <si>
    <t>S9190</t>
  </si>
  <si>
    <t>Pristine Sun Fund 10 Fresno PGE LLC_(2102_Christensen)</t>
  </si>
  <si>
    <t>S9317</t>
  </si>
  <si>
    <t>Pristine Sun Fund 5 LLC_(2020_Rolf)</t>
  </si>
  <si>
    <t>S9312</t>
  </si>
  <si>
    <t>Pristine Sun Fund 5 LLC_(2021_Doran)</t>
  </si>
  <si>
    <t>S9315</t>
  </si>
  <si>
    <t>Pristine Sun Fund 5 LLC_(2039_Flournoy)</t>
  </si>
  <si>
    <t>S9313</t>
  </si>
  <si>
    <t>Pristine Sun Fund 5 LLC_(2040_Alvares)</t>
  </si>
  <si>
    <t>S9319</t>
  </si>
  <si>
    <t>Pristine Sun Fund 5 LLC_(2041_Alvares)</t>
  </si>
  <si>
    <t>S9318</t>
  </si>
  <si>
    <t>Pristine Sun Fund 5 LLC_(2065_Rogers)</t>
  </si>
  <si>
    <t>S9302</t>
  </si>
  <si>
    <t>Pristine Sun Fund 5 LLC_(2113_Fritzjarrell)</t>
  </si>
  <si>
    <t>S9314</t>
  </si>
  <si>
    <t>Pristine Sun Fund 5 LLC_(2119_Lvvorn)</t>
  </si>
  <si>
    <t>S9316</t>
  </si>
  <si>
    <t>Pristine Sun Fund 5 LLC_(2158_Stroing)</t>
  </si>
  <si>
    <t>S9185</t>
  </si>
  <si>
    <t>Pristine Sun Fund 6 Butte PGE LLC_(2096_Cotton)</t>
  </si>
  <si>
    <t>S9186</t>
  </si>
  <si>
    <t>Pristine Sun Fund 6 Butte PGE LLC_(2129_Ballard)</t>
  </si>
  <si>
    <t>S9298</t>
  </si>
  <si>
    <t>Pristine Sun Fund 7 San Luis Obispo PGE LLC_(2050_Gomez)</t>
  </si>
  <si>
    <t>S9293</t>
  </si>
  <si>
    <t>Pristine Sun Fund 7 San Luis Obispo PGE LLC_(2052_Cossa)</t>
  </si>
  <si>
    <t>S9299</t>
  </si>
  <si>
    <t>Pristine Sun Fund 7 San Luis Obispo PGE LLC_(2053_Pisciotta)</t>
  </si>
  <si>
    <t>S9297</t>
  </si>
  <si>
    <t>Pristine Sun Fund 7 San Luis Obispo PGE LLC_(2103_Hill)</t>
  </si>
  <si>
    <t>S9295</t>
  </si>
  <si>
    <t>Pristine Sun Fund 7 San Luis Obispo PGE LLC_(2163_Bray)</t>
  </si>
  <si>
    <t>S9311</t>
  </si>
  <si>
    <t>Pristine Sun Fund 8 Sutter PGE LLC_(2179_Smotherman)</t>
  </si>
  <si>
    <t>S0368</t>
  </si>
  <si>
    <t>Procter &amp; Gamble - Oxnard</t>
  </si>
  <si>
    <t>E0127</t>
  </si>
  <si>
    <t>Puente Hills Energy Recovery</t>
  </si>
  <si>
    <t>E0128</t>
  </si>
  <si>
    <t>Puente Hills Gas-to-Energy Facility Phase II</t>
  </si>
  <si>
    <t>Gen-5</t>
  </si>
  <si>
    <t>S9416</t>
  </si>
  <si>
    <t>Pumpjack Solar 1 PV</t>
  </si>
  <si>
    <t>S9404</t>
  </si>
  <si>
    <t>Putah Creek Solar Farm</t>
  </si>
  <si>
    <t>G0475</t>
  </si>
  <si>
    <t>Qualcomm Building P Central Plant</t>
  </si>
  <si>
    <t>TG-4</t>
  </si>
  <si>
    <t>G1050</t>
  </si>
  <si>
    <t>Qualcomm Building Q Central Plant</t>
  </si>
  <si>
    <t>TG-1</t>
  </si>
  <si>
    <t>G0746</t>
  </si>
  <si>
    <t>Qualcomm Building W Power Plant</t>
  </si>
  <si>
    <t>T0027</t>
  </si>
  <si>
    <t>Quick Silver #16</t>
  </si>
  <si>
    <t>QKST16</t>
  </si>
  <si>
    <t>S0443</t>
  </si>
  <si>
    <t>Quinto Solar PV Project</t>
  </si>
  <si>
    <t>S9206</t>
  </si>
  <si>
    <t>Rachel Energy LLC</t>
  </si>
  <si>
    <t>S0261</t>
  </si>
  <si>
    <t>Radiance Solar 4</t>
  </si>
  <si>
    <t>S0262</t>
  </si>
  <si>
    <t>Radiance Solar 5</t>
  </si>
  <si>
    <t>H0406</t>
  </si>
  <si>
    <t>Ralston</t>
  </si>
  <si>
    <t>S0305</t>
  </si>
  <si>
    <t>Ramona 1 &amp; 2</t>
  </si>
  <si>
    <t>S0446</t>
  </si>
  <si>
    <t>Rancho Cucamonga Distribution #1</t>
  </si>
  <si>
    <t>H0612</t>
  </si>
  <si>
    <t>Rancho Penasquitos</t>
  </si>
  <si>
    <t>RPHES-GEN</t>
  </si>
  <si>
    <t>E0210</t>
  </si>
  <si>
    <t>RCWMD Badlands Power Plant</t>
  </si>
  <si>
    <t>S0536</t>
  </si>
  <si>
    <t>RE Astoria</t>
  </si>
  <si>
    <t>S0537</t>
  </si>
  <si>
    <t>RE Astoria 2</t>
  </si>
  <si>
    <t>S0530</t>
  </si>
  <si>
    <t>RE Barren Ridge 1</t>
  </si>
  <si>
    <t>S0284</t>
  </si>
  <si>
    <t>RE Bruceville Solar 1</t>
  </si>
  <si>
    <t>S0285</t>
  </si>
  <si>
    <t>RE Bruceville Solar 2</t>
  </si>
  <si>
    <t>S0286</t>
  </si>
  <si>
    <t>RE Bruceville Solar 3</t>
  </si>
  <si>
    <t>S0294</t>
  </si>
  <si>
    <t>RE Columbia 3</t>
  </si>
  <si>
    <t>S0280</t>
  </si>
  <si>
    <t>RE Dillard Road 1</t>
  </si>
  <si>
    <t>S0281</t>
  </si>
  <si>
    <t>RE Dillard Road 2</t>
  </si>
  <si>
    <t>S0282</t>
  </si>
  <si>
    <t>RE Dillard Road 3</t>
  </si>
  <si>
    <t>S0283</t>
  </si>
  <si>
    <t>RE Dillard Road 4</t>
  </si>
  <si>
    <t>S0205</t>
  </si>
  <si>
    <t>RE Kammerer Road 1</t>
  </si>
  <si>
    <t>S0206</t>
  </si>
  <si>
    <t>RE Kammerer Road 2</t>
  </si>
  <si>
    <t>S0207</t>
  </si>
  <si>
    <t>RE Kammerer Road 3</t>
  </si>
  <si>
    <t>S0211</t>
  </si>
  <si>
    <t>RE McKenzie 1</t>
  </si>
  <si>
    <t>S0212</t>
  </si>
  <si>
    <t>RE McKenzie 2</t>
  </si>
  <si>
    <t>S0213</t>
  </si>
  <si>
    <t>RE McKenzie 3</t>
  </si>
  <si>
    <t>S0214</t>
  </si>
  <si>
    <t>RE McKenzie 4</t>
  </si>
  <si>
    <t>S0215</t>
  </si>
  <si>
    <t>RE McKenzie 5</t>
  </si>
  <si>
    <t>S0216</t>
  </si>
  <si>
    <t>RE McKenzie 6</t>
  </si>
  <si>
    <t>S0220</t>
  </si>
  <si>
    <t>RE Mohican</t>
  </si>
  <si>
    <t>S0533</t>
  </si>
  <si>
    <t>RE Mustang</t>
  </si>
  <si>
    <t>S0534</t>
  </si>
  <si>
    <t>RE Mustang 3</t>
  </si>
  <si>
    <t>S0535</t>
  </si>
  <si>
    <t>RE Mustang 4</t>
  </si>
  <si>
    <t>S0222</t>
  </si>
  <si>
    <t>RE North Face</t>
  </si>
  <si>
    <t>S0278</t>
  </si>
  <si>
    <t>RE Rio Grande</t>
  </si>
  <si>
    <t>S0288</t>
  </si>
  <si>
    <t>RE Rosamond One</t>
  </si>
  <si>
    <t>S0287</t>
  </si>
  <si>
    <t>RE Rosamond Two</t>
  </si>
  <si>
    <t>S0279</t>
  </si>
  <si>
    <t>RE Victor Phelan Solar One</t>
  </si>
  <si>
    <t>G0897</t>
  </si>
  <si>
    <t>Red Bluff</t>
  </si>
  <si>
    <t>H0408</t>
  </si>
  <si>
    <t>Red Mountain</t>
  </si>
  <si>
    <t>S0431</t>
  </si>
  <si>
    <t>Redcrest Solar Farm</t>
  </si>
  <si>
    <t>G0487</t>
  </si>
  <si>
    <t>Redding Power</t>
  </si>
  <si>
    <t>G0490</t>
  </si>
  <si>
    <t>Redondo Beach LLC_(AES)</t>
  </si>
  <si>
    <t>S0321</t>
  </si>
  <si>
    <t>Regulus Solar</t>
  </si>
  <si>
    <t>G0494</t>
  </si>
  <si>
    <t>Rhodia - Martinez</t>
  </si>
  <si>
    <t>G0495</t>
  </si>
  <si>
    <t>Rhodia Dominguez Plant</t>
  </si>
  <si>
    <t>S9007</t>
  </si>
  <si>
    <t>Rice Mill Inc. Far West</t>
  </si>
  <si>
    <t>T0056</t>
  </si>
  <si>
    <t>Ridge Line #7-#8</t>
  </si>
  <si>
    <t>RLST7</t>
  </si>
  <si>
    <t>RLST8</t>
  </si>
  <si>
    <t>W0297</t>
  </si>
  <si>
    <t>Ridgetop Energy (Cannon Energy Corp - 6092)</t>
  </si>
  <si>
    <t>W0265</t>
  </si>
  <si>
    <t>Ridgetop Energy II (Cannon Energy Corp)</t>
  </si>
  <si>
    <t>E0098</t>
  </si>
  <si>
    <t>Rio Bravo Fresno</t>
  </si>
  <si>
    <t>H0367</t>
  </si>
  <si>
    <t>Rio Bravo Hydroelectric</t>
  </si>
  <si>
    <t>C0018</t>
  </si>
  <si>
    <t>Rio Bravo Jasmin (Retired 1/20/2016)</t>
  </si>
  <si>
    <t>E0099</t>
  </si>
  <si>
    <t>Rio Bravo Rocklin</t>
  </si>
  <si>
    <t>S0565</t>
  </si>
  <si>
    <t>Rio Bravo Solar I LLC (Pumpjack Solar2)</t>
  </si>
  <si>
    <t>S0547</t>
  </si>
  <si>
    <t>Rio Bravo Solar II (PMPJCK)</t>
  </si>
  <si>
    <t>H0412</t>
  </si>
  <si>
    <t>Rio Hondo</t>
  </si>
  <si>
    <t>G0564</t>
  </si>
  <si>
    <t>Ripon Cogeneration Facility</t>
  </si>
  <si>
    <t>W0458</t>
  </si>
  <si>
    <t>Rising Tree Wind Farm I</t>
  </si>
  <si>
    <t>W0459</t>
  </si>
  <si>
    <t>Rising Tree Wind Farm II</t>
  </si>
  <si>
    <t>W0438</t>
  </si>
  <si>
    <t>Rising Tree Wind Farm III</t>
  </si>
  <si>
    <t>G0922</t>
  </si>
  <si>
    <t>Riverside Energy Resource Center</t>
  </si>
  <si>
    <t>G1035</t>
  </si>
  <si>
    <t>Riverside Water Quality Control Plant</t>
  </si>
  <si>
    <t>Cogen 1</t>
  </si>
  <si>
    <t>Cogen 2</t>
  </si>
  <si>
    <t>Cogen 3</t>
  </si>
  <si>
    <t>Fuel Cell</t>
  </si>
  <si>
    <t>G0914</t>
  </si>
  <si>
    <t>Riverview Energy Center</t>
  </si>
  <si>
    <t>RP1JT1</t>
  </si>
  <si>
    <t>H0322</t>
  </si>
  <si>
    <t>Roaring Creek</t>
  </si>
  <si>
    <t>H0414</t>
  </si>
  <si>
    <t>Robbs Peak</t>
  </si>
  <si>
    <t>S0120</t>
  </si>
  <si>
    <t>Robert O. Schulz Solar Farm #1 and #2</t>
  </si>
  <si>
    <t>W0401</t>
  </si>
  <si>
    <t>Robertsons Ready-Mix</t>
  </si>
  <si>
    <t>H0417</t>
  </si>
  <si>
    <t>Rock Creek</t>
  </si>
  <si>
    <t>Unit 550</t>
  </si>
  <si>
    <t>Unit 551</t>
  </si>
  <si>
    <t>H0422</t>
  </si>
  <si>
    <t>Rock Creek L.P.</t>
  </si>
  <si>
    <t>G0504</t>
  </si>
  <si>
    <t>Rockwood Gas Turbine Plant</t>
  </si>
  <si>
    <t>S9242</t>
  </si>
  <si>
    <t>Rodeo Solar A2 LLC</t>
  </si>
  <si>
    <t>S9243</t>
  </si>
  <si>
    <t>Rodeo Solar B2 LLC</t>
  </si>
  <si>
    <t>S9244</t>
  </si>
  <si>
    <t>Rodeo Solar C2 LLC</t>
  </si>
  <si>
    <t>S9245</t>
  </si>
  <si>
    <t>Rodeo Solar D2 LLC</t>
  </si>
  <si>
    <t>H0424</t>
  </si>
  <si>
    <t>Rollins</t>
  </si>
  <si>
    <t>S9120</t>
  </si>
  <si>
    <t>Roplast Industries Inc.</t>
  </si>
  <si>
    <t>S0569</t>
  </si>
  <si>
    <t>Rosamond West Solar 1</t>
  </si>
  <si>
    <t>S0570</t>
  </si>
  <si>
    <t>Rosamond West Solar 2</t>
  </si>
  <si>
    <t>E0243</t>
  </si>
  <si>
    <t>Roseburg Forest Products</t>
  </si>
  <si>
    <t>Turbine</t>
  </si>
  <si>
    <t>G0382</t>
  </si>
  <si>
    <t>Roseville</t>
  </si>
  <si>
    <t>G0213</t>
  </si>
  <si>
    <t>Roseville Energy Park (REP)</t>
  </si>
  <si>
    <t>STG1</t>
  </si>
  <si>
    <t>S9266</t>
  </si>
  <si>
    <t>Ruddick-2 2MW PV Project (4) (2012 PV RFO - 1)</t>
  </si>
  <si>
    <t>S9000</t>
  </si>
  <si>
    <t>Ruiz Foods</t>
  </si>
  <si>
    <t>H0426</t>
  </si>
  <si>
    <t>Rush Creek</t>
  </si>
  <si>
    <t>G0935</t>
  </si>
  <si>
    <t>Russell City Energy Company LLC</t>
  </si>
  <si>
    <t>G0076</t>
  </si>
  <si>
    <t>Sacramento Campbell Soup SPA</t>
  </si>
  <si>
    <t>Unit CT</t>
  </si>
  <si>
    <t>Unit ST</t>
  </si>
  <si>
    <t>G0085</t>
  </si>
  <si>
    <t>Sacramento Carson - Carson Ice CG</t>
  </si>
  <si>
    <t>G0467</t>
  </si>
  <si>
    <t>Sacramento SCA</t>
  </si>
  <si>
    <t>CCST</t>
  </si>
  <si>
    <t>CT1A</t>
  </si>
  <si>
    <t>CT1B</t>
  </si>
  <si>
    <t>CT1C</t>
  </si>
  <si>
    <t>G1014</t>
  </si>
  <si>
    <t>Saddleback Community College</t>
  </si>
  <si>
    <t>W0396</t>
  </si>
  <si>
    <t>Safeway Tracy</t>
  </si>
  <si>
    <t>G0518</t>
  </si>
  <si>
    <t>Saint Agnes Medical Center</t>
  </si>
  <si>
    <t>G0520</t>
  </si>
  <si>
    <t>Salinas River Cogeneration</t>
  </si>
  <si>
    <t>18C053</t>
  </si>
  <si>
    <t>S9071</t>
  </si>
  <si>
    <t>Salinas Valley Memorial Hospital</t>
  </si>
  <si>
    <t>H0431</t>
  </si>
  <si>
    <t>Salt Springs</t>
  </si>
  <si>
    <t>Unit 580</t>
  </si>
  <si>
    <t>Unit 581</t>
  </si>
  <si>
    <t>T0047</t>
  </si>
  <si>
    <t>Salton Sea Unit 1</t>
  </si>
  <si>
    <t>EE11</t>
  </si>
  <si>
    <t>T0048</t>
  </si>
  <si>
    <t>Salton Sea Unit 2</t>
  </si>
  <si>
    <t>T0049</t>
  </si>
  <si>
    <t>Salton Sea Unit 3</t>
  </si>
  <si>
    <t>T0016</t>
  </si>
  <si>
    <t>Salton Sea Unit 4</t>
  </si>
  <si>
    <t>T0017</t>
  </si>
  <si>
    <t>Salton Sea Unit 5</t>
  </si>
  <si>
    <t>1(TG-5100)</t>
  </si>
  <si>
    <t>G0522</t>
  </si>
  <si>
    <t>San Antonio Community Hospital</t>
  </si>
  <si>
    <t>S0304</t>
  </si>
  <si>
    <t>San Benito Smart Park</t>
  </si>
  <si>
    <t>S0378</t>
  </si>
  <si>
    <t>San Diego - Alta Rd. EMDF Canopy</t>
  </si>
  <si>
    <t>S0401</t>
  </si>
  <si>
    <t>San Diego City Regional Airport Authority</t>
  </si>
  <si>
    <t>G0360</t>
  </si>
  <si>
    <t>San Diego Combustion Turbines - Miramar 1A 1B</t>
  </si>
  <si>
    <t>G0511</t>
  </si>
  <si>
    <t>San Diego State University</t>
  </si>
  <si>
    <t>H0437</t>
  </si>
  <si>
    <t>San Dimas Hydro Recovery Plant</t>
  </si>
  <si>
    <t>H0443</t>
  </si>
  <si>
    <t>San Dimas Wash</t>
  </si>
  <si>
    <t>H0438</t>
  </si>
  <si>
    <t>San Fernando</t>
  </si>
  <si>
    <t>S9119</t>
  </si>
  <si>
    <t>San Francisco State University</t>
  </si>
  <si>
    <t>H0441</t>
  </si>
  <si>
    <t>San Francisquito 1</t>
  </si>
  <si>
    <t>Unit #1A</t>
  </si>
  <si>
    <t>Unit #5A</t>
  </si>
  <si>
    <t>H0440</t>
  </si>
  <si>
    <t>San Francisquito 2</t>
  </si>
  <si>
    <t>H0442</t>
  </si>
  <si>
    <t>San Gabriel Hydroelectric Project</t>
  </si>
  <si>
    <t>W0261</t>
  </si>
  <si>
    <t>San Gorgonio Farms Wind Farm</t>
  </si>
  <si>
    <t>W0283</t>
  </si>
  <si>
    <t>San Gorgonio Westwinds II</t>
  </si>
  <si>
    <t>W0447</t>
  </si>
  <si>
    <t>San Gorgonio Wind</t>
  </si>
  <si>
    <t>H0448</t>
  </si>
  <si>
    <t>San Joaquin #1A</t>
  </si>
  <si>
    <t>H0449</t>
  </si>
  <si>
    <t>San Joaquin #2</t>
  </si>
  <si>
    <t>H0450</t>
  </si>
  <si>
    <t>San Joaquin #3</t>
  </si>
  <si>
    <t>G0529</t>
  </si>
  <si>
    <t>San Joaquin Cogen</t>
  </si>
  <si>
    <t>G0087</t>
  </si>
  <si>
    <t>San Jose Cogeneration</t>
  </si>
  <si>
    <t>S9127</t>
  </si>
  <si>
    <t>San Jose Evergreen Community College</t>
  </si>
  <si>
    <t>G1047</t>
  </si>
  <si>
    <t>San Jose-Santa Clara Regional Wastewater Facility</t>
  </si>
  <si>
    <t>EG-1</t>
  </si>
  <si>
    <t>EG-2</t>
  </si>
  <si>
    <t>EG-3</t>
  </si>
  <si>
    <t>E0075</t>
  </si>
  <si>
    <t>San Marcos</t>
  </si>
  <si>
    <t>S9054</t>
  </si>
  <si>
    <t>San Miguel Winery</t>
  </si>
  <si>
    <t>H0519</t>
  </si>
  <si>
    <t>Sand Bar</t>
  </si>
  <si>
    <t>S0131</t>
  </si>
  <si>
    <t>Sand Drag</t>
  </si>
  <si>
    <t>S9246</t>
  </si>
  <si>
    <t>Sandra Energy LLC</t>
  </si>
  <si>
    <t>H0460</t>
  </si>
  <si>
    <t>Santa Ana 1</t>
  </si>
  <si>
    <t>1899/1/1</t>
  </si>
  <si>
    <t>H0462</t>
  </si>
  <si>
    <t>Santa Ana 3</t>
  </si>
  <si>
    <t>W0331</t>
  </si>
  <si>
    <t>Santa Clara 85C</t>
  </si>
  <si>
    <t>G0114</t>
  </si>
  <si>
    <t>Santa Clara Cogen</t>
  </si>
  <si>
    <t>E0132</t>
  </si>
  <si>
    <t>Santa Cruz Energy LLC</t>
  </si>
  <si>
    <t>H0533</t>
  </si>
  <si>
    <t>Santa Felicia</t>
  </si>
  <si>
    <t>E0228</t>
  </si>
  <si>
    <t>Santa Maria II Landfill</t>
  </si>
  <si>
    <t>G0547</t>
  </si>
  <si>
    <t>Sargent Canyon Cogeneration</t>
  </si>
  <si>
    <t>18C052</t>
  </si>
  <si>
    <t>H0467</t>
  </si>
  <si>
    <t>Sawtelle</t>
  </si>
  <si>
    <t>G0549</t>
  </si>
  <si>
    <t>Scattergood</t>
  </si>
  <si>
    <t>S0379</t>
  </si>
  <si>
    <t>SCE - Corona</t>
  </si>
  <si>
    <t>E0063</t>
  </si>
  <si>
    <t>Scotia</t>
  </si>
  <si>
    <t>#3</t>
  </si>
  <si>
    <t>Gen A</t>
  </si>
  <si>
    <t>Gen B</t>
  </si>
  <si>
    <t>T0051</t>
  </si>
  <si>
    <t>Second Imperial Geothermal Co SIGC Plant</t>
  </si>
  <si>
    <t>Gen 1-12</t>
  </si>
  <si>
    <t>GEN 13</t>
  </si>
  <si>
    <t>GEN 14</t>
  </si>
  <si>
    <t>S0071</t>
  </si>
  <si>
    <t>SEGS III</t>
  </si>
  <si>
    <t>S0072</t>
  </si>
  <si>
    <t>SEGS IV</t>
  </si>
  <si>
    <t>S0073</t>
  </si>
  <si>
    <t>SEGS IX</t>
  </si>
  <si>
    <t>S0074</t>
  </si>
  <si>
    <t>SEGS V</t>
  </si>
  <si>
    <t>S0075</t>
  </si>
  <si>
    <t>SEGS VI</t>
  </si>
  <si>
    <t>S0076</t>
  </si>
  <si>
    <t>SEGS VII</t>
  </si>
  <si>
    <t>S0077</t>
  </si>
  <si>
    <t>SEGS VIII</t>
  </si>
  <si>
    <t>H0471</t>
  </si>
  <si>
    <t>Senator Wash</t>
  </si>
  <si>
    <t>G0512</t>
  </si>
  <si>
    <t>Sentinel Energy Project CPV</t>
  </si>
  <si>
    <t>S9155</t>
  </si>
  <si>
    <t>Sepulveda Ambulatory Care Center</t>
  </si>
  <si>
    <t>H0472</t>
  </si>
  <si>
    <t>Sepulveda Canyon</t>
  </si>
  <si>
    <t>S0163</t>
  </si>
  <si>
    <t>SEPV 1 (Gestamp - GASNA)</t>
  </si>
  <si>
    <t>S0557</t>
  </si>
  <si>
    <t>SEPV 18 - Palmdale 18</t>
  </si>
  <si>
    <t>S0164</t>
  </si>
  <si>
    <t>SEPV 2 (Gestamp - GASNA)</t>
  </si>
  <si>
    <t>S0550</t>
  </si>
  <si>
    <t>SEPV Mojave West</t>
  </si>
  <si>
    <t>S0415</t>
  </si>
  <si>
    <t>SEPV Palmdale East LLC</t>
  </si>
  <si>
    <t>PLMD</t>
  </si>
  <si>
    <t>S9207</t>
  </si>
  <si>
    <t>Sequoia (Bena C)</t>
  </si>
  <si>
    <t>S0516</t>
  </si>
  <si>
    <t>Sequoia PV1</t>
  </si>
  <si>
    <t>Farmersville123</t>
  </si>
  <si>
    <t>Tulare1&amp;2</t>
  </si>
  <si>
    <t>S0517</t>
  </si>
  <si>
    <t>Sequoia PV2</t>
  </si>
  <si>
    <t>Hanford 1&amp;2</t>
  </si>
  <si>
    <t>S0518</t>
  </si>
  <si>
    <t>Sequoia PV3</t>
  </si>
  <si>
    <t>Porterville6&amp;7</t>
  </si>
  <si>
    <t>S9036</t>
  </si>
  <si>
    <t>Services Inc. #345 Ikea Distribution</t>
  </si>
  <si>
    <t>S0408</t>
  </si>
  <si>
    <t>Seville Solar One</t>
  </si>
  <si>
    <t>S0409</t>
  </si>
  <si>
    <t>Seville Solar Two</t>
  </si>
  <si>
    <t>G0127</t>
  </si>
  <si>
    <t>SF Fuel Cell Station</t>
  </si>
  <si>
    <t>S0330</t>
  </si>
  <si>
    <t>Shafter Solar LLC</t>
  </si>
  <si>
    <t>H0475</t>
  </si>
  <si>
    <t>Shasta</t>
  </si>
  <si>
    <t>UNIT S1</t>
  </si>
  <si>
    <t>UNIT S2</t>
  </si>
  <si>
    <t>S9002</t>
  </si>
  <si>
    <t>Shasta College</t>
  </si>
  <si>
    <t>W0358</t>
  </si>
  <si>
    <t>Shiloh I Wind (Victory Garden Prtnr PHIV)</t>
  </si>
  <si>
    <t>W0421</t>
  </si>
  <si>
    <t>Shiloh III Wind Project, LLC</t>
  </si>
  <si>
    <t>W0422</t>
  </si>
  <si>
    <t>Shiloh IV Wind Project, LLC</t>
  </si>
  <si>
    <t>W0384</t>
  </si>
  <si>
    <t>Shiloh Wind Project 2, LLC (Shiloh II &amp; III)</t>
  </si>
  <si>
    <t>S9092</t>
  </si>
  <si>
    <t>Siemens Industry Inc.</t>
  </si>
  <si>
    <t>H0479</t>
  </si>
  <si>
    <t>Sierra</t>
  </si>
  <si>
    <t>S0160</t>
  </si>
  <si>
    <t>Sierra Nevada Brewing Solar</t>
  </si>
  <si>
    <t>S0432</t>
  </si>
  <si>
    <t>Sierra Solar Greenworks LLC</t>
  </si>
  <si>
    <t>S9174</t>
  </si>
  <si>
    <t>Silver Ridge Mount Signal (Imperial Valley Solar 1)</t>
  </si>
  <si>
    <t>S0436</t>
  </si>
  <si>
    <t>Silver State Power South (NV)</t>
  </si>
  <si>
    <t>E0208</t>
  </si>
  <si>
    <t>Simi Valley Landfill (Retired 9/30/2016)</t>
  </si>
  <si>
    <t>W0289</t>
  </si>
  <si>
    <t>Sky River Partnership (ESI Energy Inc - 6065)</t>
  </si>
  <si>
    <t>H0482</t>
  </si>
  <si>
    <t>Slab Creek</t>
  </si>
  <si>
    <t>H0483</t>
  </si>
  <si>
    <t>Slate Creek</t>
  </si>
  <si>
    <t>H0484</t>
  </si>
  <si>
    <t>Sly Creek</t>
  </si>
  <si>
    <t>S0351</t>
  </si>
  <si>
    <t>Snowline - Duncan Road (North)</t>
  </si>
  <si>
    <t>S0352</t>
  </si>
  <si>
    <t>Snowline - Duncan Road (South)</t>
  </si>
  <si>
    <t>S0355</t>
  </si>
  <si>
    <t>Snowline - White Road (Central)</t>
  </si>
  <si>
    <t>S0353</t>
  </si>
  <si>
    <t>Snowline - White Road (North)</t>
  </si>
  <si>
    <t>S0354</t>
  </si>
  <si>
    <t>Snowline - White Road (South)</t>
  </si>
  <si>
    <t>T0029</t>
  </si>
  <si>
    <t>Socrates #18</t>
  </si>
  <si>
    <t>SCST18</t>
  </si>
  <si>
    <t>G0159</t>
  </si>
  <si>
    <t>Solano County Cogeneration Plant</t>
  </si>
  <si>
    <t>W0357</t>
  </si>
  <si>
    <t>Solano Wind 1,2 (SMUD Solano Phase 2)</t>
  </si>
  <si>
    <t>W0356</t>
  </si>
  <si>
    <t>Solano Wind 3 (SMUD Solano Phase 1)</t>
  </si>
  <si>
    <t>S0252</t>
  </si>
  <si>
    <t>Solar Star I (MidAmerican)</t>
  </si>
  <si>
    <t>SSI</t>
  </si>
  <si>
    <t>S0253</t>
  </si>
  <si>
    <t>Solar Star II (MidAmerican)</t>
  </si>
  <si>
    <t>SSII</t>
  </si>
  <si>
    <t>G0991</t>
  </si>
  <si>
    <t>Solar Turbines Inc. - Harbor Drive Plant (Testing Only)</t>
  </si>
  <si>
    <t>G0990</t>
  </si>
  <si>
    <t>Solar Turbines Inc. - Kearny Mesa Plant (Testing Only)</t>
  </si>
  <si>
    <t>S0374</t>
  </si>
  <si>
    <t>Soledad</t>
  </si>
  <si>
    <t>S0360</t>
  </si>
  <si>
    <t>SolFocus - Victor Valley Community College</t>
  </si>
  <si>
    <t>S0558</t>
  </si>
  <si>
    <t>Solverde 1</t>
  </si>
  <si>
    <t>T0046</t>
  </si>
  <si>
    <t>Sonoma #3</t>
  </si>
  <si>
    <t>SOST3</t>
  </si>
  <si>
    <t>S0326</t>
  </si>
  <si>
    <t>Sonora Solar Facility</t>
  </si>
  <si>
    <t>SGSO</t>
  </si>
  <si>
    <t>H0486</t>
  </si>
  <si>
    <t>South</t>
  </si>
  <si>
    <t>G0516</t>
  </si>
  <si>
    <t>South Belridge Cogen Facility</t>
  </si>
  <si>
    <t>S9208</t>
  </si>
  <si>
    <t>South Kern Solar 1 (1) (SKIC 2012 PV RFO - 1)</t>
  </si>
  <si>
    <t>E0110</t>
  </si>
  <si>
    <t>Southeast Digester Gas Cogen Plant</t>
  </si>
  <si>
    <t>G0558</t>
  </si>
  <si>
    <t>Southeast Kern River Cogen</t>
  </si>
  <si>
    <t>E0112</t>
  </si>
  <si>
    <t>Southeast Resource Recovery</t>
  </si>
  <si>
    <t>S9140</t>
  </si>
  <si>
    <t>Southeast Wastwater Treatment Plant/CCSF</t>
  </si>
  <si>
    <t>S0399</t>
  </si>
  <si>
    <t>Southwestern Community College</t>
  </si>
  <si>
    <t>S9151</t>
  </si>
  <si>
    <t>Spansion LLC</t>
  </si>
  <si>
    <t>H0490</t>
  </si>
  <si>
    <t>Spaulding #1</t>
  </si>
  <si>
    <t>H0491</t>
  </si>
  <si>
    <t>Spaulding #2</t>
  </si>
  <si>
    <t>H0492</t>
  </si>
  <si>
    <t>Spaulding #3</t>
  </si>
  <si>
    <t>E0078</t>
  </si>
  <si>
    <t>SPI - Burney</t>
  </si>
  <si>
    <t>E0004</t>
  </si>
  <si>
    <t>SPI - Lincoln</t>
  </si>
  <si>
    <t>E0081</t>
  </si>
  <si>
    <t>SPI - Quincy</t>
  </si>
  <si>
    <t>E0038</t>
  </si>
  <si>
    <t>SPI - Sonora - Restarted 1/1/2012 (Shut Down 9/28/2009)</t>
  </si>
  <si>
    <t>E0301</t>
  </si>
  <si>
    <t>SPI-Anderson 2</t>
  </si>
  <si>
    <t>H0356</t>
  </si>
  <si>
    <t>Spicer</t>
  </si>
  <si>
    <t>H0493</t>
  </si>
  <si>
    <t>Spring Creek</t>
  </si>
  <si>
    <t>H0495</t>
  </si>
  <si>
    <t>Spring Gap</t>
  </si>
  <si>
    <t>G0912</t>
  </si>
  <si>
    <t>Springs Generation Project</t>
  </si>
  <si>
    <t>H0076</t>
  </si>
  <si>
    <t>Springville Reservoir</t>
  </si>
  <si>
    <t>S0118</t>
  </si>
  <si>
    <t>SPVP002 Chino Rooftop Solar</t>
  </si>
  <si>
    <t>S0128</t>
  </si>
  <si>
    <t>SPVP003 Rialto</t>
  </si>
  <si>
    <t>S0158</t>
  </si>
  <si>
    <t>SPVP005 Redlands</t>
  </si>
  <si>
    <t>S0136</t>
  </si>
  <si>
    <t>SPVP006 Ontario</t>
  </si>
  <si>
    <t>S0185</t>
  </si>
  <si>
    <t>SPVP007 Redlands</t>
  </si>
  <si>
    <t>S0186</t>
  </si>
  <si>
    <t>SPVP008 Ontario</t>
  </si>
  <si>
    <t>S0187</t>
  </si>
  <si>
    <t>SPVP009 Ontario</t>
  </si>
  <si>
    <t>S0188</t>
  </si>
  <si>
    <t>SPVP010 Fontana (Etiwanda)</t>
  </si>
  <si>
    <t>S0189</t>
  </si>
  <si>
    <t>SPVP011 Redlands RDC 4</t>
  </si>
  <si>
    <t>S9167</t>
  </si>
  <si>
    <t>SPVP012 Ontario</t>
  </si>
  <si>
    <t>S0190</t>
  </si>
  <si>
    <t>SPVP013 Redlands</t>
  </si>
  <si>
    <t>S0191</t>
  </si>
  <si>
    <t>SPVP015 Fontana (Etiwanda) includes SPVP001</t>
  </si>
  <si>
    <t>S0192</t>
  </si>
  <si>
    <t>SPVP016 Redlands</t>
  </si>
  <si>
    <t>S0193</t>
  </si>
  <si>
    <t>SPVP017 Fontana (Etiwanda)</t>
  </si>
  <si>
    <t>S0194</t>
  </si>
  <si>
    <t>SPVP018 Fontana (Etiwanda)</t>
  </si>
  <si>
    <t>S0195</t>
  </si>
  <si>
    <t>SPVP022 Redlands</t>
  </si>
  <si>
    <t>S0196</t>
  </si>
  <si>
    <t>SPVP023 Fontana (Etiwanda)</t>
  </si>
  <si>
    <t>S0197</t>
  </si>
  <si>
    <t>SPVP026 Rialto</t>
  </si>
  <si>
    <t>S0227</t>
  </si>
  <si>
    <t>SPVP027 Rialto</t>
  </si>
  <si>
    <t>S0198</t>
  </si>
  <si>
    <t>SPVP028 San Bernardino (Vista 28)</t>
  </si>
  <si>
    <t>S0199</t>
  </si>
  <si>
    <t>SPVP032 Ontario - Kennedy 2</t>
  </si>
  <si>
    <t>S0200</t>
  </si>
  <si>
    <t>SPVP033 Ontario - Kennedy 3</t>
  </si>
  <si>
    <t>S0201</t>
  </si>
  <si>
    <t>SPVP042 Porterville (Vestal)</t>
  </si>
  <si>
    <t>S0202</t>
  </si>
  <si>
    <t>SPVP044 Perris (Valley)</t>
  </si>
  <si>
    <t>S0322</t>
  </si>
  <si>
    <t>SPVP048 Redlands</t>
  </si>
  <si>
    <t>G0515</t>
  </si>
  <si>
    <t>SRI International Cogen Project</t>
  </si>
  <si>
    <t>S0210</t>
  </si>
  <si>
    <t>SS San Antonio West LLC</t>
  </si>
  <si>
    <t>H0497</t>
  </si>
  <si>
    <t>Stampede</t>
  </si>
  <si>
    <t>S0541</t>
  </si>
  <si>
    <t>Stanford Solar</t>
  </si>
  <si>
    <t>M1317</t>
  </si>
  <si>
    <t>H0498</t>
  </si>
  <si>
    <t>Stanislaus</t>
  </si>
  <si>
    <t>Unit 583</t>
  </si>
  <si>
    <t>E0150</t>
  </si>
  <si>
    <t>Stanislaus Resource Recovery Facility</t>
  </si>
  <si>
    <t>S0366</t>
  </si>
  <si>
    <t>Staples - La Mirada</t>
  </si>
  <si>
    <t>S9129</t>
  </si>
  <si>
    <t>Stocker Resources/ Plains Exploration &amp; Production Company</t>
  </si>
  <si>
    <t>H0500</t>
  </si>
  <si>
    <t>Stony Gorge</t>
  </si>
  <si>
    <t>S0405</t>
  </si>
  <si>
    <t>Strata Roof 1</t>
  </si>
  <si>
    <t>S0139</t>
  </si>
  <si>
    <t>Stroud Solar Station</t>
  </si>
  <si>
    <t>H0503</t>
  </si>
  <si>
    <t>Success Power Project</t>
  </si>
  <si>
    <t>SPP1</t>
  </si>
  <si>
    <t>T0061</t>
  </si>
  <si>
    <t>Sulphur Springs #14</t>
  </si>
  <si>
    <t>SSST14</t>
  </si>
  <si>
    <t>S9251</t>
  </si>
  <si>
    <t>Summer North Solar 6.5</t>
  </si>
  <si>
    <t>S0559</t>
  </si>
  <si>
    <t>Summer Solar</t>
  </si>
  <si>
    <t>S9247</t>
  </si>
  <si>
    <t>Summer Solar A2 LLC</t>
  </si>
  <si>
    <t>S9248</t>
  </si>
  <si>
    <t>Summer Solar B2 LLC</t>
  </si>
  <si>
    <t>S9249</t>
  </si>
  <si>
    <t>Summer Solar C2 LLC</t>
  </si>
  <si>
    <t>S9250</t>
  </si>
  <si>
    <t>Summer Solar D2 LLC</t>
  </si>
  <si>
    <t>S9252</t>
  </si>
  <si>
    <t>Summer Solar F2 LLC</t>
  </si>
  <si>
    <t>S9253</t>
  </si>
  <si>
    <t>Summer Solar G2 LLC</t>
  </si>
  <si>
    <t>S9254</t>
  </si>
  <si>
    <t>Summer Solar H2 LLC</t>
  </si>
  <si>
    <t>S0127</t>
  </si>
  <si>
    <t>Sun City</t>
  </si>
  <si>
    <t>S0437</t>
  </si>
  <si>
    <t>Sun Harvest Solar NDP1</t>
  </si>
  <si>
    <t>S0449</t>
  </si>
  <si>
    <t>SunE - Dupont Ontario</t>
  </si>
  <si>
    <t>S0453</t>
  </si>
  <si>
    <t>SunE - E Philadelphia Ontario</t>
  </si>
  <si>
    <t>S0454</t>
  </si>
  <si>
    <t>SunE - Jurupa Fontana</t>
  </si>
  <si>
    <t>S0448</t>
  </si>
  <si>
    <t>SunE - Mira Loma</t>
  </si>
  <si>
    <t>S0450</t>
  </si>
  <si>
    <t>SunE - Oxnard</t>
  </si>
  <si>
    <t>S0447</t>
  </si>
  <si>
    <t>SunE - Rochester</t>
  </si>
  <si>
    <t>S0451</t>
  </si>
  <si>
    <t>SunE - San Bernardino</t>
  </si>
  <si>
    <t>S0455</t>
  </si>
  <si>
    <t>SunE - Torrance</t>
  </si>
  <si>
    <t>S0452</t>
  </si>
  <si>
    <t>SunE- Redlands</t>
  </si>
  <si>
    <t>S0168</t>
  </si>
  <si>
    <t>SunEdison Hesperia Solar PV</t>
  </si>
  <si>
    <t>E0181</t>
  </si>
  <si>
    <t>Sunnyvale Water Pollution Control Plant</t>
  </si>
  <si>
    <t>S-14</t>
  </si>
  <si>
    <t>S-15</t>
  </si>
  <si>
    <t>G0784</t>
  </si>
  <si>
    <t>Sunrise Power</t>
  </si>
  <si>
    <t>X718</t>
  </si>
  <si>
    <t>X719</t>
  </si>
  <si>
    <t>S0123</t>
  </si>
  <si>
    <t>Sunset Reservoir Solar</t>
  </si>
  <si>
    <t>E0258</t>
  </si>
  <si>
    <t>Sunshine Gas Producers Renewable Energy Project</t>
  </si>
  <si>
    <t>W0405</t>
  </si>
  <si>
    <t>Superior Farms</t>
  </si>
  <si>
    <t>S9108</t>
  </si>
  <si>
    <t>Superior Packing Co.</t>
  </si>
  <si>
    <t>G0779</t>
  </si>
  <si>
    <t>Sutter Energy Center - Calpine Construction Finance Co</t>
  </si>
  <si>
    <t>ST1CT1</t>
  </si>
  <si>
    <t>ST1CT2</t>
  </si>
  <si>
    <t>ST1ST1</t>
  </si>
  <si>
    <t>G0590</t>
  </si>
  <si>
    <t>Sycamore Cogeneration Co</t>
  </si>
  <si>
    <t>E0094</t>
  </si>
  <si>
    <t>Sycamore Landfill San Diego</t>
  </si>
  <si>
    <t>S0239</t>
  </si>
  <si>
    <t>TA High Desert Antelope Power Plant</t>
  </si>
  <si>
    <t>G0107</t>
  </si>
  <si>
    <t>Taft 26C Cogeneration Plant</t>
  </si>
  <si>
    <t>TG1</t>
  </si>
  <si>
    <t>TG2</t>
  </si>
  <si>
    <t>TG3</t>
  </si>
  <si>
    <t>TG4</t>
  </si>
  <si>
    <t>S0416</t>
  </si>
  <si>
    <t>Tahquitz High School</t>
  </si>
  <si>
    <t>W0457</t>
  </si>
  <si>
    <t>Taylor Farms</t>
  </si>
  <si>
    <t>G0621</t>
  </si>
  <si>
    <t>Techni-Cast</t>
  </si>
  <si>
    <t>S9209</t>
  </si>
  <si>
    <t>Tehachapi (Oswell B)</t>
  </si>
  <si>
    <t>W0395</t>
  </si>
  <si>
    <t>Teichert Vernalis</t>
  </si>
  <si>
    <t>H0509</t>
  </si>
  <si>
    <t>Temescal</t>
  </si>
  <si>
    <t>S0133</t>
  </si>
  <si>
    <t>Temescal Canyon RV LLC</t>
  </si>
  <si>
    <t>S0444</t>
  </si>
  <si>
    <t>Tequesquite Landfill Solar PV Project</t>
  </si>
  <si>
    <t>H0262</t>
  </si>
  <si>
    <t>Terminus Hydroelectric Project</t>
  </si>
  <si>
    <t>G9786</t>
  </si>
  <si>
    <t>Termoelectrica de Mexicali (TDM Mexicali Mexico)</t>
  </si>
  <si>
    <t>GT-1</t>
  </si>
  <si>
    <t>GT-2</t>
  </si>
  <si>
    <t>S0433</t>
  </si>
  <si>
    <t>Terra Francesco</t>
  </si>
  <si>
    <t>W0306</t>
  </si>
  <si>
    <t>Terra-Gen 251 Wind (Zond Monolith X)</t>
  </si>
  <si>
    <t>T0077</t>
  </si>
  <si>
    <t>Terra-Gen Dixie Valley (NV)</t>
  </si>
  <si>
    <t>W0270</t>
  </si>
  <si>
    <t>Terra-Gen Mojave Windfarms (TPC Wind Farms - Tehachapi Power Purchase Trust)</t>
  </si>
  <si>
    <t>W0449</t>
  </si>
  <si>
    <t>Terra-Gen VG Wind</t>
  </si>
  <si>
    <t>S0302</t>
  </si>
  <si>
    <t>Terzian</t>
  </si>
  <si>
    <t>G0034</t>
  </si>
  <si>
    <t>Tesoro LAR Carson (formerly ARCO)</t>
  </si>
  <si>
    <t>S9020</t>
  </si>
  <si>
    <t>The Gap Inc</t>
  </si>
  <si>
    <t>G0468</t>
  </si>
  <si>
    <t>The Procter &amp; Gamble Paper Products Co.</t>
  </si>
  <si>
    <t>H0510</t>
  </si>
  <si>
    <t>Thermalito (Unit 1 HY Unit 2-3-4 PS)</t>
  </si>
  <si>
    <t>H0511</t>
  </si>
  <si>
    <t>Thermalito Diversion Dam</t>
  </si>
  <si>
    <t>TD1</t>
  </si>
  <si>
    <t>H0512</t>
  </si>
  <si>
    <t>Three Forks Water Power Project</t>
  </si>
  <si>
    <t>G0925</t>
  </si>
  <si>
    <t>THUMS</t>
  </si>
  <si>
    <t>LM-600</t>
  </si>
  <si>
    <t>S0542</t>
  </si>
  <si>
    <t>TID Solar</t>
  </si>
  <si>
    <t>M1318</t>
  </si>
  <si>
    <t>H0516</t>
  </si>
  <si>
    <t>Tiger Creek</t>
  </si>
  <si>
    <t>Unit 584</t>
  </si>
  <si>
    <t>Unit 585</t>
  </si>
  <si>
    <t>H0518</t>
  </si>
  <si>
    <t>Toadtown</t>
  </si>
  <si>
    <t>E0256</t>
  </si>
  <si>
    <t>Toland Road Landfill (Ventura)</t>
  </si>
  <si>
    <t>S9022</t>
  </si>
  <si>
    <t>Tony's Fine Foods</t>
  </si>
  <si>
    <t>S0245</t>
  </si>
  <si>
    <t>Topaz Solar Farms LLC</t>
  </si>
  <si>
    <t>Topaz 1</t>
  </si>
  <si>
    <t>S9282</t>
  </si>
  <si>
    <t>Toro Power 1 LLC</t>
  </si>
  <si>
    <t>S9284</t>
  </si>
  <si>
    <t>Toro Power 2 LLC</t>
  </si>
  <si>
    <t>G0363</t>
  </si>
  <si>
    <t>Torrance Refinery</t>
  </si>
  <si>
    <t>EXP1</t>
  </si>
  <si>
    <t>GTG1</t>
  </si>
  <si>
    <t>E0212</t>
  </si>
  <si>
    <t>Total Energy Facilities</t>
  </si>
  <si>
    <t>GEN 4-repower</t>
  </si>
  <si>
    <t>E0143</t>
  </si>
  <si>
    <t>Toyon Landfill Gas Conversion LLC (Indef Shutdown 6/2015)</t>
  </si>
  <si>
    <t>G1030</t>
  </si>
  <si>
    <t>Toyota Technical Center</t>
  </si>
  <si>
    <t>E0096</t>
  </si>
  <si>
    <t>Tracy Biomass Plant</t>
  </si>
  <si>
    <t>G0838</t>
  </si>
  <si>
    <t>Tracy Peaker Plant (reconfigured from Peaker to CC 2012)</t>
  </si>
  <si>
    <t>TCC 1</t>
  </si>
  <si>
    <t>TPP 1CT</t>
  </si>
  <si>
    <t>TPP 2CT</t>
  </si>
  <si>
    <t>S0526</t>
  </si>
  <si>
    <t>Tranquillity LLC</t>
  </si>
  <si>
    <t>TRQS1</t>
  </si>
  <si>
    <t>S9255</t>
  </si>
  <si>
    <t>Treen Solar 1 LLC</t>
  </si>
  <si>
    <t>S9256</t>
  </si>
  <si>
    <t>Treen Solar 2 LLC</t>
  </si>
  <si>
    <t>H0520</t>
  </si>
  <si>
    <t>Trinity</t>
  </si>
  <si>
    <t>S0539</t>
  </si>
  <si>
    <t>Tropico</t>
  </si>
  <si>
    <t>H0523</t>
  </si>
  <si>
    <t>Tule</t>
  </si>
  <si>
    <t>H0525</t>
  </si>
  <si>
    <t>Tule River</t>
  </si>
  <si>
    <t>H0527</t>
  </si>
  <si>
    <t>Tulloch</t>
  </si>
  <si>
    <t>H0530</t>
  </si>
  <si>
    <t>Turlock Lake</t>
  </si>
  <si>
    <t>G0625</t>
  </si>
  <si>
    <t>U S Borax Inc</t>
  </si>
  <si>
    <t>S9109</t>
  </si>
  <si>
    <t>U.S. Coast Guard</t>
  </si>
  <si>
    <t>S9147</t>
  </si>
  <si>
    <t>U.S. National Leasing LLC_(Depot Park)</t>
  </si>
  <si>
    <t>S9029</t>
  </si>
  <si>
    <t>UC Merced</t>
  </si>
  <si>
    <t>G0541</t>
  </si>
  <si>
    <t>UC Santa Cruz Cogeneration</t>
  </si>
  <si>
    <t>Fackler</t>
  </si>
  <si>
    <t>G0763</t>
  </si>
  <si>
    <t>UCLA Energy Systems Facility</t>
  </si>
  <si>
    <t>CTG-1</t>
  </si>
  <si>
    <t>CTG-2</t>
  </si>
  <si>
    <t>STG-1</t>
  </si>
  <si>
    <t>OGW</t>
  </si>
  <si>
    <t>G0578</t>
  </si>
  <si>
    <t>UCSB Fuel Cell</t>
  </si>
  <si>
    <t>S0129</t>
  </si>
  <si>
    <t>UCSD Solar PV System</t>
  </si>
  <si>
    <t>S9041</t>
  </si>
  <si>
    <t>Unified School District Morgan Hill</t>
  </si>
  <si>
    <t>H0532</t>
  </si>
  <si>
    <t>Union Valley</t>
  </si>
  <si>
    <t>S9258</t>
  </si>
  <si>
    <t>United States Department of Agriculture Forest Service</t>
  </si>
  <si>
    <t>G0641</t>
  </si>
  <si>
    <t>Univ of San Francisco Cogen</t>
  </si>
  <si>
    <t>S-17</t>
  </si>
  <si>
    <t>G0640</t>
  </si>
  <si>
    <t>University of California San Diego Cogeneration Facility</t>
  </si>
  <si>
    <t>S9138</t>
  </si>
  <si>
    <t>University of San Francisco</t>
  </si>
  <si>
    <t>H0535</t>
  </si>
  <si>
    <t>Upper Dawson</t>
  </si>
  <si>
    <t>H0536</t>
  </si>
  <si>
    <t>Upper Gorge</t>
  </si>
  <si>
    <t>S0402</t>
  </si>
  <si>
    <t>USMC</t>
  </si>
  <si>
    <t>S0400</t>
  </si>
  <si>
    <t>USMC Maintenance Officer</t>
  </si>
  <si>
    <t>G0281</t>
  </si>
  <si>
    <t>UTC Aerospace Systems Cogeneration Plant</t>
  </si>
  <si>
    <t>WRV151</t>
  </si>
  <si>
    <t>WRV152</t>
  </si>
  <si>
    <t>WRV153</t>
  </si>
  <si>
    <t>S9159</t>
  </si>
  <si>
    <t>VA Speulveda Ambulatory Care Center</t>
  </si>
  <si>
    <t>G0909</t>
  </si>
  <si>
    <t>Vaca Dixon - CalPeak Power</t>
  </si>
  <si>
    <t>S0110</t>
  </si>
  <si>
    <t>Vaca Dixon Solar Station</t>
  </si>
  <si>
    <t>S9304</t>
  </si>
  <si>
    <t>Vaca Solar Millenium Fund LLC (Vaca Solar #100)</t>
  </si>
  <si>
    <t>G0902</t>
  </si>
  <si>
    <t>Valero Cogeneration Unit #1</t>
  </si>
  <si>
    <t>GTG 4901</t>
  </si>
  <si>
    <t>S9115</t>
  </si>
  <si>
    <t>Vallejo Sanitation and Flood Control District</t>
  </si>
  <si>
    <t>S9178</t>
  </si>
  <si>
    <t>Valley Center 1 &amp; 2</t>
  </si>
  <si>
    <t>G0648</t>
  </si>
  <si>
    <t>Valley Generating Station</t>
  </si>
  <si>
    <t>H0539</t>
  </si>
  <si>
    <t>Valley View</t>
  </si>
  <si>
    <t>S9080</t>
  </si>
  <si>
    <t>Vaquero Energy Inc.</t>
  </si>
  <si>
    <t>W0394</t>
  </si>
  <si>
    <t>Vasco Wind Energy Center</t>
  </si>
  <si>
    <t>S0337</t>
  </si>
  <si>
    <t>Vega Solar</t>
  </si>
  <si>
    <t>S0406</t>
  </si>
  <si>
    <t>Venable Solar 1</t>
  </si>
  <si>
    <t>Venable 1</t>
  </si>
  <si>
    <t>S0407</t>
  </si>
  <si>
    <t>Venable Solar 2</t>
  </si>
  <si>
    <t>Venable 2</t>
  </si>
  <si>
    <t>H0541</t>
  </si>
  <si>
    <t>Venice</t>
  </si>
  <si>
    <t>G0652</t>
  </si>
  <si>
    <t>Vernon (includes H. Gonzales)</t>
  </si>
  <si>
    <t>VER1</t>
  </si>
  <si>
    <t>VER2</t>
  </si>
  <si>
    <t>VER3</t>
  </si>
  <si>
    <t>VER4</t>
  </si>
  <si>
    <t>VER5</t>
  </si>
  <si>
    <t>VER6</t>
  </si>
  <si>
    <t>VER7</t>
  </si>
  <si>
    <t>S0417</t>
  </si>
  <si>
    <t>Victor Dry Farm Ranch A</t>
  </si>
  <si>
    <t>VDFRA</t>
  </si>
  <si>
    <t>S0418</t>
  </si>
  <si>
    <t>Victor Dry Farm Ranch B</t>
  </si>
  <si>
    <t>VDFRB</t>
  </si>
  <si>
    <t>S9274</t>
  </si>
  <si>
    <t>Victor Mesa Linda B2</t>
  </si>
  <si>
    <t>S9285</t>
  </si>
  <si>
    <t>Victor Mesa Linda C2</t>
  </si>
  <si>
    <t>S0419</t>
  </si>
  <si>
    <t>Victor Mesa Linda D2</t>
  </si>
  <si>
    <t>VMLD2</t>
  </si>
  <si>
    <t>S0420</t>
  </si>
  <si>
    <t>Victor Mesa Linda E2</t>
  </si>
  <si>
    <t>VMLE2</t>
  </si>
  <si>
    <t>W0304</t>
  </si>
  <si>
    <t>Victory Gardens IV (6103)</t>
  </si>
  <si>
    <t>H0545</t>
  </si>
  <si>
    <t>Volta #1</t>
  </si>
  <si>
    <t>H0546</t>
  </si>
  <si>
    <t>Volta #2</t>
  </si>
  <si>
    <t>S9259</t>
  </si>
  <si>
    <t>Voyager Solar 1 LLC</t>
  </si>
  <si>
    <t>S9260</t>
  </si>
  <si>
    <t>Voyager Solar 2 LLC</t>
  </si>
  <si>
    <t>S9261</t>
  </si>
  <si>
    <t>Voyager Solar 3 LLC</t>
  </si>
  <si>
    <t>T0053</t>
  </si>
  <si>
    <t>Vulcan</t>
  </si>
  <si>
    <t>H0452</t>
  </si>
  <si>
    <t>W R Gianelli</t>
  </si>
  <si>
    <t>E0102</t>
  </si>
  <si>
    <t>Wadham</t>
  </si>
  <si>
    <t>W0413</t>
  </si>
  <si>
    <t>WAGNER WIND, LLC</t>
  </si>
  <si>
    <t>S9084</t>
  </si>
  <si>
    <t>Wal-Mart</t>
  </si>
  <si>
    <t>W0400</t>
  </si>
  <si>
    <t>Wal-Mart Red Bluff</t>
  </si>
  <si>
    <t>S0364</t>
  </si>
  <si>
    <t>Walgreens - Moreno Valley</t>
  </si>
  <si>
    <t>G0662</t>
  </si>
  <si>
    <t>Walnut</t>
  </si>
  <si>
    <t>G0928</t>
  </si>
  <si>
    <t>Walnut Creek Energy Park</t>
  </si>
  <si>
    <t>G0900</t>
  </si>
  <si>
    <t>Walnut Energy Center</t>
  </si>
  <si>
    <t>H0485</t>
  </si>
  <si>
    <t>Warm Springs</t>
  </si>
  <si>
    <t>S9018</t>
  </si>
  <si>
    <t>Warmer Packing LLC</t>
  </si>
  <si>
    <t>S9093</t>
  </si>
  <si>
    <t>Wastewater District West County</t>
  </si>
  <si>
    <t>G0035</t>
  </si>
  <si>
    <t>Watson Cogeneration Co</t>
  </si>
  <si>
    <t>GN91</t>
  </si>
  <si>
    <t>GN92</t>
  </si>
  <si>
    <t>GN93</t>
  </si>
  <si>
    <t>GN94</t>
  </si>
  <si>
    <t>GN95</t>
  </si>
  <si>
    <t>GN96</t>
  </si>
  <si>
    <t>S0293</t>
  </si>
  <si>
    <t>Watts</t>
  </si>
  <si>
    <t>S9143</t>
  </si>
  <si>
    <t>Wawona Frozen Foods / Alluvial Project</t>
  </si>
  <si>
    <t>S9144</t>
  </si>
  <si>
    <t>Wawona Frozen Foods / Cedar Project</t>
  </si>
  <si>
    <t>G0905</t>
  </si>
  <si>
    <t>Wellhead Power Panoche LLC</t>
  </si>
  <si>
    <t>G0644</t>
  </si>
  <si>
    <t>Wellport Lease Project</t>
  </si>
  <si>
    <t>S0318</t>
  </si>
  <si>
    <t>West Antelope Solar Park</t>
  </si>
  <si>
    <t>T0007</t>
  </si>
  <si>
    <t>West Ford Flat #4</t>
  </si>
  <si>
    <t>WFST1</t>
  </si>
  <si>
    <t>WFST2</t>
  </si>
  <si>
    <t>S0223</t>
  </si>
  <si>
    <t>West Gates Solar Station</t>
  </si>
  <si>
    <t>S9154</t>
  </si>
  <si>
    <t>West Los Angeles VA Health Care System</t>
  </si>
  <si>
    <t>H0558</t>
  </si>
  <si>
    <t>West Point</t>
  </si>
  <si>
    <t>Unit 586</t>
  </si>
  <si>
    <t>S9058</t>
  </si>
  <si>
    <t>West Valley Mission Community College</t>
  </si>
  <si>
    <t>G0396</t>
  </si>
  <si>
    <t>Westend Facility</t>
  </si>
  <si>
    <t>PINA</t>
  </si>
  <si>
    <t>S0271</t>
  </si>
  <si>
    <t>Western Antelope Blue Sky Ranch A</t>
  </si>
  <si>
    <t>S0568</t>
  </si>
  <si>
    <t>Western Antelope Blue Sky Ranch B</t>
  </si>
  <si>
    <t>S9263</t>
  </si>
  <si>
    <t>Western Antelope Dry Ranch</t>
  </si>
  <si>
    <t>G0173</t>
  </si>
  <si>
    <t>Western Power and Steam Inc. (DAI Oildale)</t>
  </si>
  <si>
    <t>S9192</t>
  </si>
  <si>
    <t>Westlands Solar Farms</t>
  </si>
  <si>
    <t>W3963</t>
  </si>
  <si>
    <t>S0544</t>
  </si>
  <si>
    <t>Westside PV Solar</t>
  </si>
  <si>
    <t>S0138</t>
  </si>
  <si>
    <t>Westside Solar Station</t>
  </si>
  <si>
    <t>W0300</t>
  </si>
  <si>
    <t>Westwind Partners, LLC (ENXCO)</t>
  </si>
  <si>
    <t>S0527</t>
  </si>
  <si>
    <t>Weymouth Solar Plant</t>
  </si>
  <si>
    <t>G0673</t>
  </si>
  <si>
    <t>Wheelabrator Norwalk Energy</t>
  </si>
  <si>
    <t>E0086</t>
  </si>
  <si>
    <t>Wheelabrator Shasta</t>
  </si>
  <si>
    <t>Units 1-3</t>
  </si>
  <si>
    <t>H0564</t>
  </si>
  <si>
    <t>Whiskeytown</t>
  </si>
  <si>
    <t>S0248</t>
  </si>
  <si>
    <t>White River Solar LLC CED</t>
  </si>
  <si>
    <t>S0320</t>
  </si>
  <si>
    <t>White River Solar 2 LLC (White River West)</t>
  </si>
  <si>
    <t>H0565</t>
  </si>
  <si>
    <t>White Rock</t>
  </si>
  <si>
    <t>W0361</t>
  </si>
  <si>
    <t>Whitewater Hill Partners, LLC</t>
  </si>
  <si>
    <t>H0136</t>
  </si>
  <si>
    <t>Whitewater Hydroelectric Plant</t>
  </si>
  <si>
    <t>WWH1</t>
  </si>
  <si>
    <t>E0261</t>
  </si>
  <si>
    <t>Whittier LFG Power Plant 1</t>
  </si>
  <si>
    <t>ENG1</t>
  </si>
  <si>
    <t>ENG2</t>
  </si>
  <si>
    <t>S0327</t>
  </si>
  <si>
    <t>Wildwood Solar I</t>
  </si>
  <si>
    <t>WLD1</t>
  </si>
  <si>
    <t>S0546</t>
  </si>
  <si>
    <t>Wildwood Solar II</t>
  </si>
  <si>
    <t>H0567</t>
  </si>
  <si>
    <t>William E. Warne</t>
  </si>
  <si>
    <t>G0078</t>
  </si>
  <si>
    <t>Wilmington - Air Products</t>
  </si>
  <si>
    <t>W0284</t>
  </si>
  <si>
    <t>Wind Resource I (Calwind Wind Resource I)</t>
  </si>
  <si>
    <t>W0320</t>
  </si>
  <si>
    <t>Wind Resource II (Calwind)</t>
  </si>
  <si>
    <t>W0271</t>
  </si>
  <si>
    <t>Wind Stream Operations 6039 (Zond Systems Inc - 6039)</t>
  </si>
  <si>
    <t>W0272</t>
  </si>
  <si>
    <t>Wind Stream Operations 6040 (Zond Systems Inc - 6040)</t>
  </si>
  <si>
    <t>W0273</t>
  </si>
  <si>
    <t>Wind Stream Operations 6041 (Zond Systems Inc - 6041)</t>
  </si>
  <si>
    <t>W0274</t>
  </si>
  <si>
    <t>Wind Stream Operations 6042 (Zond Systems Inc - 6042)</t>
  </si>
  <si>
    <t>W0310</t>
  </si>
  <si>
    <t>Wind Stream Operations 6111 (AES Tehachapi Wind - Zond Systems Inc - Northwind)</t>
  </si>
  <si>
    <t>W0262</t>
  </si>
  <si>
    <t>Windland Inc Boxcar I</t>
  </si>
  <si>
    <t>W0301</t>
  </si>
  <si>
    <t>Windland Inc Boxcar II</t>
  </si>
  <si>
    <t>W0419</t>
  </si>
  <si>
    <t>Windstar Energy, LLC</t>
  </si>
  <si>
    <t>S9040</t>
  </si>
  <si>
    <t>Wines US Inc. Constellation</t>
  </si>
  <si>
    <t>W0437</t>
  </si>
  <si>
    <t>Wintec Energy #2-A</t>
  </si>
  <si>
    <t>W0318</t>
  </si>
  <si>
    <t>Wintec Energy, Ltd.</t>
  </si>
  <si>
    <t>H0569</t>
  </si>
  <si>
    <t>Wise</t>
  </si>
  <si>
    <t>H0570</t>
  </si>
  <si>
    <t>Wishon Powerhouse</t>
  </si>
  <si>
    <t>G0913</t>
  </si>
  <si>
    <t>Wolfskill Energy Center</t>
  </si>
  <si>
    <t>WS1JT1</t>
  </si>
  <si>
    <t>E0105</t>
  </si>
  <si>
    <t>Woodland Biomass Power Ltd</t>
  </si>
  <si>
    <t>G0679</t>
  </si>
  <si>
    <t>Woodland Generation Station</t>
  </si>
  <si>
    <t>Woodland 1</t>
  </si>
  <si>
    <t>Woodland 2-12</t>
  </si>
  <si>
    <t>Woodland 3a-f</t>
  </si>
  <si>
    <t>H0573</t>
  </si>
  <si>
    <t>Woodleaf</t>
  </si>
  <si>
    <t>S0445</t>
  </si>
  <si>
    <t>Woodmere Solar Farm</t>
  </si>
  <si>
    <t>H0489</t>
  </si>
  <si>
    <t>Woodward</t>
  </si>
  <si>
    <t>S0115</t>
  </si>
  <si>
    <t>Yolo County Solar Project</t>
  </si>
  <si>
    <t>H0577</t>
  </si>
  <si>
    <t>Yorba Linda</t>
  </si>
  <si>
    <t>G0686</t>
  </si>
  <si>
    <t>Yuba City Cogeneration Partners LP</t>
  </si>
  <si>
    <t>G0919</t>
  </si>
  <si>
    <t>Yuba City Energy Center</t>
  </si>
  <si>
    <t>GL3JT1</t>
  </si>
  <si>
    <t>S9078</t>
  </si>
  <si>
    <t>Yuba College</t>
  </si>
  <si>
    <t>Model Group</t>
  </si>
  <si>
    <t>solar pv</t>
  </si>
  <si>
    <t xml:space="preserve">85A </t>
  </si>
  <si>
    <t>Zond Systems Inc - 6043)</t>
  </si>
  <si>
    <t xml:space="preserve">85B </t>
  </si>
  <si>
    <t>Zond Systems Inc - 6044)</t>
  </si>
  <si>
    <t xml:space="preserve">Aerojet I </t>
  </si>
  <si>
    <t>3.6MW) Solar Plant</t>
  </si>
  <si>
    <t xml:space="preserve">Aerojet II </t>
  </si>
  <si>
    <t>2.4MW) Solar Plant</t>
  </si>
  <si>
    <t xml:space="preserve">Agua Caliente </t>
  </si>
  <si>
    <t>Bena A)</t>
  </si>
  <si>
    <t xml:space="preserve">Agua Caliente Solar </t>
  </si>
  <si>
    <t>AZ)</t>
  </si>
  <si>
    <t xml:space="preserve">Aliso Water Management Agency </t>
  </si>
  <si>
    <t>Under 1 MW as of Jan 2016)</t>
  </si>
  <si>
    <t xml:space="preserve">AltaGas Pomona Energy Inc </t>
  </si>
  <si>
    <t>cogen prior to 2016)</t>
  </si>
  <si>
    <t xml:space="preserve">Altech III </t>
  </si>
  <si>
    <t>NAWP Inc. - 6087)</t>
  </si>
  <si>
    <t xml:space="preserve">Alza Corporation </t>
  </si>
  <si>
    <t>700 Eubanks)</t>
  </si>
  <si>
    <t xml:space="preserve">Ameresco Half Moon Bay </t>
  </si>
  <si>
    <t>Ox Mountain Landfill)</t>
  </si>
  <si>
    <t xml:space="preserve">AT&amp;T San Ramon </t>
  </si>
  <si>
    <t>PV)/AT&amp;T Services Inc</t>
  </si>
  <si>
    <t xml:space="preserve">Bear Canyon #2 </t>
  </si>
  <si>
    <t>Retired January 2016)</t>
  </si>
  <si>
    <t xml:space="preserve">Blythe Solar Project </t>
  </si>
  <si>
    <t>485 MW)</t>
  </si>
  <si>
    <t xml:space="preserve">Boessow </t>
  </si>
  <si>
    <t>Van Connett Solar Farm)</t>
  </si>
  <si>
    <t xml:space="preserve">Buford Five Points Solar Park </t>
  </si>
  <si>
    <t>Excelsior)</t>
  </si>
  <si>
    <t xml:space="preserve">CA Dept of Correctionns Salinas </t>
  </si>
  <si>
    <t>SVSP)</t>
  </si>
  <si>
    <t xml:space="preserve">CA Dept of Correctionns WASCO </t>
  </si>
  <si>
    <t>WSP)</t>
  </si>
  <si>
    <t xml:space="preserve">Castaic </t>
  </si>
  <si>
    <t>Pumped Storage)</t>
  </si>
  <si>
    <t xml:space="preserve">Castaic Efficiency </t>
  </si>
  <si>
    <t>Small Hydro)</t>
  </si>
  <si>
    <t xml:space="preserve">Central LF </t>
  </si>
  <si>
    <t>Sonoma) Phase I</t>
  </si>
  <si>
    <t>Sonoma) Phase II</t>
  </si>
  <si>
    <t>Sonoma) Phase III</t>
  </si>
  <si>
    <t xml:space="preserve">Central Plant </t>
  </si>
  <si>
    <t>UC Irvine)</t>
  </si>
  <si>
    <t xml:space="preserve">Central Utility Plant </t>
  </si>
  <si>
    <t>LAX)</t>
  </si>
  <si>
    <t xml:space="preserve">Century </t>
  </si>
  <si>
    <t>Alliance)</t>
  </si>
  <si>
    <t>Chalk Hill Solar Project LLC_</t>
  </si>
  <si>
    <t>CHSP)</t>
  </si>
  <si>
    <t xml:space="preserve">CI Power Cogeneration Plant </t>
  </si>
  <si>
    <t>OLS Camarillo)</t>
  </si>
  <si>
    <t>Cloverdale Solar 1 LLC_</t>
  </si>
  <si>
    <t>FSEC1)</t>
  </si>
  <si>
    <t>Cloverdale Solar 2 LLC_</t>
  </si>
  <si>
    <t>FSEC2)</t>
  </si>
  <si>
    <t xml:space="preserve">Coalinga Cogeneration Facility </t>
  </si>
  <si>
    <t>38.4 MW)</t>
  </si>
  <si>
    <t>7.0 MW)</t>
  </si>
  <si>
    <t xml:space="preserve">Coalinga Cogeneration Plants </t>
  </si>
  <si>
    <t>16.56 MW)</t>
  </si>
  <si>
    <t xml:space="preserve">Columbia Solar </t>
  </si>
  <si>
    <t>Columbia) - RAM 2</t>
  </si>
  <si>
    <t xml:space="preserve">Combie South </t>
  </si>
  <si>
    <t>3 @ 500kW = 1.5MW)</t>
  </si>
  <si>
    <t xml:space="preserve">Copper Mountain I </t>
  </si>
  <si>
    <t>NV)</t>
  </si>
  <si>
    <t xml:space="preserve">Copper Mountain II </t>
  </si>
  <si>
    <t xml:space="preserve">Copper Mountain III </t>
  </si>
  <si>
    <t xml:space="preserve">Copper Mountain Solar 4 </t>
  </si>
  <si>
    <t xml:space="preserve">Coso Energy Developers </t>
  </si>
  <si>
    <t>BLM)</t>
  </si>
  <si>
    <t xml:space="preserve">Coso Finance Partners </t>
  </si>
  <si>
    <t>NAVY I)</t>
  </si>
  <si>
    <t xml:space="preserve">Coso Power Developers </t>
  </si>
  <si>
    <t>NAVY II)</t>
  </si>
  <si>
    <t xml:space="preserve">Cuyamaca Peak Energy Plant </t>
  </si>
  <si>
    <t>formely CalPeak El Cajon)</t>
  </si>
  <si>
    <t xml:space="preserve">Del Ranch Company </t>
  </si>
  <si>
    <t>formerly A W Hoch)</t>
  </si>
  <si>
    <t xml:space="preserve">Desert Star Energy Center </t>
  </si>
  <si>
    <t xml:space="preserve">Desert View Power </t>
  </si>
  <si>
    <t>Mecca Plant)</t>
  </si>
  <si>
    <t xml:space="preserve">Donald Von Raesfeld Power Plant </t>
  </si>
  <si>
    <t>DVR)</t>
  </si>
  <si>
    <t xml:space="preserve">Drews - Agua Mansa </t>
  </si>
  <si>
    <t>Alliance Colton)</t>
  </si>
  <si>
    <t xml:space="preserve">DTE Stockton </t>
  </si>
  <si>
    <t>POSDEF Repower C0004)</t>
  </si>
  <si>
    <t xml:space="preserve">East Side Calpella 2MW PV Project </t>
  </si>
  <si>
    <t xml:space="preserve">1) </t>
  </si>
  <si>
    <t xml:space="preserve">East Winds Project </t>
  </si>
  <si>
    <t>NAWP Inc)</t>
  </si>
  <si>
    <t xml:space="preserve">Eastwood </t>
  </si>
  <si>
    <t>Ecos Energy LLC_</t>
  </si>
  <si>
    <t>Bear Creek Solar Project)</t>
  </si>
  <si>
    <t>Vintner Solar Project)</t>
  </si>
  <si>
    <t xml:space="preserve">EDF Renewable Windfarm V Inc </t>
  </si>
  <si>
    <t>ENXCO V)</t>
  </si>
  <si>
    <t xml:space="preserve">El Sobrante Landfill </t>
  </si>
  <si>
    <t>Retired 9/30/2016)</t>
  </si>
  <si>
    <t xml:space="preserve">Energia Sierra Juarez, S. de R.L. de C.V. </t>
  </si>
  <si>
    <t>Baja Mexico Wind)</t>
  </si>
  <si>
    <t xml:space="preserve">Fish Power </t>
  </si>
  <si>
    <t>NPCap = 0.15MW - No Reporting RQD)</t>
  </si>
  <si>
    <t xml:space="preserve">Foothill Farmington 2MW PV Project </t>
  </si>
  <si>
    <t xml:space="preserve">2) </t>
  </si>
  <si>
    <t>Fresh Air Energy LLC_</t>
  </si>
  <si>
    <t>Pioneer 1)</t>
  </si>
  <si>
    <t xml:space="preserve">Friant-Kern Hydro Facility </t>
  </si>
  <si>
    <t>River Outlet Madera Canal F-K)</t>
  </si>
  <si>
    <t xml:space="preserve">Frito-Lay </t>
  </si>
  <si>
    <t>Kern Plant)</t>
  </si>
  <si>
    <t xml:space="preserve">Garces </t>
  </si>
  <si>
    <t>Oswell A)</t>
  </si>
  <si>
    <t xml:space="preserve">Gas Utilization Facility </t>
  </si>
  <si>
    <t>Pt. Loma Sewage TP)</t>
  </si>
  <si>
    <t xml:space="preserve">Green Power I </t>
  </si>
  <si>
    <t>Dutch Energy Corp)</t>
  </si>
  <si>
    <t xml:space="preserve">Grundman-Wilkinson Solar Farm </t>
  </si>
  <si>
    <t>Bruceville Road)</t>
  </si>
  <si>
    <t xml:space="preserve">Helms </t>
  </si>
  <si>
    <t xml:space="preserve">Highlander Solar 1 </t>
  </si>
  <si>
    <t>SEPV8)</t>
  </si>
  <si>
    <t xml:space="preserve">Highlander Solar 2 </t>
  </si>
  <si>
    <t>SEPV9)</t>
  </si>
  <si>
    <t xml:space="preserve">HL Power Company </t>
  </si>
  <si>
    <t>Honey Lake)</t>
  </si>
  <si>
    <t xml:space="preserve">Hoover Dam </t>
  </si>
  <si>
    <t xml:space="preserve">Huntington Beach </t>
  </si>
  <si>
    <t>AES)</t>
  </si>
  <si>
    <t>Ignite Solar LLC_</t>
  </si>
  <si>
    <t>Achomawi)</t>
  </si>
  <si>
    <t>Ahjumawi)</t>
  </si>
  <si>
    <t>Alkali Gardner A)</t>
  </si>
  <si>
    <t>Merced Ave A)</t>
  </si>
  <si>
    <t>Merced Ave B)</t>
  </si>
  <si>
    <t>Merced Ave C)</t>
  </si>
  <si>
    <t>ImModo California 1 LLC_</t>
  </si>
  <si>
    <t>Alta 1)</t>
  </si>
  <si>
    <t>Alta 3)</t>
  </si>
  <si>
    <t>Alta 4)</t>
  </si>
  <si>
    <t>Alta 5)</t>
  </si>
  <si>
    <t>Alta 6)</t>
  </si>
  <si>
    <t>East Orosi 1)</t>
  </si>
  <si>
    <t>East Orosi 2)</t>
  </si>
  <si>
    <t>East Orosi 3)</t>
  </si>
  <si>
    <t xml:space="preserve">Imperial Valley Solar Company </t>
  </si>
  <si>
    <t>IVSC) 2 LLC</t>
  </si>
  <si>
    <t xml:space="preserve">Intermountain Power Project </t>
  </si>
  <si>
    <t>UT)</t>
  </si>
  <si>
    <t xml:space="preserve">Ivanpah I </t>
  </si>
  <si>
    <t>Solar Partners II)</t>
  </si>
  <si>
    <t xml:space="preserve">Ivanpah II </t>
  </si>
  <si>
    <t>Solar Partners I)</t>
  </si>
  <si>
    <t xml:space="preserve">Ivanpah III </t>
  </si>
  <si>
    <t>Solar Partners VIII)</t>
  </si>
  <si>
    <t xml:space="preserve">IVSC1 - </t>
  </si>
  <si>
    <t>SunPeak 1) - 23MW PV</t>
  </si>
  <si>
    <t xml:space="preserve">KDW Solar 1 LLC </t>
  </si>
  <si>
    <t>KDW Solar 1 )</t>
  </si>
  <si>
    <t xml:space="preserve">Kern River </t>
  </si>
  <si>
    <t>Bena B)</t>
  </si>
  <si>
    <t xml:space="preserve">Kirkwood </t>
  </si>
  <si>
    <t>RPS Certified)</t>
  </si>
  <si>
    <t xml:space="preserve">Kost </t>
  </si>
  <si>
    <t>Fleshman Solar Farm)</t>
  </si>
  <si>
    <t xml:space="preserve">La Rosita </t>
  </si>
  <si>
    <t>INTERGEN Mexicali Mexico)</t>
  </si>
  <si>
    <t xml:space="preserve">Lake Hodges Station </t>
  </si>
  <si>
    <t>Olivenhain Pumped Storage)</t>
  </si>
  <si>
    <t xml:space="preserve">LAPC Carport Shade Structures </t>
  </si>
  <si>
    <t>Los Angeles Pierce College)</t>
  </si>
  <si>
    <t>Lincoln Solar Millenium Fund LLC_</t>
  </si>
  <si>
    <t>Lincoln Solar #A)</t>
  </si>
  <si>
    <t>Lincoln Solar #B)</t>
  </si>
  <si>
    <t>Nicholas Solar #C)</t>
  </si>
  <si>
    <t xml:space="preserve">Linn Western Processing Generating Facility </t>
  </si>
  <si>
    <t>Blacksand)</t>
  </si>
  <si>
    <t xml:space="preserve">Lodi CC </t>
  </si>
  <si>
    <t>NCPA STIG)</t>
  </si>
  <si>
    <t xml:space="preserve">Los Angeles Refinery </t>
  </si>
  <si>
    <t>Tesoro)</t>
  </si>
  <si>
    <t xml:space="preserve">Madera Canal </t>
  </si>
  <si>
    <t>Station 980 1174 1302 1923)</t>
  </si>
  <si>
    <t xml:space="preserve">Madera Power </t>
  </si>
  <si>
    <t>offline 3/28/2012 - repowered 2013)</t>
  </si>
  <si>
    <t xml:space="preserve">Marian Medical Center Hospital </t>
  </si>
  <si>
    <t>Santa Maria Landfill I)</t>
  </si>
  <si>
    <t xml:space="preserve">Marina Landfill Gas </t>
  </si>
  <si>
    <t>Monterey Regional Waste Management Dst)</t>
  </si>
  <si>
    <t xml:space="preserve">Merced ID </t>
  </si>
  <si>
    <t>Parker)</t>
  </si>
  <si>
    <t xml:space="preserve">Meridian </t>
  </si>
  <si>
    <t>Paso Robles Solar LLC)</t>
  </si>
  <si>
    <t xml:space="preserve">Mesa Crest </t>
  </si>
  <si>
    <t>Lilac)</t>
  </si>
  <si>
    <t xml:space="preserve">Mesquite Solar 1 </t>
  </si>
  <si>
    <t xml:space="preserve">Mesquite Solar 2 </t>
  </si>
  <si>
    <t xml:space="preserve">Mesquite Solar 3 </t>
  </si>
  <si>
    <t xml:space="preserve">Milford Wind 1 - </t>
  </si>
  <si>
    <t>Utah)</t>
  </si>
  <si>
    <t xml:space="preserve">Milford Wind 2 - </t>
  </si>
  <si>
    <t xml:space="preserve">Mojave 16, 17, 18 </t>
  </si>
  <si>
    <t xml:space="preserve">Mojave 16-17-18 </t>
  </si>
  <si>
    <t xml:space="preserve">Mojave 3 </t>
  </si>
  <si>
    <t xml:space="preserve">Mojave 3-4-5 </t>
  </si>
  <si>
    <t xml:space="preserve">Municipal Cogeneration Plant </t>
  </si>
  <si>
    <t>Palm Springs)</t>
  </si>
  <si>
    <t xml:space="preserve">Mustang Hills LLC </t>
  </si>
  <si>
    <t>Alta Wind VI Energy Center)</t>
  </si>
  <si>
    <t xml:space="preserve">New-Indy Containerboard Ontario </t>
  </si>
  <si>
    <t>formerly Oxnard Paper Mill)</t>
  </si>
  <si>
    <t xml:space="preserve">Nickel 1 </t>
  </si>
  <si>
    <t>NLH1)</t>
  </si>
  <si>
    <t xml:space="preserve">North City Cogeneration Facility Expansion </t>
  </si>
  <si>
    <t>NCCFE)</t>
  </si>
  <si>
    <t xml:space="preserve">Oildale </t>
  </si>
  <si>
    <t>Retired 1/05/2016)</t>
  </si>
  <si>
    <t xml:space="preserve">Painted Hills Wind Developers </t>
  </si>
  <si>
    <t>Zond Systems Inc - 6112)</t>
  </si>
  <si>
    <t xml:space="preserve">Parducci 2MW PV Project </t>
  </si>
  <si>
    <t xml:space="preserve">3) </t>
  </si>
  <si>
    <t>Petaluma Solar Millennium Fund LLC_</t>
  </si>
  <si>
    <t>Petaluma Solar #1101)</t>
  </si>
  <si>
    <t>Petaluma Solar #1102)</t>
  </si>
  <si>
    <t xml:space="preserve">Phoenix Wind </t>
  </si>
  <si>
    <t>Section 20 Trust)</t>
  </si>
  <si>
    <t>Point Arguello Pipeline Co.</t>
  </si>
  <si>
    <t>Gaviota)</t>
  </si>
  <si>
    <t xml:space="preserve">Point Pleasant </t>
  </si>
  <si>
    <t>Lawrence Solar Farm)</t>
  </si>
  <si>
    <t>Pristine Sun Fund 1 LLC_</t>
  </si>
  <si>
    <t>2056_Jardine)</t>
  </si>
  <si>
    <t>2059_Scherz)</t>
  </si>
  <si>
    <t>2094_Buzzelle)</t>
  </si>
  <si>
    <t>2125_Jarvis)</t>
  </si>
  <si>
    <t>2127_Harris)</t>
  </si>
  <si>
    <t>Pristine Sun Fund 10 Fresno PGE LLC_</t>
  </si>
  <si>
    <t>2097_Helton)</t>
  </si>
  <si>
    <t>2102_Christensen)</t>
  </si>
  <si>
    <t>Pristine Sun Fund 5 LLC_</t>
  </si>
  <si>
    <t>2020_Rolf)</t>
  </si>
  <si>
    <t>2021_Doran)</t>
  </si>
  <si>
    <t>2039_Flournoy)</t>
  </si>
  <si>
    <t>2040_Alvares)</t>
  </si>
  <si>
    <t>2041_Alvares)</t>
  </si>
  <si>
    <t>2065_Rogers)</t>
  </si>
  <si>
    <t>2113_Fritzjarrell)</t>
  </si>
  <si>
    <t>2119_Lvvorn)</t>
  </si>
  <si>
    <t>2158_Stroing)</t>
  </si>
  <si>
    <t>Pristine Sun Fund 6 Butte PGE LLC_</t>
  </si>
  <si>
    <t>2096_Cotton)</t>
  </si>
  <si>
    <t>2129_Ballard)</t>
  </si>
  <si>
    <t>Pristine Sun Fund 7 San Luis Obispo PGE LLC_</t>
  </si>
  <si>
    <t>2050_Gomez)</t>
  </si>
  <si>
    <t>2052_Cossa)</t>
  </si>
  <si>
    <t>2053_Pisciotta)</t>
  </si>
  <si>
    <t>2103_Hill)</t>
  </si>
  <si>
    <t>2163_Bray)</t>
  </si>
  <si>
    <t>Pristine Sun Fund 8 Sutter PGE LLC_</t>
  </si>
  <si>
    <t>2179_Smotherman)</t>
  </si>
  <si>
    <t>Redondo Beach LLC_</t>
  </si>
  <si>
    <t xml:space="preserve">Ridgetop Energy </t>
  </si>
  <si>
    <t>Cannon Energy Corp - 6092)</t>
  </si>
  <si>
    <t xml:space="preserve">Ridgetop Energy II </t>
  </si>
  <si>
    <t>Cannon Energy Corp)</t>
  </si>
  <si>
    <t xml:space="preserve">Rio Bravo Jasmin </t>
  </si>
  <si>
    <t>Retired 1/20/2016)</t>
  </si>
  <si>
    <t xml:space="preserve">Rio Bravo Solar I LLC </t>
  </si>
  <si>
    <t>Pumpjack Solar2)</t>
  </si>
  <si>
    <t xml:space="preserve">Rio Bravo Solar II </t>
  </si>
  <si>
    <t>PMPJCK)</t>
  </si>
  <si>
    <t xml:space="preserve">Roseville Energy Park </t>
  </si>
  <si>
    <t>REP)</t>
  </si>
  <si>
    <t xml:space="preserve">Ruddick-2 2MW PV Project </t>
  </si>
  <si>
    <t xml:space="preserve">4) </t>
  </si>
  <si>
    <t xml:space="preserve">SEPV 1 </t>
  </si>
  <si>
    <t>Gestamp - GASNA)</t>
  </si>
  <si>
    <t xml:space="preserve">SEPV 2 </t>
  </si>
  <si>
    <t xml:space="preserve">Sequoia </t>
  </si>
  <si>
    <t>Bena C)</t>
  </si>
  <si>
    <t xml:space="preserve">Shiloh I Wind </t>
  </si>
  <si>
    <t>Victory Garden Prtnr PHIV)</t>
  </si>
  <si>
    <t xml:space="preserve">Shiloh Wind Project 2, LLC </t>
  </si>
  <si>
    <t>Shiloh II &amp; III)</t>
  </si>
  <si>
    <t xml:space="preserve">Silver Ridge Mount Signal </t>
  </si>
  <si>
    <t>Imperial Valley Solar 1)</t>
  </si>
  <si>
    <t xml:space="preserve">Silver State Power South </t>
  </si>
  <si>
    <t xml:space="preserve">Simi Valley Landfill </t>
  </si>
  <si>
    <t xml:space="preserve">Sky River Partnership </t>
  </si>
  <si>
    <t>ESI Energy Inc - 6065)</t>
  </si>
  <si>
    <t xml:space="preserve">Snowline - Duncan Road </t>
  </si>
  <si>
    <t>North)</t>
  </si>
  <si>
    <t>South)</t>
  </si>
  <si>
    <t xml:space="preserve">Snowline - White Road </t>
  </si>
  <si>
    <t>Central)</t>
  </si>
  <si>
    <t xml:space="preserve">Solano Wind 1,2 </t>
  </si>
  <si>
    <t>SMUD Solano Phase 2)</t>
  </si>
  <si>
    <t xml:space="preserve">Solano Wind 3 </t>
  </si>
  <si>
    <t>SMUD Solano Phase 1)</t>
  </si>
  <si>
    <t xml:space="preserve">Solar Star I </t>
  </si>
  <si>
    <t>MidAmerican)</t>
  </si>
  <si>
    <t xml:space="preserve">Solar Star II </t>
  </si>
  <si>
    <t xml:space="preserve">Solar Turbines Inc. - Harbor Drive Plant </t>
  </si>
  <si>
    <t>Testing Only)</t>
  </si>
  <si>
    <t xml:space="preserve">Solar Turbines Inc. - Kearny Mesa Plant </t>
  </si>
  <si>
    <t xml:space="preserve">South Kern Solar 1 </t>
  </si>
  <si>
    <t>SKIC 2012 PV RFO - 1)</t>
  </si>
  <si>
    <t xml:space="preserve">SPI - Sonora - Restarted 1/1/2012 </t>
  </si>
  <si>
    <t>Shut Down 9/28/2009)</t>
  </si>
  <si>
    <t xml:space="preserve">SPVP010 Fontana </t>
  </si>
  <si>
    <t>Etiwanda)</t>
  </si>
  <si>
    <t xml:space="preserve">SPVP015 Fontana </t>
  </si>
  <si>
    <t>Etiwanda) includes SPVP001</t>
  </si>
  <si>
    <t xml:space="preserve">SPVP017 Fontana </t>
  </si>
  <si>
    <t xml:space="preserve">SPVP018 Fontana </t>
  </si>
  <si>
    <t xml:space="preserve">SPVP023 Fontana </t>
  </si>
  <si>
    <t xml:space="preserve">SPVP028 San Bernardino </t>
  </si>
  <si>
    <t>Vista 28)</t>
  </si>
  <si>
    <t xml:space="preserve">SPVP042 Porterville </t>
  </si>
  <si>
    <t>Vestal)</t>
  </si>
  <si>
    <t xml:space="preserve">SPVP044 Perris </t>
  </si>
  <si>
    <t>Valley)</t>
  </si>
  <si>
    <t xml:space="preserve">Tehachapi </t>
  </si>
  <si>
    <t>Oswell B)</t>
  </si>
  <si>
    <t xml:space="preserve">Termoelectrica de Mexicali </t>
  </si>
  <si>
    <t>TDM Mexicali Mexico)</t>
  </si>
  <si>
    <t xml:space="preserve">Terra-Gen 251 Wind </t>
  </si>
  <si>
    <t>Zond Monolith X)</t>
  </si>
  <si>
    <t xml:space="preserve">Terra-Gen Dixie Valley </t>
  </si>
  <si>
    <t xml:space="preserve">Terra-Gen Mojave Windfarms </t>
  </si>
  <si>
    <t>TPC Wind Farms - Tehachapi Power Purchase Trust)</t>
  </si>
  <si>
    <t xml:space="preserve">Tesoro LAR Carson </t>
  </si>
  <si>
    <t>formerly ARCO)</t>
  </si>
  <si>
    <t xml:space="preserve">Thermalito </t>
  </si>
  <si>
    <t>Unit 1 HY Unit 2-3-4 PS)</t>
  </si>
  <si>
    <t xml:space="preserve">Toland Road Landfill </t>
  </si>
  <si>
    <t>Ventura)</t>
  </si>
  <si>
    <t xml:space="preserve">Toyon Landfill Gas Conversion LLC </t>
  </si>
  <si>
    <t>Indef Shutdown 6/2015)</t>
  </si>
  <si>
    <t xml:space="preserve">Tracy Peaker Plant </t>
  </si>
  <si>
    <t>reconfigured from Peaker to CC 2012)</t>
  </si>
  <si>
    <t>U.S. National Leasing LLC_</t>
  </si>
  <si>
    <t>Depot Park)</t>
  </si>
  <si>
    <t xml:space="preserve">Vaca Solar Millenium Fund LLC </t>
  </si>
  <si>
    <t>Vaca Solar #100)</t>
  </si>
  <si>
    <t xml:space="preserve">Vernon </t>
  </si>
  <si>
    <t>includes H. Gonzales)</t>
  </si>
  <si>
    <t xml:space="preserve">Victory Gardens IV </t>
  </si>
  <si>
    <t>6103)</t>
  </si>
  <si>
    <t xml:space="preserve">Western Power and Steam Inc. </t>
  </si>
  <si>
    <t>DAI Oildale)</t>
  </si>
  <si>
    <t xml:space="preserve">Westwind Partners, LLC </t>
  </si>
  <si>
    <t>ENXCO)</t>
  </si>
  <si>
    <t xml:space="preserve">White River Solar 2 LLC </t>
  </si>
  <si>
    <t>White River West)</t>
  </si>
  <si>
    <t xml:space="preserve">Wind Resource I </t>
  </si>
  <si>
    <t>Calwind Wind Resource I)</t>
  </si>
  <si>
    <t xml:space="preserve">Wind Resource II </t>
  </si>
  <si>
    <t>Calwind)</t>
  </si>
  <si>
    <t xml:space="preserve">Wind Stream Operations 6039 </t>
  </si>
  <si>
    <t>Zond Systems Inc - 6039)</t>
  </si>
  <si>
    <t xml:space="preserve">Wind Stream Operations 6040 </t>
  </si>
  <si>
    <t>Zond Systems Inc - 6040)</t>
  </si>
  <si>
    <t xml:space="preserve">Wind Stream Operations 6041 </t>
  </si>
  <si>
    <t>Zond Systems Inc - 6041)</t>
  </si>
  <si>
    <t xml:space="preserve">Wind Stream Operations 6042 </t>
  </si>
  <si>
    <t>Zond Systems Inc - 6042)</t>
  </si>
  <si>
    <t xml:space="preserve">Wind Stream Operations 6111 </t>
  </si>
  <si>
    <t>AES Tehachapi Wind - Zond Systems Inc - Northwind)</t>
  </si>
  <si>
    <t>Split</t>
  </si>
  <si>
    <t>Exclude (geography or shutdown</t>
  </si>
  <si>
    <t>(blank)</t>
  </si>
  <si>
    <t>(Multiple Items)</t>
  </si>
  <si>
    <t>California Energy Commission</t>
  </si>
  <si>
    <t>Annual Generation - Plant Unit</t>
  </si>
  <si>
    <t>http://www.energy.ca.gov/almanac/electricity_data/web_qfer/Annual_Generation-Plant_Unit.php</t>
  </si>
  <si>
    <t>Subtype</t>
  </si>
  <si>
    <t>preexisting nonretiring</t>
  </si>
  <si>
    <t>preexisting retiring</t>
  </si>
  <si>
    <t>Source</t>
  </si>
  <si>
    <t>Type</t>
  </si>
  <si>
    <t>Description</t>
  </si>
  <si>
    <t>Agriculture Crop Byproducts/Straw/Energy Crops</t>
  </si>
  <si>
    <t>BFG</t>
  </si>
  <si>
    <t>Natural Gas</t>
  </si>
  <si>
    <t>Blast Furnace Gas</t>
  </si>
  <si>
    <t>Coal</t>
  </si>
  <si>
    <t>Anthracite Coal, Bituminous Coal</t>
  </si>
  <si>
    <t>BLQ</t>
  </si>
  <si>
    <t>Black Liquor</t>
  </si>
  <si>
    <t>COL</t>
  </si>
  <si>
    <t>Coal - Unknown</t>
  </si>
  <si>
    <t>Oil</t>
  </si>
  <si>
    <t>Distillate Fuel Oil (includes all Diesel and No. 1, No. 2, and No. 4 Fuel Oils)</t>
  </si>
  <si>
    <t>Natural Gas (Methane)</t>
  </si>
  <si>
    <t>Jet Fuel</t>
  </si>
  <si>
    <t>KER</t>
  </si>
  <si>
    <t>Kerosene</t>
  </si>
  <si>
    <t>Landfill Gas</t>
  </si>
  <si>
    <t>LIG</t>
  </si>
  <si>
    <t>Lignite Coal</t>
  </si>
  <si>
    <t>Municipal Solid Waste</t>
  </si>
  <si>
    <t>N/A</t>
  </si>
  <si>
    <t>Unknown</t>
  </si>
  <si>
    <t>Other, non-specified</t>
  </si>
  <si>
    <t>Other</t>
  </si>
  <si>
    <t>Not Available</t>
  </si>
  <si>
    <t>Natural Gas (Pipeline)</t>
  </si>
  <si>
    <t>Nuclear (Uranium, Plutonium, Thorium)</t>
  </si>
  <si>
    <t>Other Biomass Gases (Digester Gas, Methane, and other biomass gases)</t>
  </si>
  <si>
    <t>OBL</t>
  </si>
  <si>
    <t>Other Biomass Liquid (Ethanol, Fish Oil, Liquid Acetonitrile Waste, Medical Waste, Tall Oil, Waste Alcohol, and other Biomass not specified)</t>
  </si>
  <si>
    <t>OBS</t>
  </si>
  <si>
    <t>Other Biomass Solid (Animal Manure and Waste, Solid Byproducts, and other solid biomass not specified)</t>
  </si>
  <si>
    <t>Other Gas (Butane, Coal Processes, Coke-Oven, Refinery, and other processes)</t>
  </si>
  <si>
    <t>Other gases, waste products</t>
  </si>
  <si>
    <t>Non-specified oil products, may include distillate fuel oil</t>
  </si>
  <si>
    <t>Other (Batteries, Chemicals, Coke Breeze, Hydrogen, Pitch, Sulfur, Tar Coal, and miscellaneous technologies)</t>
  </si>
  <si>
    <t>Petroleum Coke</t>
  </si>
  <si>
    <t>Propane</t>
  </si>
  <si>
    <t>PUR</t>
  </si>
  <si>
    <t>Purchased Steam</t>
  </si>
  <si>
    <t>Residual Fuel Oil (includes No. 5 and No. 6 Fuel Oils and Bunker C Fuel Oil)</t>
  </si>
  <si>
    <t>SC</t>
  </si>
  <si>
    <t>Coal-based Synfuel and include briquettes, pellets, or extrusions, which are formed by binding materials and processes that recycle material</t>
  </si>
  <si>
    <t>SLW</t>
  </si>
  <si>
    <t>Sludge Waste</t>
  </si>
  <si>
    <t>SUB</t>
  </si>
  <si>
    <t>Sub-bituminous Coal</t>
  </si>
  <si>
    <t>Solar</t>
  </si>
  <si>
    <t>Solar (Photovoltaic, Thermal)</t>
  </si>
  <si>
    <t>TDF</t>
  </si>
  <si>
    <t>Tires</t>
  </si>
  <si>
    <t>Other, non specified</t>
  </si>
  <si>
    <t>Hydro</t>
  </si>
  <si>
    <t>Water (Conventional, Pumped Storage)</t>
  </si>
  <si>
    <t>WC</t>
  </si>
  <si>
    <t>Waste/Other Coal (Anthracite Culm, Bituminous Gob, Fine Coal, Lignite Waste, Waste Coal)</t>
  </si>
  <si>
    <t>WDL</t>
  </si>
  <si>
    <t>Wood Waste Liquids (Red Liquor, Sludge Wood, Spent Sulfite Liquor, and other wood related liquids not</t>
  </si>
  <si>
    <t>Wood/Wood Waste Solids (Paper Pellets, Railroad Ties, Utility Poles, Wood Chips, and other wood solids)</t>
  </si>
  <si>
    <t>Waste Heat</t>
  </si>
  <si>
    <t>WO</t>
  </si>
  <si>
    <t>Oil-Other and Waste Oil (Butane (Liquid), Crude Oil, Liquid Byproducts, Oil Waste, Propane (Liquid))</t>
  </si>
  <si>
    <t>Model Fuel</t>
  </si>
  <si>
    <t>Primary Fuel Type</t>
  </si>
  <si>
    <t>Capacity (MW)</t>
  </si>
  <si>
    <t>Large Hydro</t>
  </si>
  <si>
    <t>Grand Total</t>
  </si>
  <si>
    <t>Also, aggregate level data</t>
  </si>
  <si>
    <t>https://www.energy.ca.gov/almanac/electricity_data/electric_generation_capacity.html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</si>
</sst>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General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.1"/>
      <color rgb="FFFFFFFF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Helv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14455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4" fillId="5" borderId="1" applyNumberFormat="0" applyAlignment="0" applyProtection="0"/>
    <xf numFmtId="0" fontId="8" fillId="0" borderId="0"/>
    <xf numFmtId="43" fontId="8" fillId="0" borderId="0" applyFont="0" applyFill="0" applyBorder="0" applyAlignment="0" applyProtection="0"/>
    <xf numFmtId="165" fontId="9" fillId="0" borderId="0"/>
    <xf numFmtId="0" fontId="1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0" fontId="0" fillId="0" borderId="0" xfId="0" applyFill="1"/>
    <xf numFmtId="11" fontId="0" fillId="0" borderId="0" xfId="0" applyNumberFormat="1" applyFill="1"/>
    <xf numFmtId="0" fontId="0" fillId="4" borderId="0" xfId="0" applyFill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/>
    </xf>
    <xf numFmtId="0" fontId="4" fillId="5" borderId="1" xfId="2" applyAlignment="1">
      <alignment horizontal="center" vertical="center"/>
    </xf>
    <xf numFmtId="164" fontId="7" fillId="8" borderId="2" xfId="3" applyNumberFormat="1" applyFont="1" applyFill="1" applyBorder="1" applyAlignment="1">
      <alignment horizontal="right"/>
    </xf>
    <xf numFmtId="0" fontId="1" fillId="8" borderId="2" xfId="3" applyNumberFormat="1" applyFont="1" applyFill="1" applyBorder="1" applyAlignment="1">
      <alignment horizontal="center"/>
    </xf>
    <xf numFmtId="0" fontId="10" fillId="8" borderId="2" xfId="5" applyNumberFormat="1" applyFont="1" applyFill="1" applyBorder="1" applyAlignment="1" applyProtection="1">
      <alignment horizontal="center"/>
    </xf>
    <xf numFmtId="0" fontId="1" fillId="8" borderId="2" xfId="3" applyNumberFormat="1" applyFont="1" applyFill="1" applyBorder="1" applyAlignment="1">
      <alignment horizontal="center" wrapText="1"/>
    </xf>
    <xf numFmtId="164" fontId="1" fillId="8" borderId="2" xfId="3" applyNumberFormat="1" applyFont="1" applyFill="1" applyBorder="1" applyAlignment="1">
      <alignment horizontal="left"/>
    </xf>
    <xf numFmtId="164" fontId="7" fillId="8" borderId="2" xfId="4" applyNumberFormat="1" applyFont="1" applyFill="1" applyBorder="1" applyAlignment="1">
      <alignment horizontal="right"/>
    </xf>
    <xf numFmtId="164" fontId="11" fillId="8" borderId="2" xfId="4" applyNumberFormat="1" applyFont="1" applyFill="1" applyBorder="1" applyAlignment="1" applyProtection="1">
      <alignment horizontal="right"/>
    </xf>
    <xf numFmtId="0" fontId="12" fillId="8" borderId="2" xfId="3" applyNumberFormat="1" applyFont="1" applyFill="1" applyBorder="1" applyAlignment="1">
      <alignment horizontal="right"/>
    </xf>
    <xf numFmtId="0" fontId="1" fillId="8" borderId="2" xfId="3" applyNumberFormat="1" applyFont="1" applyFill="1" applyBorder="1" applyAlignment="1">
      <alignment horizontal="left"/>
    </xf>
    <xf numFmtId="0" fontId="13" fillId="0" borderId="0" xfId="6"/>
  </cellXfs>
  <cellStyles count="7">
    <cellStyle name="Calculation" xfId="2" builtinId="22"/>
    <cellStyle name="Comma 2" xfId="4"/>
    <cellStyle name="Hyperlink" xfId="6" builtinId="8"/>
    <cellStyle name="Normal" xfId="0" builtinId="0"/>
    <cellStyle name="Normal 2" xfId="1"/>
    <cellStyle name="Normal 3" xfId="3"/>
    <cellStyle name="Normal_J1196FIN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57</xdr:row>
      <xdr:rowOff>9525</xdr:rowOff>
    </xdr:from>
    <xdr:to>
      <xdr:col>11</xdr:col>
      <xdr:colOff>172835</xdr:colOff>
      <xdr:row>93</xdr:row>
      <xdr:rowOff>955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9059525"/>
          <a:ext cx="9926435" cy="6839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3341.692901620372" createdVersion="6" refreshedVersion="6" minRefreshableVersion="3" recordCount="2180">
  <cacheSource type="worksheet">
    <worksheetSource ref="A3:T1048576" sheet="CEC Data"/>
  </cacheSource>
  <cacheFields count="20">
    <cacheField name="Category" numFmtId="0">
      <sharedItems containsBlank="1"/>
    </cacheField>
    <cacheField name="v 2016  " numFmtId="0">
      <sharedItems containsString="0" containsBlank="1" containsNumber="1" containsInteger="1" minValue="2016" maxValue="2016"/>
    </cacheField>
    <cacheField name="Plant ID" numFmtId="0">
      <sharedItems containsBlank="1"/>
    </cacheField>
    <cacheField name="Plant Name" numFmtId="0">
      <sharedItems containsBlank="1"/>
    </cacheField>
    <cacheField name="Unit" numFmtId="0">
      <sharedItems containsBlank="1" containsMixedTypes="1" containsNumber="1" containsInteger="1" minValue="1" maxValue="8513242"/>
    </cacheField>
    <cacheField name="Status" numFmtId="0">
      <sharedItems containsBlank="1"/>
    </cacheField>
    <cacheField name="Start Date" numFmtId="0">
      <sharedItems containsBlank="1" containsMixedTypes="1" containsNumber="1" containsInteger="1" minValue="122" maxValue="42746"/>
    </cacheField>
    <cacheField name="Retire Date" numFmtId="0">
      <sharedItems containsString="0" containsBlank="1" containsNumber="1" containsInteger="1" minValue="41639" maxValue="42735"/>
    </cacheField>
    <cacheField name="Prime mover ID" numFmtId="0">
      <sharedItems containsBlank="1"/>
    </cacheField>
    <cacheField name="Prime Mover" numFmtId="0">
      <sharedItems containsBlank="1" count="13">
        <s v="Wind Turbine"/>
        <s v="Photovoltaic"/>
        <s v="Internal Combustion Engine (diesel, piston)"/>
        <s v="Combined Cycle - Single Shaft"/>
        <s v="Combustion (gas) Turbine"/>
        <s v="Steam Turbine"/>
        <s v="Hydraulic Turbine (conventional)"/>
        <s v="Combined Cycle - Combustion Turbine portion"/>
        <s v="Combined Cycle - Steam Turbine portion"/>
        <s v="Fuel Cell (electrochemical)"/>
        <s v="Other (Explain in Notes)"/>
        <s v="Hydraulic Turbine - Reversible (pumped storage)"/>
        <m/>
      </sharedItems>
    </cacheField>
    <cacheField name="Capacity" numFmtId="0">
      <sharedItems containsString="0" containsBlank="1" containsNumber="1" minValue="0" maxValue="1197"/>
    </cacheField>
    <cacheField name="net MWh" numFmtId="0">
      <sharedItems containsString="0" containsBlank="1" containsNumber="1" minValue="-685759" maxValue="9969250"/>
    </cacheField>
    <cacheField name="Primary Fuel Use (MMBTU)" numFmtId="0">
      <sharedItems containsString="0" containsBlank="1" containsNumber="1" minValue="0" maxValue="101461000"/>
    </cacheField>
    <cacheField name="Primary Energy Source" numFmtId="0">
      <sharedItems containsBlank="1" count="21">
        <s v="WND"/>
        <s v="SUN"/>
        <s v="OBG"/>
        <s v="NG"/>
        <s v="GEO"/>
        <s v="WAT"/>
        <s v="LFG"/>
        <s v="BIT"/>
        <s v="WDS"/>
        <s v="OG"/>
        <s v="MSW"/>
        <s v="NUC"/>
        <s v="DFO"/>
        <s v="PC"/>
        <s v="JF"/>
        <s v="OTH"/>
        <s v="WH"/>
        <s v="GAS"/>
        <s v="OIL"/>
        <s v="AB"/>
        <m/>
      </sharedItems>
    </cacheField>
    <cacheField name="Secondary Energy Source Fuel Use (MMBTU)" numFmtId="0">
      <sharedItems containsString="0" containsBlank="1" containsNumber="1" minValue="0" maxValue="2392750"/>
    </cacheField>
    <cacheField name="Secondary Energy Source" numFmtId="0">
      <sharedItems containsBlank="1" containsMixedTypes="1" containsNumber="1" containsInteger="1" minValue="3" maxValue="3"/>
    </cacheField>
    <cacheField name="Capacity Factor" numFmtId="0">
      <sharedItems containsBlank="1" containsMixedTypes="1" containsNumber="1" minValue="-0.19376977937519779" maxValue="1.16871723321495"/>
    </cacheField>
    <cacheField name="Plant Name2" numFmtId="0">
      <sharedItems containsBlank="1"/>
    </cacheField>
    <cacheField name="Split" numFmtId="0">
      <sharedItems containsBlank="1"/>
    </cacheField>
    <cacheField name="Exclude (geography or shutdown" numFmtId="0">
      <sharedItems containsBlank="1" containsMixedTypes="1" containsNumber="1" containsInteger="1" minValue="1" maxValue="1" count="3">
        <m/>
        <n v="1"/>
        <s v="SKIC 2012 PV RFO - 1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0">
  <r>
    <s v="W"/>
    <n v="2016"/>
    <s v="W0275"/>
    <s v="85A (Zond Systems Inc - 6043)"/>
    <s v="WPRS 1"/>
    <s v="OP"/>
    <n v="31048"/>
    <m/>
    <s v="WT"/>
    <x v="0"/>
    <n v="14.13"/>
    <n v="15921"/>
    <n v="0"/>
    <x v="0"/>
    <n v="0"/>
    <s v="UNK"/>
    <n v="0.12862461099962191"/>
    <s v="85A "/>
    <s v="Zond Systems Inc - 6043)"/>
    <x v="0"/>
  </r>
  <r>
    <s v="W"/>
    <n v="2016"/>
    <s v="W0276"/>
    <s v="85B (Zond Systems Inc - 6044)"/>
    <s v="WPRS 1"/>
    <s v="OP"/>
    <n v="31048"/>
    <m/>
    <s v="WT"/>
    <x v="0"/>
    <n v="21.15"/>
    <n v="20376"/>
    <n v="0"/>
    <x v="0"/>
    <n v="0"/>
    <s v="UNK"/>
    <n v="0.10997765471679782"/>
    <s v="85B "/>
    <s v="Zond Systems Inc - 6044)"/>
    <x v="0"/>
  </r>
  <r>
    <s v="S"/>
    <n v="2016"/>
    <s v="S9210"/>
    <s v="Abby Power LLC"/>
    <s v="Unit 1"/>
    <s v="OP"/>
    <n v="42004"/>
    <m/>
    <s v="PV"/>
    <x v="1"/>
    <n v="1.5"/>
    <n v="2628"/>
    <n v="0"/>
    <x v="1"/>
    <n v="0"/>
    <s v="UNK"/>
    <n v="0.2"/>
    <s v="Abby Power LLC"/>
    <m/>
    <x v="0"/>
  </r>
  <r>
    <s v="E"/>
    <n v="2016"/>
    <s v="E0257"/>
    <s v="ABEC Bidart-Old River LLC"/>
    <n v="1"/>
    <s v="OP"/>
    <n v="41708"/>
    <m/>
    <s v="IC"/>
    <x v="2"/>
    <n v="2"/>
    <n v="10900"/>
    <n v="115637"/>
    <x v="2"/>
    <n v="0"/>
    <s v="UNK"/>
    <n v="0.62214611872146119"/>
    <s v="ABEC Bidart-Old River LLC"/>
    <m/>
    <x v="0"/>
  </r>
  <r>
    <s v="S"/>
    <n v="2016"/>
    <s v="S0312"/>
    <s v="Adams East LLC"/>
    <n v="1"/>
    <s v="OP"/>
    <n v="41974"/>
    <m/>
    <s v="PV"/>
    <x v="1"/>
    <n v="19"/>
    <n v="49880"/>
    <n v="0"/>
    <x v="1"/>
    <n v="0"/>
    <s v="UNK"/>
    <n v="0.29968757510213889"/>
    <s v="Adams East LLC"/>
    <m/>
    <x v="0"/>
  </r>
  <r>
    <s v="S"/>
    <n v="2016"/>
    <s v="S0410"/>
    <s v="Adelanto Solar I"/>
    <s v="SAS1"/>
    <s v="OP"/>
    <n v="42257"/>
    <m/>
    <s v="PV"/>
    <x v="1"/>
    <n v="20"/>
    <n v="57181"/>
    <n v="0"/>
    <x v="1"/>
    <n v="0"/>
    <s v="UNK"/>
    <n v="0.32637557077625573"/>
    <s v="Adelanto Solar I"/>
    <m/>
    <x v="0"/>
  </r>
  <r>
    <s v="S"/>
    <n v="2016"/>
    <s v="S0411"/>
    <s v="Adelanto Solar II"/>
    <s v="SAS2"/>
    <s v="OP"/>
    <n v="42200"/>
    <m/>
    <s v="PV"/>
    <x v="1"/>
    <n v="7"/>
    <n v="17202"/>
    <n v="0"/>
    <x v="1"/>
    <n v="0"/>
    <s v="UNK"/>
    <n v="0.2805283757338552"/>
    <s v="Adelanto Solar II"/>
    <m/>
    <x v="0"/>
  </r>
  <r>
    <s v="S"/>
    <n v="2016"/>
    <s v="S0218"/>
    <s v="Adelanto Solar Power Project"/>
    <n v="1"/>
    <s v="OP"/>
    <n v="41061"/>
    <m/>
    <s v="PV"/>
    <x v="1"/>
    <n v="10"/>
    <n v="16245"/>
    <n v="0"/>
    <x v="1"/>
    <n v="0"/>
    <s v="UNK"/>
    <n v="0.18544520547945206"/>
    <s v="Adelanto Solar Power Project"/>
    <m/>
    <x v="0"/>
  </r>
  <r>
    <s v="S"/>
    <n v="2016"/>
    <s v="S0421"/>
    <s v="Adera Solar"/>
    <s v="Unit 1"/>
    <s v="OP"/>
    <n v="42339"/>
    <m/>
    <s v="PV"/>
    <x v="1"/>
    <n v="20"/>
    <n v="37763"/>
    <n v="0"/>
    <x v="1"/>
    <n v="0"/>
    <s v="UNK"/>
    <n v="0.21554223744292236"/>
    <s v="Adera Solar"/>
    <m/>
    <x v="0"/>
  </r>
  <r>
    <s v="S"/>
    <n v="2016"/>
    <s v="S0308"/>
    <s v="Adobe Solar"/>
    <n v="1"/>
    <s v="OP"/>
    <n v="41760"/>
    <m/>
    <s v="PV"/>
    <x v="1"/>
    <n v="20"/>
    <n v="50282"/>
    <n v="0"/>
    <x v="1"/>
    <n v="0"/>
    <s v="UNK"/>
    <n v="0.28699771689497716"/>
    <s v="Adobe Solar"/>
    <m/>
    <x v="0"/>
  </r>
  <r>
    <s v="S"/>
    <n v="2016"/>
    <s v="S9149"/>
    <s v="Advanced Micro Decives"/>
    <n v="1"/>
    <s v="OP"/>
    <n v="40909"/>
    <m/>
    <s v="PV"/>
    <x v="1"/>
    <n v="3"/>
    <n v="4865"/>
    <n v="0"/>
    <x v="1"/>
    <n v="0"/>
    <s v="UNK"/>
    <n v="0.18512176560121765"/>
    <s v="Advanced Micro Decives"/>
    <m/>
    <x v="0"/>
  </r>
  <r>
    <s v="G"/>
    <n v="2016"/>
    <s v="G0802"/>
    <s v="AERA San Ardo Cogen Facility"/>
    <s v="Unit 1"/>
    <s v="OP"/>
    <n v="32509"/>
    <m/>
    <s v="CS"/>
    <x v="3"/>
    <n v="3"/>
    <n v="24153"/>
    <n v="393232"/>
    <x v="3"/>
    <n v="0"/>
    <s v="UNK"/>
    <n v="0.91906392694063932"/>
    <s v="AERA San Ardo Cogen Facility"/>
    <m/>
    <x v="0"/>
  </r>
  <r>
    <s v="G"/>
    <n v="2016"/>
    <s v="G0802"/>
    <s v="AERA San Ardo Cogen Facility"/>
    <s v="Unit 2"/>
    <s v="OP"/>
    <n v="32509"/>
    <m/>
    <s v="CS"/>
    <x v="3"/>
    <n v="3"/>
    <n v="24098"/>
    <n v="389668"/>
    <x v="3"/>
    <n v="0"/>
    <s v="UNK"/>
    <n v="0.91697108066971078"/>
    <s v="AERA San Ardo Cogen Facility"/>
    <m/>
    <x v="0"/>
  </r>
  <r>
    <s v="S"/>
    <n v="2016"/>
    <s v="S0116"/>
    <s v="Aerojet I (3.6MW) Solar Plant"/>
    <s v="Aerojet I"/>
    <s v="OP"/>
    <n v="40170"/>
    <m/>
    <s v="PV"/>
    <x v="1"/>
    <n v="3.6"/>
    <n v="5695"/>
    <n v="0"/>
    <x v="1"/>
    <n v="0"/>
    <s v="UNK"/>
    <n v="0.18058726534753933"/>
    <s v="Aerojet I "/>
    <s v="3.6MW) Solar Plant"/>
    <x v="0"/>
  </r>
  <r>
    <s v="S"/>
    <n v="2016"/>
    <s v="S0130"/>
    <s v="Aerojet II (2.4MW) Solar Plant"/>
    <s v="Aerojet II"/>
    <s v="OP"/>
    <n v="40319"/>
    <m/>
    <s v="PV"/>
    <x v="1"/>
    <n v="2.4"/>
    <n v="3858"/>
    <n v="0"/>
    <x v="1"/>
    <n v="0"/>
    <s v="UNK"/>
    <n v="0.18350456621004566"/>
    <s v="Aerojet II "/>
    <s v="2.4MW) Solar Plant"/>
    <x v="0"/>
  </r>
  <r>
    <s v="S"/>
    <n v="2016"/>
    <s v="S9200"/>
    <s v="Agua Caliente (Bena A)"/>
    <s v="Unit 1"/>
    <s v="OP"/>
    <n v="42004"/>
    <m/>
    <s v="PV"/>
    <x v="1"/>
    <n v="1.5"/>
    <n v="2628"/>
    <n v="0"/>
    <x v="1"/>
    <n v="0"/>
    <m/>
    <n v="0.2"/>
    <s v="Agua Caliente "/>
    <s v="Bena A)"/>
    <x v="0"/>
  </r>
  <r>
    <s v="S"/>
    <n v="2016"/>
    <s v="S0242"/>
    <s v="Agua Caliente Solar (AZ)"/>
    <n v="1"/>
    <s v="OP"/>
    <n v="40927"/>
    <m/>
    <s v="PV"/>
    <x v="1"/>
    <n v="290"/>
    <n v="743533"/>
    <n v="0"/>
    <x v="1"/>
    <n v="0"/>
    <s v="UNK"/>
    <n v="0.29268343567942057"/>
    <s v="Agua Caliente Solar "/>
    <s v="AZ)"/>
    <x v="1"/>
  </r>
  <r>
    <s v="G"/>
    <n v="2016"/>
    <s v="G0911"/>
    <s v="Agua Mansa Power Plant"/>
    <s v="Unit 1"/>
    <s v="OP"/>
    <n v="37759"/>
    <m/>
    <s v="GT"/>
    <x v="4"/>
    <n v="60.5"/>
    <n v="6466.05"/>
    <n v="65283"/>
    <x v="3"/>
    <n v="0"/>
    <s v="UNK"/>
    <n v="1.2200554737914638E-2"/>
    <s v="Agua Mansa Power Plant"/>
    <m/>
    <x v="0"/>
  </r>
  <r>
    <s v="T"/>
    <n v="2016"/>
    <s v="T0023"/>
    <s v="Aidlin #1"/>
    <s v="ADST1"/>
    <s v="OP"/>
    <n v="32629"/>
    <m/>
    <s v="ST"/>
    <x v="5"/>
    <n v="11.2"/>
    <n v="59975"/>
    <n v="0"/>
    <x v="4"/>
    <n v="0"/>
    <s v="UNK"/>
    <n v="0.61129117742987604"/>
    <s v="Aidlin #1"/>
    <m/>
    <x v="0"/>
  </r>
  <r>
    <s v="T"/>
    <n v="2016"/>
    <s v="T0023"/>
    <s v="Aidlin #1"/>
    <s v="ADST2"/>
    <s v="OP"/>
    <n v="32629"/>
    <m/>
    <s v="ST"/>
    <x v="5"/>
    <n v="11.2"/>
    <n v="65312"/>
    <n v="0"/>
    <x v="4"/>
    <n v="0"/>
    <s v="UNK"/>
    <n v="0.66568819308545335"/>
    <s v="Aidlin #1"/>
    <m/>
    <x v="0"/>
  </r>
  <r>
    <s v="S"/>
    <n v="2016"/>
    <s v="S9047"/>
    <s v="Airport Division City of San Jose"/>
    <n v="1"/>
    <s v="OP"/>
    <n v="40909"/>
    <m/>
    <s v="PV"/>
    <x v="1"/>
    <n v="1"/>
    <n v="1622"/>
    <n v="0"/>
    <x v="1"/>
    <n v="0"/>
    <s v="UNK"/>
    <n v="0.18515981735159817"/>
    <s v="Airport Division City of San Jose"/>
    <m/>
    <x v="0"/>
  </r>
  <r>
    <s v="G"/>
    <n v="2016"/>
    <s v="G0379"/>
    <s v="Alameda"/>
    <n v="1"/>
    <s v="OP"/>
    <n v="31533"/>
    <m/>
    <s v="GT"/>
    <x v="4"/>
    <n v="27.4"/>
    <n v="1631.04"/>
    <n v="26645"/>
    <x v="3"/>
    <n v="0"/>
    <s v="OIL"/>
    <n v="6.7953204679532045E-3"/>
    <s v="Alameda"/>
    <m/>
    <x v="0"/>
  </r>
  <r>
    <s v="G"/>
    <n v="2016"/>
    <s v="G0379"/>
    <s v="Alameda"/>
    <n v="2"/>
    <s v="OP"/>
    <n v="31533"/>
    <m/>
    <s v="GT"/>
    <x v="4"/>
    <n v="27.4"/>
    <n v="1792.03"/>
    <n v="29262"/>
    <x v="3"/>
    <n v="0"/>
    <s v="OIL"/>
    <n v="7.4660450621604505E-3"/>
    <s v="Alameda"/>
    <m/>
    <x v="0"/>
  </r>
  <r>
    <s v="S"/>
    <n v="2016"/>
    <s v="S9121"/>
    <s v="Alameda Water District"/>
    <n v="1"/>
    <s v="OP"/>
    <n v="40909"/>
    <m/>
    <s v="PV"/>
    <x v="1"/>
    <n v="1.3"/>
    <n v="2027"/>
    <n v="0"/>
    <x v="1"/>
    <n v="0"/>
    <s v="UNK"/>
    <n v="0.17799438004917456"/>
    <s v="Alameda Water District"/>
    <m/>
    <x v="0"/>
  </r>
  <r>
    <s v="G"/>
    <n v="2016"/>
    <s v="G0011"/>
    <s v="Alamitos"/>
    <s v="AL 1"/>
    <s v="OP"/>
    <n v="20699"/>
    <m/>
    <s v="ST"/>
    <x v="5"/>
    <n v="174.5"/>
    <n v="30927.1"/>
    <n v="439847"/>
    <x v="3"/>
    <n v="0"/>
    <s v="UNK"/>
    <n v="2.0232039355758787E-2"/>
    <s v="Alamitos"/>
    <m/>
    <x v="0"/>
  </r>
  <r>
    <s v="G"/>
    <n v="2016"/>
    <s v="G0011"/>
    <s v="Alamitos"/>
    <s v="AL 2"/>
    <s v="OP"/>
    <n v="20852"/>
    <m/>
    <s v="ST"/>
    <x v="5"/>
    <n v="175"/>
    <n v="52080"/>
    <n v="862824"/>
    <x v="3"/>
    <n v="0"/>
    <s v="UNK"/>
    <n v="3.3972602739726028E-2"/>
    <s v="Alamitos"/>
    <m/>
    <x v="0"/>
  </r>
  <r>
    <s v="G"/>
    <n v="2016"/>
    <s v="G0011"/>
    <s v="Alamitos"/>
    <s v="AL 3"/>
    <s v="OP"/>
    <n v="22616"/>
    <m/>
    <s v="ST"/>
    <x v="5"/>
    <n v="325.95999999999998"/>
    <n v="298884"/>
    <n v="3887220"/>
    <x v="3"/>
    <n v="0"/>
    <s v="UNK"/>
    <n v="0.10467289876730822"/>
    <s v="Alamitos"/>
    <m/>
    <x v="0"/>
  </r>
  <r>
    <s v="G"/>
    <n v="2016"/>
    <s v="G0011"/>
    <s v="Alamitos"/>
    <s v="AL 4"/>
    <s v="OP"/>
    <n v="22678"/>
    <m/>
    <s v="ST"/>
    <x v="5"/>
    <n v="324.31"/>
    <n v="280814"/>
    <n v="3576090"/>
    <x v="3"/>
    <n v="0"/>
    <s v="UNK"/>
    <n v="9.8844909790212834E-2"/>
    <s v="Alamitos"/>
    <m/>
    <x v="0"/>
  </r>
  <r>
    <s v="G"/>
    <n v="2016"/>
    <s v="G0011"/>
    <s v="Alamitos"/>
    <s v="AL 5"/>
    <s v="OP"/>
    <n v="23437"/>
    <m/>
    <s v="ST"/>
    <x v="5"/>
    <n v="485"/>
    <n v="81630.100000000006"/>
    <n v="951182"/>
    <x v="3"/>
    <n v="0"/>
    <s v="UNK"/>
    <n v="1.9213411476721745E-2"/>
    <s v="Alamitos"/>
    <m/>
    <x v="0"/>
  </r>
  <r>
    <s v="G"/>
    <n v="2016"/>
    <s v="G0011"/>
    <s v="Alamitos"/>
    <s v="AL 6"/>
    <s v="OP"/>
    <n v="24351"/>
    <m/>
    <s v="ST"/>
    <x v="5"/>
    <n v="485"/>
    <n v="117060"/>
    <n v="1293440"/>
    <x v="3"/>
    <n v="0"/>
    <s v="UNK"/>
    <n v="2.7552605564185848E-2"/>
    <s v="Alamitos"/>
    <m/>
    <x v="0"/>
  </r>
  <r>
    <s v="H"/>
    <n v="2016"/>
    <s v="H0058"/>
    <s v="Alamo"/>
    <n v="1"/>
    <s v="OP"/>
    <n v="31594"/>
    <m/>
    <s v="HY"/>
    <x v="6"/>
    <n v="19.670000000000002"/>
    <n v="66938"/>
    <n v="0"/>
    <x v="5"/>
    <n v="0"/>
    <s v="UNK"/>
    <n v="0.38847606512014443"/>
    <s v="Alamo"/>
    <m/>
    <x v="0"/>
  </r>
  <r>
    <s v="S"/>
    <n v="2016"/>
    <s v="S0333"/>
    <s v="Alamo Solar LLC"/>
    <n v="1"/>
    <s v="OP"/>
    <n v="42111"/>
    <m/>
    <s v="PV"/>
    <x v="1"/>
    <n v="20"/>
    <n v="52590"/>
    <n v="0"/>
    <x v="1"/>
    <n v="0"/>
    <s v="UNK"/>
    <n v="0.30017123287671232"/>
    <s v="Alamo Solar LLC"/>
    <m/>
    <x v="0"/>
  </r>
  <r>
    <s v="G"/>
    <n v="2016"/>
    <s v="G0536"/>
    <s v="Algonquin Power Sanger LLC"/>
    <s v="GTG"/>
    <s v="OP"/>
    <n v="33178"/>
    <m/>
    <s v="CT"/>
    <x v="7"/>
    <n v="60.5"/>
    <n v="96991"/>
    <n v="1016870"/>
    <x v="3"/>
    <n v="0"/>
    <s v="UNK"/>
    <n v="0.18300879278463339"/>
    <s v="Algonquin Power Sanger LLC"/>
    <m/>
    <x v="0"/>
  </r>
  <r>
    <s v="G"/>
    <n v="2016"/>
    <s v="G0536"/>
    <s v="Algonquin Power Sanger LLC"/>
    <s v="STG"/>
    <s v="OP"/>
    <n v="33178"/>
    <m/>
    <s v="CA"/>
    <x v="8"/>
    <n v="12.5"/>
    <n v="23267"/>
    <n v="0"/>
    <x v="3"/>
    <n v="0"/>
    <s v="UNK"/>
    <n v="0.21248401826484017"/>
    <s v="Algonquin Power Sanger LLC"/>
    <m/>
    <x v="0"/>
  </r>
  <r>
    <s v="S"/>
    <n v="2016"/>
    <s v="S0525"/>
    <s v="Algonquin Power SKIC 20 Solar LLC"/>
    <s v="PV"/>
    <s v="OP"/>
    <n v="42139"/>
    <m/>
    <s v="PV"/>
    <x v="1"/>
    <n v="20"/>
    <n v="44928"/>
    <n v="0"/>
    <x v="1"/>
    <n v="0"/>
    <s v="UNK"/>
    <n v="0.25643835616438354"/>
    <s v="Algonquin Power SKIC 20 Solar LLC"/>
    <m/>
    <x v="0"/>
  </r>
  <r>
    <s v="S"/>
    <n v="2016"/>
    <s v="S0324"/>
    <s v="Alhambra Solar Facility"/>
    <s v="SGAH"/>
    <s v="OP"/>
    <n v="41969"/>
    <m/>
    <s v="PV"/>
    <x v="1"/>
    <n v="50"/>
    <n v="139771"/>
    <n v="0"/>
    <x v="1"/>
    <n v="0"/>
    <s v="UNK"/>
    <n v="0.31911187214611875"/>
    <s v="Alhambra Solar Facility"/>
    <m/>
    <x v="0"/>
  </r>
  <r>
    <s v="E"/>
    <n v="2016"/>
    <s v="E0155"/>
    <s v="Aliso Water Management Agency (Under 1 MW as of Jan 2016)"/>
    <s v="Gen 1"/>
    <s v="OP"/>
    <n v="35490"/>
    <m/>
    <s v="IC"/>
    <x v="2"/>
    <n v="0.4"/>
    <n v="2487.4"/>
    <n v="24823"/>
    <x v="2"/>
    <n v="10591"/>
    <s v="NG"/>
    <n v="0.70987442922374433"/>
    <s v="Aliso Water Management Agency "/>
    <s v="Under 1 MW as of Jan 2016)"/>
    <x v="0"/>
  </r>
  <r>
    <s v="E"/>
    <n v="2016"/>
    <s v="E0155"/>
    <s v="Aliso Water Management Agency (Under 1 MW as of Jan 2016)"/>
    <s v="Gen 2"/>
    <s v="OP"/>
    <n v="35490"/>
    <m/>
    <s v="IC"/>
    <x v="2"/>
    <n v="0.4"/>
    <n v="2856.4"/>
    <n v="27615"/>
    <x v="2"/>
    <n v="11060"/>
    <s v="NG"/>
    <n v="0.81518264840182653"/>
    <s v="Aliso Water Management Agency "/>
    <s v="Under 1 MW as of Jan 2016)"/>
    <x v="0"/>
  </r>
  <r>
    <s v="E"/>
    <n v="2016"/>
    <s v="E0155"/>
    <s v="Aliso Water Management Agency (Under 1 MW as of Jan 2016)"/>
    <s v="Gen 3"/>
    <s v="OP"/>
    <n v="35490"/>
    <m/>
    <s v="IC"/>
    <x v="2"/>
    <n v="0.4"/>
    <n v="460"/>
    <n v="4677"/>
    <x v="2"/>
    <n v="1690"/>
    <s v="NG"/>
    <n v="0.13127853881278539"/>
    <s v="Aliso Water Management Agency "/>
    <s v="Under 1 MW as of Jan 2016)"/>
    <x v="0"/>
  </r>
  <r>
    <s v="G"/>
    <n v="2016"/>
    <s v="G0016"/>
    <s v="Almond Power Plant"/>
    <s v="Unit 1"/>
    <s v="OP"/>
    <n v="34973"/>
    <m/>
    <s v="GT"/>
    <x v="4"/>
    <n v="49"/>
    <n v="47744"/>
    <n v="518454"/>
    <x v="3"/>
    <n v="0"/>
    <s v="UNK"/>
    <n v="0.11122914919392414"/>
    <s v="Almond Power Plant"/>
    <m/>
    <x v="0"/>
  </r>
  <r>
    <s v="G"/>
    <n v="2016"/>
    <s v="G0016"/>
    <s v="Almond Power Plant"/>
    <s v="Unit 2-1"/>
    <s v="OP"/>
    <n v="41105"/>
    <m/>
    <s v="GT"/>
    <x v="4"/>
    <n v="58"/>
    <n v="22723"/>
    <n v="248776"/>
    <x v="3"/>
    <n v="0"/>
    <s v="UNK"/>
    <n v="4.4723271925680992E-2"/>
    <s v="Almond Power Plant"/>
    <m/>
    <x v="0"/>
  </r>
  <r>
    <s v="G"/>
    <n v="2016"/>
    <s v="G0016"/>
    <s v="Almond Power Plant"/>
    <s v="Unit 2-2"/>
    <s v="OP"/>
    <n v="41105"/>
    <m/>
    <s v="GT"/>
    <x v="4"/>
    <n v="58"/>
    <n v="38801"/>
    <n v="402544"/>
    <x v="3"/>
    <n v="0"/>
    <s v="UNK"/>
    <n v="7.6367894819713428E-2"/>
    <s v="Almond Power Plant"/>
    <m/>
    <x v="0"/>
  </r>
  <r>
    <s v="G"/>
    <n v="2016"/>
    <s v="G0016"/>
    <s v="Almond Power Plant"/>
    <s v="Unit 2-3"/>
    <s v="OP"/>
    <n v="41105"/>
    <m/>
    <s v="GT"/>
    <x v="4"/>
    <n v="58"/>
    <n v="3315.05"/>
    <n v="48097"/>
    <x v="3"/>
    <n v="0"/>
    <s v="UNK"/>
    <n v="6.5246614706345463E-3"/>
    <s v="Almond Power Plant"/>
    <m/>
    <x v="0"/>
  </r>
  <r>
    <s v="S"/>
    <n v="2016"/>
    <s v="S9046"/>
    <s v="Almond Process Parreira"/>
    <n v="1"/>
    <s v="OP"/>
    <n v="40909"/>
    <m/>
    <s v="PV"/>
    <x v="1"/>
    <n v="1"/>
    <n v="1622"/>
    <n v="0"/>
    <x v="1"/>
    <n v="0"/>
    <s v="UNK"/>
    <n v="0.18515981735159817"/>
    <s v="Almond Process Parreira"/>
    <m/>
    <x v="0"/>
  </r>
  <r>
    <s v="S"/>
    <n v="2016"/>
    <s v="S0246"/>
    <s v="Alpaugh 50 LLC"/>
    <n v="1"/>
    <s v="OP"/>
    <n v="41334"/>
    <m/>
    <s v="PV"/>
    <x v="1"/>
    <n v="50"/>
    <n v="133296"/>
    <n v="0"/>
    <x v="1"/>
    <n v="0"/>
    <s v="UNK"/>
    <n v="0.30432876712328766"/>
    <s v="Alpaugh 50 LLC"/>
    <m/>
    <x v="0"/>
  </r>
  <r>
    <s v="S"/>
    <n v="2016"/>
    <s v="S0247"/>
    <s v="Alpaugh North LLC"/>
    <n v="1"/>
    <s v="OP"/>
    <n v="41325"/>
    <m/>
    <s v="PV"/>
    <x v="1"/>
    <n v="20"/>
    <n v="52299"/>
    <n v="0"/>
    <x v="1"/>
    <n v="0"/>
    <s v="UNK"/>
    <n v="0.29851027397260271"/>
    <s v="Alpaugh North LLC"/>
    <m/>
    <x v="0"/>
  </r>
  <r>
    <s v="S"/>
    <n v="2016"/>
    <s v="S0237"/>
    <s v="Alpine Solar"/>
    <n v="1"/>
    <s v="OP"/>
    <n v="41292"/>
    <m/>
    <s v="PV"/>
    <x v="1"/>
    <n v="66"/>
    <n v="165119"/>
    <n v="0"/>
    <x v="1"/>
    <n v="0"/>
    <s v="UNK"/>
    <n v="0.28559395323093956"/>
    <s v="Alpine Solar"/>
    <m/>
    <x v="0"/>
  </r>
  <r>
    <s v="H"/>
    <n v="2016"/>
    <s v="H0005"/>
    <s v="Alta"/>
    <n v="1"/>
    <s v="OP"/>
    <n v="1036"/>
    <m/>
    <s v="HY"/>
    <x v="6"/>
    <n v="1"/>
    <n v="3121"/>
    <n v="0"/>
    <x v="5"/>
    <n v="0"/>
    <s v="UNK"/>
    <n v="0.35627853881278537"/>
    <s v="Alta"/>
    <m/>
    <x v="0"/>
  </r>
  <r>
    <s v="W"/>
    <n v="2016"/>
    <s v="W0370"/>
    <s v="Alta I Wind Energy Center"/>
    <s v="WPRS 1"/>
    <s v="OP"/>
    <n v="40541"/>
    <m/>
    <s v="WT"/>
    <x v="0"/>
    <n v="150"/>
    <n v="413306"/>
    <n v="0"/>
    <x v="0"/>
    <n v="0"/>
    <s v="UNK"/>
    <n v="0.31454033485540334"/>
    <s v="Alta I Wind Energy Center"/>
    <m/>
    <x v="0"/>
  </r>
  <r>
    <s v="W"/>
    <n v="2016"/>
    <s v="W0372"/>
    <s v="Alta II Wind Energy Center"/>
    <s v="WPRS 1"/>
    <s v="OP"/>
    <n v="40541"/>
    <m/>
    <s v="WT"/>
    <x v="0"/>
    <n v="150"/>
    <n v="360211"/>
    <n v="0"/>
    <x v="0"/>
    <n v="0"/>
    <s v="UNK"/>
    <n v="0.27413318112633184"/>
    <s v="Alta II Wind Energy Center"/>
    <m/>
    <x v="0"/>
  </r>
  <r>
    <s v="W"/>
    <n v="2016"/>
    <s v="W0387"/>
    <s v="Alta III Wind Energy Center"/>
    <s v="WPRS 1"/>
    <s v="OP"/>
    <n v="30682"/>
    <m/>
    <s v="WT"/>
    <x v="0"/>
    <n v="150"/>
    <n v="380370"/>
    <n v="0"/>
    <x v="0"/>
    <n v="0"/>
    <s v="UNK"/>
    <n v="0.28947488584474884"/>
    <s v="Alta III Wind Energy Center"/>
    <m/>
    <x v="0"/>
  </r>
  <r>
    <s v="W"/>
    <n v="2016"/>
    <s v="W0388"/>
    <s v="Alta IV Wind Energy Center"/>
    <s v="WPRS 1"/>
    <s v="OP"/>
    <n v="40586"/>
    <m/>
    <s v="WT"/>
    <x v="0"/>
    <n v="102"/>
    <n v="183385"/>
    <n v="0"/>
    <x v="0"/>
    <n v="0"/>
    <s v="UNK"/>
    <n v="0.2052388306920942"/>
    <s v="Alta IV Wind Energy Center"/>
    <m/>
    <x v="0"/>
  </r>
  <r>
    <s v="W"/>
    <n v="2016"/>
    <s v="W0389"/>
    <s v="Alta V Wind Energy Center"/>
    <s v="WPRS 1"/>
    <s v="OP"/>
    <n v="40614"/>
    <m/>
    <s v="WT"/>
    <x v="0"/>
    <n v="168"/>
    <n v="293760"/>
    <n v="0"/>
    <x v="0"/>
    <n v="0"/>
    <s v="UNK"/>
    <n v="0.19960861056751467"/>
    <s v="Alta V Wind Energy Center"/>
    <m/>
    <x v="0"/>
  </r>
  <r>
    <s v="W"/>
    <n v="2016"/>
    <s v="W0393"/>
    <s v="Alta Wind VIII, LLC"/>
    <s v="WPRS 1"/>
    <s v="OP"/>
    <n v="40940"/>
    <m/>
    <s v="WT"/>
    <x v="0"/>
    <n v="150"/>
    <n v="294817"/>
    <n v="0"/>
    <x v="0"/>
    <n v="0"/>
    <s v="UNK"/>
    <n v="0.22436605783866057"/>
    <s v="Alta Wind VIII, LLC"/>
    <m/>
    <x v="0"/>
  </r>
  <r>
    <s v="W"/>
    <n v="2016"/>
    <s v="W0441"/>
    <s v="Alta X Wind Energy Center"/>
    <s v="WPRS 1"/>
    <s v="OP"/>
    <n v="32873"/>
    <m/>
    <s v="WT"/>
    <x v="0"/>
    <n v="136.80000000000001"/>
    <n v="364573"/>
    <n v="0"/>
    <x v="0"/>
    <n v="0"/>
    <s v="UNK"/>
    <n v="0.30422457876044756"/>
    <s v="Alta X Wind Energy Center"/>
    <m/>
    <x v="0"/>
  </r>
  <r>
    <s v="W"/>
    <n v="2016"/>
    <s v="W0442"/>
    <s v="Alta XI Wind Energy Center"/>
    <s v="WPRS 1"/>
    <s v="OP"/>
    <n v="32873"/>
    <m/>
    <s v="WT"/>
    <x v="0"/>
    <n v="89.65"/>
    <n v="276093"/>
    <n v="0"/>
    <x v="0"/>
    <n v="0"/>
    <s v="UNK"/>
    <n v="0.35156124655242227"/>
    <s v="Alta XI Wind Energy Center"/>
    <m/>
    <x v="0"/>
  </r>
  <r>
    <s v="G"/>
    <n v="2016"/>
    <s v="G0562"/>
    <s v="AltaGas Pomona Energy Inc (cogen prior to 2016)"/>
    <n v="1"/>
    <s v="OP"/>
    <n v="31049"/>
    <m/>
    <s v="GT"/>
    <x v="4"/>
    <n v="46.3"/>
    <n v="2931.05"/>
    <n v="31735"/>
    <x v="3"/>
    <n v="0"/>
    <s v="UNK"/>
    <n v="7.226668441867117E-3"/>
    <s v="AltaGas Pomona Energy Inc "/>
    <s v="cogen prior to 2016)"/>
    <x v="0"/>
  </r>
  <r>
    <s v="E"/>
    <n v="2016"/>
    <s v="E0106"/>
    <s v="Altamont Gas Recovery"/>
    <n v="1"/>
    <s v="OP"/>
    <n v="32568"/>
    <m/>
    <s v="GT"/>
    <x v="4"/>
    <n v="3.2"/>
    <n v="16174.9"/>
    <n v="286846"/>
    <x v="6"/>
    <n v="0"/>
    <s v="UNK"/>
    <n v="0.57701555365296797"/>
    <s v="Altamont Gas Recovery"/>
    <m/>
    <x v="0"/>
  </r>
  <r>
    <s v="E"/>
    <n v="2016"/>
    <s v="E0106"/>
    <s v="Altamont Gas Recovery"/>
    <n v="2"/>
    <s v="OP"/>
    <n v="32568"/>
    <m/>
    <s v="GT"/>
    <x v="4"/>
    <n v="3.2"/>
    <n v="16174.9"/>
    <n v="286846"/>
    <x v="6"/>
    <n v="0"/>
    <s v="UNK"/>
    <n v="0.57701555365296797"/>
    <s v="Altamont Gas Recovery"/>
    <m/>
    <x v="0"/>
  </r>
  <r>
    <s v="E"/>
    <n v="2016"/>
    <s v="E0106"/>
    <s v="Altamont Gas Recovery"/>
    <n v="3"/>
    <s v="OP"/>
    <n v="38168"/>
    <m/>
    <s v="GT"/>
    <x v="4"/>
    <n v="1.3"/>
    <n v="7076.53"/>
    <n v="125495"/>
    <x v="6"/>
    <n v="0"/>
    <s v="UNK"/>
    <n v="0.62140235335440808"/>
    <s v="Altamont Gas Recovery"/>
    <m/>
    <x v="0"/>
  </r>
  <r>
    <s v="E"/>
    <n v="2016"/>
    <s v="E0106"/>
    <s v="Altamont Gas Recovery"/>
    <n v="4"/>
    <s v="OP"/>
    <n v="38168"/>
    <m/>
    <s v="GT"/>
    <x v="4"/>
    <n v="1.3"/>
    <n v="7073.53"/>
    <n v="125495"/>
    <x v="6"/>
    <n v="0"/>
    <s v="UNK"/>
    <n v="0.62113891815946609"/>
    <s v="Altamont Gas Recovery"/>
    <m/>
    <x v="0"/>
  </r>
  <r>
    <s v="W"/>
    <n v="2016"/>
    <s v="W0292"/>
    <s v="Altech III (NAWP Inc. - 6087)"/>
    <s v="WPRS 1"/>
    <s v="OP"/>
    <n v="30317"/>
    <m/>
    <s v="WT"/>
    <x v="0"/>
    <n v="25.15"/>
    <n v="32145"/>
    <n v="0"/>
    <x v="0"/>
    <n v="0"/>
    <s v="UNK"/>
    <n v="0.14590538958032626"/>
    <s v="Altech III "/>
    <s v="NAWP Inc. - 6087)"/>
    <x v="0"/>
  </r>
  <r>
    <s v="G"/>
    <n v="2016"/>
    <s v="G0144"/>
    <s v="Altivity Packaging - Santa Clara"/>
    <s v="COGEN 1"/>
    <s v="OP"/>
    <n v="31564"/>
    <m/>
    <s v="CS"/>
    <x v="3"/>
    <n v="25"/>
    <n v="212079"/>
    <n v="2183480"/>
    <x v="3"/>
    <n v="0"/>
    <s v="UNK"/>
    <n v="0.96839726027397255"/>
    <s v="Altivity Packaging - Santa Clara"/>
    <m/>
    <x v="0"/>
  </r>
  <r>
    <s v="S"/>
    <n v="2016"/>
    <s v="S9006"/>
    <s v="Alza Corporation (700 Eubanks)"/>
    <n v="1"/>
    <s v="OP"/>
    <n v="40909"/>
    <m/>
    <s v="PV"/>
    <x v="1"/>
    <n v="1"/>
    <n v="1622"/>
    <n v="0"/>
    <x v="1"/>
    <n v="0"/>
    <s v="UNK"/>
    <n v="0.18515981735159817"/>
    <s v="Alza Corporation "/>
    <s v="700 Eubanks)"/>
    <x v="0"/>
  </r>
  <r>
    <s v="E"/>
    <n v="2016"/>
    <s v="E0248"/>
    <s v="Ameresco Butte County Neal Road Landfill"/>
    <s v="Unit 1"/>
    <s v="OP"/>
    <n v="41236"/>
    <m/>
    <s v="IC"/>
    <x v="2"/>
    <n v="2.16"/>
    <n v="15857"/>
    <n v="154086"/>
    <x v="6"/>
    <n v="0"/>
    <s v="UNK"/>
    <n v="0.83803695247759169"/>
    <s v="Ameresco Butte County Neal Road Landfill"/>
    <m/>
    <x v="0"/>
  </r>
  <r>
    <s v="E"/>
    <n v="2016"/>
    <s v="E0250"/>
    <s v="Ameresco Chiquita Energy"/>
    <s v="Unit 1"/>
    <s v="OP"/>
    <n v="40505"/>
    <m/>
    <s v="GT"/>
    <x v="4"/>
    <n v="4.5999999999999996"/>
    <n v="24389"/>
    <n v="334364"/>
    <x v="6"/>
    <n v="0"/>
    <s v="UNK"/>
    <n v="0.60524617828072269"/>
    <s v="Ameresco Chiquita Energy"/>
    <m/>
    <x v="0"/>
  </r>
  <r>
    <s v="E"/>
    <n v="2016"/>
    <s v="E0250"/>
    <s v="Ameresco Chiquita Energy"/>
    <s v="Unit 2"/>
    <s v="OP"/>
    <n v="40505"/>
    <m/>
    <s v="GT"/>
    <x v="4"/>
    <n v="4.5999999999999996"/>
    <n v="23658"/>
    <n v="324385"/>
    <x v="6"/>
    <n v="0"/>
    <s v="UNK"/>
    <n v="0.5871054198927933"/>
    <s v="Ameresco Chiquita Energy"/>
    <m/>
    <x v="0"/>
  </r>
  <r>
    <s v="E"/>
    <n v="2016"/>
    <s v="E0252"/>
    <s v="Ameresco Forward LLC"/>
    <s v="Unit 1"/>
    <s v="OP"/>
    <n v="41692"/>
    <m/>
    <s v="IC"/>
    <x v="2"/>
    <n v="2.17"/>
    <n v="16449"/>
    <n v="164009"/>
    <x v="6"/>
    <n v="0"/>
    <s v="UNK"/>
    <n v="0.86531784609557472"/>
    <s v="Ameresco Forward LLC"/>
    <m/>
    <x v="0"/>
  </r>
  <r>
    <s v="E"/>
    <n v="2016"/>
    <s v="E0252"/>
    <s v="Ameresco Forward LLC"/>
    <s v="Unit 2"/>
    <s v="OP"/>
    <n v="41692"/>
    <m/>
    <s v="IC"/>
    <x v="2"/>
    <n v="2.17"/>
    <n v="16200"/>
    <n v="162758"/>
    <x v="6"/>
    <n v="0"/>
    <s v="UNK"/>
    <n v="0.85221892557288048"/>
    <s v="Ameresco Forward LLC"/>
    <m/>
    <x v="0"/>
  </r>
  <r>
    <s v="E"/>
    <n v="2016"/>
    <s v="E0218"/>
    <s v="Ameresco Half Moon Bay (Ox Mountain Landfill)"/>
    <n v="1"/>
    <s v="OP"/>
    <n v="39904"/>
    <m/>
    <s v="IC"/>
    <x v="2"/>
    <n v="1.91"/>
    <n v="14554"/>
    <n v="150278"/>
    <x v="6"/>
    <n v="0"/>
    <s v="UNK"/>
    <n v="0.86985106026919135"/>
    <s v="Ameresco Half Moon Bay "/>
    <s v="Ox Mountain Landfill)"/>
    <x v="0"/>
  </r>
  <r>
    <s v="E"/>
    <n v="2016"/>
    <s v="E0218"/>
    <s v="Ameresco Half Moon Bay (Ox Mountain Landfill)"/>
    <n v="2"/>
    <s v="OP"/>
    <n v="39904"/>
    <m/>
    <s v="IC"/>
    <x v="2"/>
    <n v="1.91"/>
    <n v="14389"/>
    <n v="152875"/>
    <x v="6"/>
    <n v="0"/>
    <s v="UNK"/>
    <n v="0.85998948098209382"/>
    <s v="Ameresco Half Moon Bay "/>
    <s v="Ox Mountain Landfill)"/>
    <x v="0"/>
  </r>
  <r>
    <s v="E"/>
    <n v="2016"/>
    <s v="E0218"/>
    <s v="Ameresco Half Moon Bay (Ox Mountain Landfill)"/>
    <n v="3"/>
    <s v="OP"/>
    <n v="39904"/>
    <m/>
    <s v="IC"/>
    <x v="2"/>
    <n v="1.91"/>
    <n v="14075"/>
    <n v="144648"/>
    <x v="6"/>
    <n v="0"/>
    <s v="UNK"/>
    <n v="0.84122259676301137"/>
    <s v="Ameresco Half Moon Bay "/>
    <s v="Ox Mountain Landfill)"/>
    <x v="0"/>
  </r>
  <r>
    <s v="E"/>
    <n v="2016"/>
    <s v="E0218"/>
    <s v="Ameresco Half Moon Bay (Ox Mountain Landfill)"/>
    <n v="4"/>
    <s v="OP"/>
    <n v="39904"/>
    <m/>
    <s v="IC"/>
    <x v="2"/>
    <n v="1.91"/>
    <n v="14252"/>
    <n v="148732"/>
    <x v="6"/>
    <n v="0"/>
    <s v="UNK"/>
    <n v="0.85180138181644316"/>
    <s v="Ameresco Half Moon Bay "/>
    <s v="Ox Mountain Landfill)"/>
    <x v="0"/>
  </r>
  <r>
    <s v="E"/>
    <n v="2016"/>
    <s v="E0218"/>
    <s v="Ameresco Half Moon Bay (Ox Mountain Landfill)"/>
    <n v="5"/>
    <s v="OP"/>
    <n v="39904"/>
    <m/>
    <s v="IC"/>
    <x v="2"/>
    <n v="1.91"/>
    <n v="13941"/>
    <n v="145336"/>
    <x v="6"/>
    <n v="0"/>
    <s v="UNK"/>
    <n v="0.83321379903894432"/>
    <s v="Ameresco Half Moon Bay "/>
    <s v="Ox Mountain Landfill)"/>
    <x v="0"/>
  </r>
  <r>
    <s v="E"/>
    <n v="2016"/>
    <s v="E0218"/>
    <s v="Ameresco Half Moon Bay (Ox Mountain Landfill)"/>
    <n v="6"/>
    <s v="OP"/>
    <n v="39904"/>
    <m/>
    <s v="IC"/>
    <x v="2"/>
    <n v="1.91"/>
    <n v="14178"/>
    <n v="150463"/>
    <x v="6"/>
    <n v="0"/>
    <s v="UNK"/>
    <n v="0.84737861292404804"/>
    <s v="Ameresco Half Moon Bay "/>
    <s v="Ox Mountain Landfill)"/>
    <x v="0"/>
  </r>
  <r>
    <s v="E"/>
    <n v="2016"/>
    <s v="E0255"/>
    <s v="Ameresco Johnson Canyon"/>
    <s v="Unit 1"/>
    <s v="OP"/>
    <n v="41236"/>
    <m/>
    <s v="IC"/>
    <x v="2"/>
    <n v="1.41"/>
    <n v="10460"/>
    <n v="110111"/>
    <x v="6"/>
    <n v="0"/>
    <s v="UNK"/>
    <n v="0.84685384889407045"/>
    <s v="Ameresco Johnson Canyon"/>
    <m/>
    <x v="0"/>
  </r>
  <r>
    <s v="E"/>
    <n v="2016"/>
    <s v="E0217"/>
    <s v="Ameresco Keller Canyon"/>
    <s v="Unit 1"/>
    <s v="OP"/>
    <n v="40057"/>
    <m/>
    <s v="IC"/>
    <x v="2"/>
    <n v="1.92"/>
    <n v="15159"/>
    <n v="159491"/>
    <x v="6"/>
    <n v="0"/>
    <s v="UNK"/>
    <n v="0.90129138127853881"/>
    <s v="Ameresco Keller Canyon"/>
    <m/>
    <x v="0"/>
  </r>
  <r>
    <s v="E"/>
    <n v="2016"/>
    <s v="E0217"/>
    <s v="Ameresco Keller Canyon"/>
    <s v="Unit 2"/>
    <s v="OP"/>
    <n v="40057"/>
    <m/>
    <s v="IC"/>
    <x v="2"/>
    <n v="1.92"/>
    <n v="15135"/>
    <n v="160019"/>
    <x v="6"/>
    <n v="0"/>
    <s v="UNK"/>
    <n v="0.8998644406392694"/>
    <s v="Ameresco Keller Canyon"/>
    <m/>
    <x v="0"/>
  </r>
  <r>
    <s v="E"/>
    <n v="2016"/>
    <s v="E0253"/>
    <s v="Ameresco San Joaquin LLC"/>
    <s v="Unit 1"/>
    <s v="OP"/>
    <n v="41753"/>
    <m/>
    <s v="IC"/>
    <x v="2"/>
    <n v="2.17"/>
    <n v="13728"/>
    <n v="138895"/>
    <x v="6"/>
    <n v="0"/>
    <s v="UNK"/>
    <n v="0.72217663026324097"/>
    <s v="Ameresco San Joaquin LLC"/>
    <m/>
    <x v="0"/>
  </r>
  <r>
    <s v="E"/>
    <n v="2016"/>
    <s v="E0253"/>
    <s v="Ameresco San Joaquin LLC"/>
    <s v="Unit 2"/>
    <s v="OP"/>
    <n v="41753"/>
    <m/>
    <s v="IC"/>
    <x v="2"/>
    <n v="2.17"/>
    <n v="13058"/>
    <n v="131701"/>
    <x v="6"/>
    <n v="0"/>
    <s v="UNK"/>
    <n v="0.6869305388969551"/>
    <s v="Ameresco San Joaquin LLC"/>
    <m/>
    <x v="0"/>
  </r>
  <r>
    <s v="E"/>
    <n v="2016"/>
    <s v="E0214"/>
    <s v="Ameresco Santa Cruz Energy"/>
    <s v="Unit 1"/>
    <s v="OP"/>
    <n v="38750"/>
    <m/>
    <s v="IC"/>
    <x v="2"/>
    <n v="1.06"/>
    <n v="6666"/>
    <n v="77861"/>
    <x v="6"/>
    <n v="0"/>
    <s v="UNK"/>
    <n v="0.71788575859395187"/>
    <s v="Ameresco Santa Cruz Energy"/>
    <m/>
    <x v="0"/>
  </r>
  <r>
    <s v="E"/>
    <n v="2016"/>
    <s v="E0214"/>
    <s v="Ameresco Santa Cruz Energy"/>
    <s v="Unit 2"/>
    <s v="OP"/>
    <n v="38750"/>
    <m/>
    <s v="IC"/>
    <x v="2"/>
    <n v="1.06"/>
    <n v="6489"/>
    <n v="77374"/>
    <x v="6"/>
    <n v="0"/>
    <s v="UNK"/>
    <n v="0.69882398552597569"/>
    <s v="Ameresco Santa Cruz Energy"/>
    <m/>
    <x v="0"/>
  </r>
  <r>
    <s v="E"/>
    <n v="2016"/>
    <s v="E0214"/>
    <s v="Ameresco Santa Cruz Energy"/>
    <s v="Unit 3"/>
    <s v="OP"/>
    <n v="38750"/>
    <m/>
    <s v="IC"/>
    <x v="2"/>
    <n v="1.06"/>
    <n v="6471"/>
    <n v="80469"/>
    <x v="6"/>
    <n v="0"/>
    <s v="UNK"/>
    <n v="0.69688550012923234"/>
    <s v="Ameresco Santa Cruz Energy"/>
    <m/>
    <x v="0"/>
  </r>
  <r>
    <s v="E"/>
    <n v="2016"/>
    <s v="E0071"/>
    <s v="Ameresco Vasco Road LLC"/>
    <s v="Unit 1"/>
    <s v="OP"/>
    <n v="41692"/>
    <m/>
    <s v="IC"/>
    <x v="2"/>
    <n v="2.17"/>
    <n v="16765"/>
    <n v="167689"/>
    <x v="6"/>
    <n v="0"/>
    <s v="UNK"/>
    <n v="0.88194137575489762"/>
    <s v="Ameresco Vasco Road LLC"/>
    <m/>
    <x v="0"/>
  </r>
  <r>
    <s v="E"/>
    <n v="2016"/>
    <s v="E0071"/>
    <s v="Ameresco Vasco Road LLC"/>
    <s v="Unit 2"/>
    <s v="OP"/>
    <n v="41692"/>
    <m/>
    <s v="IC"/>
    <x v="2"/>
    <n v="2.17"/>
    <n v="16486"/>
    <n v="164689"/>
    <x v="6"/>
    <n v="0"/>
    <s v="UNK"/>
    <n v="0.86726427203669798"/>
    <s v="Ameresco Vasco Road LLC"/>
    <m/>
    <x v="0"/>
  </r>
  <r>
    <s v="S"/>
    <n v="2016"/>
    <s v="S9110"/>
    <s v="Amir Development Company"/>
    <n v="1"/>
    <s v="OP"/>
    <n v="40909"/>
    <m/>
    <s v="PV"/>
    <x v="1"/>
    <n v="1.1000000000000001"/>
    <n v="1847"/>
    <n v="0"/>
    <x v="1"/>
    <n v="0"/>
    <s v="UNK"/>
    <n v="0.19167704441677044"/>
    <s v="Amir Development Company"/>
    <m/>
    <x v="0"/>
  </r>
  <r>
    <s v="S"/>
    <n v="2016"/>
    <s v="S9211"/>
    <s v="Amy Solar LLC"/>
    <s v="Unit 1"/>
    <s v="OP"/>
    <n v="42004"/>
    <m/>
    <s v="PV"/>
    <x v="1"/>
    <n v="1.5"/>
    <n v="2628"/>
    <n v="0"/>
    <x v="1"/>
    <n v="0"/>
    <m/>
    <n v="0.2"/>
    <s v="Amy Solar LLC"/>
    <m/>
    <x v="0"/>
  </r>
  <r>
    <s v="G"/>
    <n v="2016"/>
    <s v="G0026"/>
    <s v="Anaheim CT"/>
    <n v="1"/>
    <s v="OP"/>
    <n v="33329"/>
    <m/>
    <s v="GT"/>
    <x v="4"/>
    <n v="49.27"/>
    <n v="38954"/>
    <n v="377652"/>
    <x v="3"/>
    <n v="0"/>
    <s v="UNK"/>
    <n v="9.0253778221393063E-2"/>
    <s v="Anaheim CT"/>
    <m/>
    <x v="0"/>
  </r>
  <r>
    <s v="H"/>
    <n v="2016"/>
    <s v="H0008"/>
    <s v="Angels"/>
    <n v="5505380"/>
    <s v="OP"/>
    <n v="14611"/>
    <m/>
    <s v="HY"/>
    <x v="6"/>
    <n v="1.4"/>
    <n v="5833"/>
    <n v="0"/>
    <x v="5"/>
    <n v="0"/>
    <s v="UNK"/>
    <n v="0.47561969993476844"/>
    <s v="Angels"/>
    <m/>
    <x v="0"/>
  </r>
  <r>
    <s v="S"/>
    <n v="2016"/>
    <s v="S9137"/>
    <s v="Angels PH Utica Power Authority"/>
    <n v="1"/>
    <s v="OP"/>
    <n v="40909"/>
    <m/>
    <s v="PV"/>
    <x v="1"/>
    <n v="1.8"/>
    <n v="2838"/>
    <n v="0"/>
    <x v="1"/>
    <n v="0"/>
    <s v="UNK"/>
    <n v="0.1799847792998478"/>
    <s v="Angels PH Utica Power Authority"/>
    <m/>
    <x v="0"/>
  </r>
  <r>
    <s v="S"/>
    <n v="2016"/>
    <s v="S9074"/>
    <s v="Anheuser Busch Fairfield PV Phase/Anheuser Busch"/>
    <n v="1"/>
    <s v="OP"/>
    <n v="40909"/>
    <m/>
    <s v="PV"/>
    <x v="1"/>
    <n v="1"/>
    <n v="1622"/>
    <n v="0"/>
    <x v="1"/>
    <n v="0"/>
    <s v="UNK"/>
    <n v="0.18515981735159817"/>
    <s v="Anheuser Busch Fairfield PV Phase/Anheuser Busch"/>
    <m/>
    <x v="0"/>
  </r>
  <r>
    <s v="S"/>
    <n v="2016"/>
    <s v="S9148"/>
    <s v="ANHEUSER BUSCH INC"/>
    <n v="1"/>
    <s v="OP"/>
    <n v="40909"/>
    <m/>
    <s v="PV"/>
    <x v="1"/>
    <n v="2.5"/>
    <n v="4054"/>
    <n v="0"/>
    <x v="1"/>
    <n v="0"/>
    <s v="UNK"/>
    <n v="0.18511415525114155"/>
    <s v="ANHEUSER BUSCH INC"/>
    <m/>
    <x v="0"/>
  </r>
  <r>
    <s v="W"/>
    <n v="2016"/>
    <s v="W0398"/>
    <s v="Anheuser-Busch"/>
    <s v="WPRS 1"/>
    <s v="OP"/>
    <n v="40878"/>
    <m/>
    <s v="WT"/>
    <x v="0"/>
    <n v="1.5"/>
    <n v="2348"/>
    <n v="0"/>
    <x v="0"/>
    <n v="0"/>
    <s v="UNK"/>
    <n v="0.17869101978691021"/>
    <s v="Anheuser-Busch"/>
    <m/>
    <x v="0"/>
  </r>
  <r>
    <s v="W"/>
    <n v="2016"/>
    <s v="W0456"/>
    <s v="Anheuser-Busch #2"/>
    <s v="WPRS 1"/>
    <s v="OP"/>
    <n v="32873"/>
    <m/>
    <s v="WT"/>
    <x v="0"/>
    <n v="1.6"/>
    <n v="3937"/>
    <n v="0"/>
    <x v="0"/>
    <n v="0"/>
    <s v="UNK"/>
    <n v="0.28089326484018262"/>
    <s v="Anheuser-Busch #2"/>
    <m/>
    <x v="0"/>
  </r>
  <r>
    <s v="S"/>
    <n v="2016"/>
    <s v="S9212"/>
    <s v="Annie Power LLC"/>
    <s v="Unit 1"/>
    <s v="OP"/>
    <n v="42004"/>
    <m/>
    <s v="PV"/>
    <x v="1"/>
    <n v="1.5"/>
    <n v="2628"/>
    <n v="0"/>
    <x v="1"/>
    <n v="0"/>
    <m/>
    <n v="0.2"/>
    <s v="Annie Power LLC"/>
    <m/>
    <x v="0"/>
  </r>
  <r>
    <s v="S"/>
    <n v="2016"/>
    <s v="S0548"/>
    <s v="Antelope Big Sky Ranch"/>
    <s v="Unit 1"/>
    <s v="OP"/>
    <n v="42601"/>
    <m/>
    <s v="PV"/>
    <x v="1"/>
    <n v="20"/>
    <n v="17069.099999999999"/>
    <n v="0"/>
    <x v="1"/>
    <n v="0"/>
    <m/>
    <n v="9.7426369863013687E-2"/>
    <s v="Antelope Big Sky Ranch"/>
    <m/>
    <x v="0"/>
  </r>
  <r>
    <s v="S"/>
    <n v="2016"/>
    <s v="S0552"/>
    <s v="Antelope DSR 1 - Big Sky Solar 1"/>
    <s v="Unit 1"/>
    <s v="OP"/>
    <n v="42724"/>
    <m/>
    <s v="PV"/>
    <x v="1"/>
    <n v="50"/>
    <n v="6311.1"/>
    <n v="0"/>
    <x v="1"/>
    <n v="0"/>
    <m/>
    <n v="1.4408904109589041E-2"/>
    <s v="Antelope DSR 1 - Big Sky Solar 1"/>
    <m/>
    <x v="0"/>
  </r>
  <r>
    <s v="S"/>
    <n v="2016"/>
    <s v="S0553"/>
    <s v="Antelope DSR 2 - Big Sky Solar 2"/>
    <s v="Unit 1"/>
    <s v="OP"/>
    <n v="42724"/>
    <m/>
    <s v="PV"/>
    <x v="1"/>
    <n v="5"/>
    <n v="1367"/>
    <n v="0"/>
    <x v="1"/>
    <n v="0"/>
    <m/>
    <n v="3.1210045662100457E-2"/>
    <s v="Antelope DSR 2 - Big Sky Solar 2"/>
    <m/>
    <x v="0"/>
  </r>
  <r>
    <s v="S"/>
    <n v="2016"/>
    <s v="S0241"/>
    <s v="Antelope Valley Solar Ranch 1"/>
    <n v="1"/>
    <s v="OP"/>
    <n v="41365"/>
    <m/>
    <s v="PV"/>
    <x v="1"/>
    <n v="250"/>
    <n v="614436"/>
    <n v="0"/>
    <x v="1"/>
    <n v="0"/>
    <s v="UNK"/>
    <n v="0.28056438356164382"/>
    <s v="Antelope Valley Solar Ranch 1"/>
    <m/>
    <x v="0"/>
  </r>
  <r>
    <s v="S"/>
    <n v="2016"/>
    <s v="S0422"/>
    <s v="AP North Lake Solar"/>
    <s v="Unit 1"/>
    <s v="OP"/>
    <n v="42186"/>
    <m/>
    <s v="PV"/>
    <x v="1"/>
    <n v="20"/>
    <n v="48174"/>
    <n v="0"/>
    <x v="1"/>
    <n v="0"/>
    <s v="UNK"/>
    <n v="0.27496575342465751"/>
    <s v="AP North Lake Solar"/>
    <m/>
    <x v="0"/>
  </r>
  <r>
    <s v="S"/>
    <n v="2016"/>
    <s v="S9075"/>
    <s v="Applied Materials Inc."/>
    <n v="1"/>
    <s v="OP"/>
    <n v="40909"/>
    <m/>
    <s v="PV"/>
    <x v="1"/>
    <n v="1"/>
    <n v="1622"/>
    <n v="0"/>
    <x v="1"/>
    <n v="0"/>
    <s v="UNK"/>
    <n v="0.18515981735159817"/>
    <s v="Applied Materials Inc."/>
    <m/>
    <x v="0"/>
  </r>
  <r>
    <s v="C"/>
    <n v="2016"/>
    <s v="C0017"/>
    <s v="Argus Cogen Plant"/>
    <s v="TG #5"/>
    <s v="OP"/>
    <n v="17502"/>
    <m/>
    <s v="ST"/>
    <x v="5"/>
    <n v="7.5"/>
    <n v="56.11"/>
    <n v="0.06"/>
    <x v="3"/>
    <n v="0"/>
    <s v="BIT"/>
    <n v="8.5403348554033485E-4"/>
    <s v="Argus Cogen Plant"/>
    <m/>
    <x v="0"/>
  </r>
  <r>
    <s v="C"/>
    <n v="2016"/>
    <s v="C0017"/>
    <s v="Argus Cogen Plant"/>
    <s v="TG #8"/>
    <s v="OP"/>
    <n v="28611"/>
    <m/>
    <s v="ST"/>
    <x v="5"/>
    <n v="27.5"/>
    <n v="160634"/>
    <n v="7478710"/>
    <x v="7"/>
    <n v="165986"/>
    <s v="NG"/>
    <n v="0.66680780406807805"/>
    <s v="Argus Cogen Plant"/>
    <m/>
    <x v="0"/>
  </r>
  <r>
    <s v="C"/>
    <n v="2016"/>
    <s v="C0017"/>
    <s v="Argus Cogen Plant"/>
    <s v="TG #9"/>
    <s v="OP"/>
    <n v="28611"/>
    <m/>
    <s v="ST"/>
    <x v="5"/>
    <n v="27.5"/>
    <n v="163400"/>
    <n v="7598020"/>
    <x v="7"/>
    <n v="169663"/>
    <s v="NG"/>
    <n v="0.67828974678289744"/>
    <s v="Argus Cogen Plant"/>
    <m/>
    <x v="0"/>
  </r>
  <r>
    <s v="S"/>
    <n v="2016"/>
    <s v="S0325"/>
    <s v="Arkansas Solar Facility"/>
    <s v="SGAK"/>
    <s v="OP"/>
    <n v="41969"/>
    <m/>
    <s v="PV"/>
    <x v="1"/>
    <n v="50"/>
    <n v="138958"/>
    <n v="0"/>
    <x v="1"/>
    <n v="0"/>
    <s v="UNK"/>
    <n v="0.31725570776255707"/>
    <s v="Arkansas Solar Facility"/>
    <m/>
    <x v="0"/>
  </r>
  <r>
    <s v="S"/>
    <n v="2016"/>
    <s v="S0292"/>
    <s v="Arlington Valley Solar Energy II"/>
    <n v="5912038"/>
    <s v="OP"/>
    <n v="41583"/>
    <m/>
    <s v="PV"/>
    <x v="1"/>
    <n v="129"/>
    <n v="364396"/>
    <n v="0"/>
    <x v="1"/>
    <n v="0"/>
    <s v="UNK"/>
    <n v="0.32246292166648965"/>
    <s v="Arlington Valley Solar Energy II"/>
    <m/>
    <x v="0"/>
  </r>
  <r>
    <s v="S"/>
    <n v="2016"/>
    <s v="S9073"/>
    <s v="AT&amp;T San Ramon (PV)/AT&amp;T Services Inc"/>
    <n v="1"/>
    <s v="OP"/>
    <n v="40909"/>
    <m/>
    <s v="PV"/>
    <x v="1"/>
    <n v="1"/>
    <n v="1622"/>
    <n v="0"/>
    <x v="1"/>
    <n v="0"/>
    <s v="UNK"/>
    <n v="0.18515981735159817"/>
    <s v="AT&amp;T San Ramon "/>
    <s v="PV)/AT&amp;T Services Inc"/>
    <x v="0"/>
  </r>
  <r>
    <s v="S"/>
    <n v="2016"/>
    <s v="S9142"/>
    <s v="AT&amp;T Services Inc."/>
    <n v="1"/>
    <s v="OP"/>
    <n v="40909"/>
    <m/>
    <s v="PV"/>
    <x v="1"/>
    <n v="2.1"/>
    <n v="3446"/>
    <n v="0"/>
    <x v="1"/>
    <n v="0"/>
    <s v="UNK"/>
    <n v="0.18732333115894759"/>
    <s v="AT&amp;T Services Inc."/>
    <m/>
    <x v="0"/>
  </r>
  <r>
    <s v="S"/>
    <n v="2016"/>
    <s v="S9025"/>
    <s v="AT&amp;T Services Inc."/>
    <n v="1"/>
    <s v="OP"/>
    <n v="40909"/>
    <m/>
    <s v="PV"/>
    <x v="1"/>
    <n v="1"/>
    <n v="1622"/>
    <n v="0"/>
    <x v="1"/>
    <n v="0"/>
    <s v="UNK"/>
    <n v="0.18515981735159817"/>
    <s v="AT&amp;T Services Inc."/>
    <m/>
    <x v="0"/>
  </r>
  <r>
    <s v="S"/>
    <n v="2016"/>
    <s v="S0323"/>
    <s v="Atwell Island PV Solar Generating Facility"/>
    <s v="Unit 1"/>
    <s v="OP"/>
    <n v="41334"/>
    <m/>
    <s v="PV"/>
    <x v="1"/>
    <n v="20"/>
    <n v="41014"/>
    <n v="0"/>
    <x v="1"/>
    <n v="0"/>
    <s v="UNK"/>
    <n v="0.23409817351598172"/>
    <s v="Atwell Island PV Solar Generating Facility"/>
    <m/>
    <x v="0"/>
  </r>
  <r>
    <s v="S"/>
    <n v="2016"/>
    <s v="S0336"/>
    <s v="Atwell Island West LLC CED"/>
    <n v="1"/>
    <s v="OP"/>
    <n v="42180"/>
    <m/>
    <s v="PV"/>
    <x v="1"/>
    <n v="20"/>
    <n v="57077"/>
    <n v="0"/>
    <x v="1"/>
    <n v="0"/>
    <s v="UNK"/>
    <n v="0.32578196347031962"/>
    <s v="Atwell Island West LLC CED"/>
    <m/>
    <x v="0"/>
  </r>
  <r>
    <s v="S"/>
    <n v="2016"/>
    <s v="S0460"/>
    <s v="Augustine Energy PV"/>
    <s v="Unit 1"/>
    <s v="OP"/>
    <n v="42370"/>
    <m/>
    <s v="PV"/>
    <x v="1"/>
    <n v="3"/>
    <n v="5256"/>
    <n v="0"/>
    <x v="1"/>
    <n v="0"/>
    <s v="UNK"/>
    <n v="0.2"/>
    <s v="Augustine Energy PV"/>
    <m/>
    <x v="0"/>
  </r>
  <r>
    <s v="S"/>
    <n v="2016"/>
    <s v="S0126"/>
    <s v="Avenal Park Solar"/>
    <n v="1"/>
    <s v="OP"/>
    <n v="40760"/>
    <m/>
    <s v="PV"/>
    <x v="1"/>
    <n v="6"/>
    <n v="12761"/>
    <n v="0"/>
    <x v="1"/>
    <n v="0"/>
    <s v="UNK"/>
    <n v="0.24278919330289192"/>
    <s v="Avenal Park Solar"/>
    <m/>
    <x v="0"/>
  </r>
  <r>
    <s v="S"/>
    <n v="2016"/>
    <s v="S9213"/>
    <s v="Ayden Power LLC"/>
    <s v="Unit 1"/>
    <s v="OP"/>
    <n v="42004"/>
    <m/>
    <s v="PV"/>
    <x v="1"/>
    <n v="1.5"/>
    <n v="2628"/>
    <n v="0"/>
    <x v="1"/>
    <n v="0"/>
    <m/>
    <n v="0.2"/>
    <s v="Ayden Power LLC"/>
    <m/>
    <x v="0"/>
  </r>
  <r>
    <s v="H"/>
    <n v="2016"/>
    <s v="H0014"/>
    <s v="Azusa"/>
    <n v="1"/>
    <s v="MR"/>
    <n v="17930"/>
    <m/>
    <s v="HY"/>
    <x v="6"/>
    <n v="3"/>
    <n v="0.01"/>
    <n v="0"/>
    <x v="5"/>
    <n v="0"/>
    <s v="UNK"/>
    <n v="3.8051750380517503E-7"/>
    <s v="Azusa"/>
    <m/>
    <x v="1"/>
  </r>
  <r>
    <s v="G"/>
    <n v="2016"/>
    <s v="G9100"/>
    <s v="B Braun Medical Inc"/>
    <n v="2"/>
    <s v="OP"/>
    <n v="35034"/>
    <m/>
    <s v="GT"/>
    <x v="4"/>
    <n v="3.3"/>
    <n v="15892"/>
    <n v="225834"/>
    <x v="3"/>
    <n v="0"/>
    <s v="UNK"/>
    <n v="0.54974401549744012"/>
    <s v="B Braun Medical Inc"/>
    <m/>
    <x v="0"/>
  </r>
  <r>
    <s v="G"/>
    <n v="2016"/>
    <s v="G9100"/>
    <s v="B Braun Medical Inc"/>
    <s v="Unit 1"/>
    <s v="OP"/>
    <n v="34700"/>
    <m/>
    <s v="GT"/>
    <x v="4"/>
    <n v="2.8"/>
    <n v="21005"/>
    <n v="309844"/>
    <x v="3"/>
    <n v="0"/>
    <s v="UNK"/>
    <n v="0.85636823222439662"/>
    <s v="B Braun Medical Inc"/>
    <m/>
    <x v="0"/>
  </r>
  <r>
    <s v="G"/>
    <n v="2016"/>
    <s v="G0040"/>
    <s v="Badger Creek Cogen"/>
    <s v="LM5000"/>
    <s v="OP"/>
    <n v="33347"/>
    <m/>
    <s v="GT"/>
    <x v="4"/>
    <n v="47"/>
    <n v="3338.05"/>
    <n v="31466.1"/>
    <x v="3"/>
    <n v="0"/>
    <s v="UNK"/>
    <n v="8.1075731079374332E-3"/>
    <s v="Badger Creek Cogen"/>
    <m/>
    <x v="0"/>
  </r>
  <r>
    <s v="H"/>
    <n v="2016"/>
    <s v="H0019"/>
    <s v="Balch #1"/>
    <s v="Unit 587"/>
    <s v="OP"/>
    <n v="9913"/>
    <m/>
    <s v="HY"/>
    <x v="6"/>
    <n v="34"/>
    <n v="132482"/>
    <n v="0"/>
    <x v="5"/>
    <n v="0"/>
    <s v="UNK"/>
    <n v="0.44480929358044585"/>
    <s v="Balch #1"/>
    <m/>
    <x v="0"/>
  </r>
  <r>
    <s v="H"/>
    <n v="2016"/>
    <s v="H0020"/>
    <s v="Balch #2"/>
    <s v="Unit 588"/>
    <s v="OP"/>
    <n v="21515"/>
    <m/>
    <s v="HY"/>
    <x v="6"/>
    <n v="54"/>
    <n v="182989"/>
    <n v="0"/>
    <x v="5"/>
    <n v="0"/>
    <s v="UNK"/>
    <n v="0.38683620835447319"/>
    <s v="Balch #2"/>
    <m/>
    <x v="0"/>
  </r>
  <r>
    <s v="H"/>
    <n v="2016"/>
    <s v="H0020"/>
    <s v="Balch #2"/>
    <s v="Unit 589"/>
    <s v="OP"/>
    <n v="21515"/>
    <m/>
    <s v="HY"/>
    <x v="6"/>
    <n v="54"/>
    <n v="148779"/>
    <n v="0"/>
    <x v="5"/>
    <n v="0"/>
    <s v="UNK"/>
    <n v="0.31451674277016745"/>
    <s v="Balch #2"/>
    <m/>
    <x v="0"/>
  </r>
  <r>
    <s v="G"/>
    <n v="2016"/>
    <s v="G9111"/>
    <s v="Barre Peaker"/>
    <n v="1"/>
    <s v="OP"/>
    <n v="39295"/>
    <m/>
    <s v="GT"/>
    <x v="4"/>
    <n v="49"/>
    <n v="28750"/>
    <n v="295321"/>
    <x v="3"/>
    <n v="0"/>
    <s v="UNK"/>
    <n v="6.6978846333053774E-2"/>
    <s v="Barre Peaker"/>
    <m/>
    <x v="0"/>
  </r>
  <r>
    <s v="S"/>
    <n v="2016"/>
    <s v="S0554"/>
    <s v="Beacon 3"/>
    <s v="Unit 1"/>
    <s v="OP"/>
    <n v="42734"/>
    <m/>
    <s v="PV"/>
    <x v="1"/>
    <n v="60"/>
    <n v="3013.11"/>
    <n v="0"/>
    <x v="1"/>
    <n v="0"/>
    <m/>
    <n v="5.7327054794520547E-3"/>
    <s v="Beacon 3"/>
    <m/>
    <x v="0"/>
  </r>
  <r>
    <s v="S"/>
    <n v="2016"/>
    <s v="S0555"/>
    <s v="Beacon 4"/>
    <s v="Unit 1"/>
    <s v="OP"/>
    <n v="42709"/>
    <m/>
    <s v="PV"/>
    <x v="1"/>
    <n v="50"/>
    <n v="9137.1"/>
    <n v="0"/>
    <x v="1"/>
    <n v="0"/>
    <m/>
    <n v="2.0860958904109588E-2"/>
    <s v="Beacon 4"/>
    <m/>
    <x v="0"/>
  </r>
  <r>
    <s v="T"/>
    <n v="2016"/>
    <s v="T0005"/>
    <s v="Bear Canyon #2 (Retired January 2016)"/>
    <s v="BCST1"/>
    <s v="RE"/>
    <n v="32387"/>
    <n v="42400"/>
    <s v="ST"/>
    <x v="5"/>
    <n v="11"/>
    <n v="0.03"/>
    <n v="0"/>
    <x v="4"/>
    <n v="0"/>
    <s v="UNK"/>
    <n v="3.1133250311332501E-7"/>
    <s v="Bear Canyon #2 "/>
    <s v="Retired January 2016)"/>
    <x v="1"/>
  </r>
  <r>
    <s v="T"/>
    <n v="2016"/>
    <s v="T0005"/>
    <s v="Bear Canyon #2 (Retired January 2016)"/>
    <s v="BCST2"/>
    <s v="RE"/>
    <n v="32387"/>
    <n v="42400"/>
    <s v="ST"/>
    <x v="5"/>
    <n v="11"/>
    <n v="0.03"/>
    <n v="0"/>
    <x v="4"/>
    <n v="0"/>
    <s v="UNK"/>
    <n v="3.1133250311332501E-7"/>
    <s v="Bear Canyon #2 "/>
    <s v="Retired January 2016)"/>
    <x v="1"/>
  </r>
  <r>
    <s v="H"/>
    <n v="2016"/>
    <s v="H0507"/>
    <s v="Bear Creek"/>
    <s v="GEN1"/>
    <s v="OP"/>
    <n v="32874"/>
    <m/>
    <s v="HY"/>
    <x v="6"/>
    <n v="3.2"/>
    <n v="6766"/>
    <n v="0"/>
    <x v="5"/>
    <n v="0"/>
    <s v="UNK"/>
    <n v="0.2413670091324201"/>
    <s v="Bear Creek"/>
    <m/>
    <x v="0"/>
  </r>
  <r>
    <s v="S"/>
    <n v="2016"/>
    <s v="S0303"/>
    <s v="Bear Creek Solar"/>
    <n v="1"/>
    <s v="OP"/>
    <n v="41640"/>
    <m/>
    <s v="PV"/>
    <x v="1"/>
    <n v="1.5"/>
    <n v="3746"/>
    <n v="0"/>
    <x v="1"/>
    <n v="0"/>
    <s v="UNK"/>
    <n v="0.28508371385083714"/>
    <s v="Bear Creek Solar"/>
    <m/>
    <x v="0"/>
  </r>
  <r>
    <s v="G"/>
    <n v="2016"/>
    <s v="G0428"/>
    <s v="Bear Mountain Cogen"/>
    <s v="LM5000"/>
    <s v="OP"/>
    <n v="34813"/>
    <m/>
    <s v="GT"/>
    <x v="4"/>
    <n v="47"/>
    <n v="8074.04"/>
    <n v="73588"/>
    <x v="3"/>
    <n v="0"/>
    <s v="UNK"/>
    <n v="1.9610511998445546E-2"/>
    <s v="Bear Mountain Cogen"/>
    <m/>
    <x v="0"/>
  </r>
  <r>
    <s v="H"/>
    <n v="2016"/>
    <s v="H0021"/>
    <s v="Bear Valley"/>
    <n v="43102"/>
    <s v="OP"/>
    <n v="1986"/>
    <m/>
    <s v="HY"/>
    <x v="6"/>
    <n v="1.5"/>
    <n v="806"/>
    <n v="0"/>
    <x v="5"/>
    <n v="0"/>
    <s v="UNK"/>
    <n v="6.1339421613394216E-2"/>
    <s v="Bear Valley"/>
    <m/>
    <x v="0"/>
  </r>
  <r>
    <s v="G"/>
    <n v="2016"/>
    <s v="G0930"/>
    <s v="Bear Valley Power Plant"/>
    <n v="1"/>
    <s v="OP"/>
    <n v="38353"/>
    <m/>
    <s v="IC"/>
    <x v="2"/>
    <n v="1.2"/>
    <n v="95"/>
    <n v="1194"/>
    <x v="3"/>
    <n v="0"/>
    <s v="UNK"/>
    <n v="9.0372907153729067E-3"/>
    <s v="Bear Valley Power Plant"/>
    <m/>
    <x v="0"/>
  </r>
  <r>
    <s v="G"/>
    <n v="2016"/>
    <s v="G0930"/>
    <s v="Bear Valley Power Plant"/>
    <n v="2"/>
    <s v="OP"/>
    <n v="38353"/>
    <m/>
    <s v="IC"/>
    <x v="2"/>
    <n v="1.2"/>
    <n v="77"/>
    <n v="1021"/>
    <x v="3"/>
    <n v="0"/>
    <s v="UNK"/>
    <n v="7.3249619482496191E-3"/>
    <s v="Bear Valley Power Plant"/>
    <m/>
    <x v="0"/>
  </r>
  <r>
    <s v="G"/>
    <n v="2016"/>
    <s v="G0930"/>
    <s v="Bear Valley Power Plant"/>
    <n v="3"/>
    <s v="OP"/>
    <n v="38353"/>
    <m/>
    <s v="IC"/>
    <x v="2"/>
    <n v="1.2"/>
    <n v="80"/>
    <n v="1050"/>
    <x v="3"/>
    <n v="0"/>
    <s v="UNK"/>
    <n v="7.6103500761035003E-3"/>
    <s v="Bear Valley Power Plant"/>
    <m/>
    <x v="0"/>
  </r>
  <r>
    <s v="G"/>
    <n v="2016"/>
    <s v="G0930"/>
    <s v="Bear Valley Power Plant"/>
    <n v="4"/>
    <s v="OP"/>
    <n v="38353"/>
    <m/>
    <s v="IC"/>
    <x v="2"/>
    <n v="1.2"/>
    <n v="66"/>
    <n v="863"/>
    <x v="3"/>
    <n v="0"/>
    <s v="UNK"/>
    <n v="6.2785388127853878E-3"/>
    <s v="Bear Valley Power Plant"/>
    <m/>
    <x v="0"/>
  </r>
  <r>
    <s v="G"/>
    <n v="2016"/>
    <s v="G0930"/>
    <s v="Bear Valley Power Plant"/>
    <n v="5"/>
    <s v="OP"/>
    <n v="38353"/>
    <m/>
    <s v="IC"/>
    <x v="2"/>
    <n v="1.2"/>
    <n v="60"/>
    <n v="762"/>
    <x v="3"/>
    <n v="0"/>
    <s v="UNK"/>
    <n v="5.7077625570776253E-3"/>
    <s v="Bear Valley Power Plant"/>
    <m/>
    <x v="0"/>
  </r>
  <r>
    <s v="G"/>
    <n v="2016"/>
    <s v="G0930"/>
    <s v="Bear Valley Power Plant"/>
    <n v="6"/>
    <s v="OP"/>
    <n v="38353"/>
    <m/>
    <s v="IC"/>
    <x v="2"/>
    <n v="1.2"/>
    <n v="61"/>
    <n v="805"/>
    <x v="3"/>
    <n v="0"/>
    <s v="UNK"/>
    <n v="5.802891933028919E-3"/>
    <s v="Bear Valley Power Plant"/>
    <m/>
    <x v="0"/>
  </r>
  <r>
    <s v="G"/>
    <n v="2016"/>
    <s v="G0930"/>
    <s v="Bear Valley Power Plant"/>
    <n v="7"/>
    <s v="OP"/>
    <n v="38353"/>
    <m/>
    <s v="IC"/>
    <x v="2"/>
    <n v="1.2"/>
    <n v="50"/>
    <n v="661"/>
    <x v="3"/>
    <n v="0"/>
    <s v="UNK"/>
    <n v="4.7564687975646877E-3"/>
    <s v="Bear Valley Power Plant"/>
    <m/>
    <x v="0"/>
  </r>
  <r>
    <s v="H"/>
    <n v="2016"/>
    <s v="H0022"/>
    <s v="Beardsley"/>
    <n v="1"/>
    <s v="OP"/>
    <n v="20637"/>
    <m/>
    <s v="HY"/>
    <x v="6"/>
    <n v="9.99"/>
    <n v="68361"/>
    <n v="0"/>
    <x v="5"/>
    <n v="0"/>
    <s v="UNK"/>
    <n v="0.78115787019896599"/>
    <s v="Beardsley"/>
    <m/>
    <x v="0"/>
  </r>
  <r>
    <s v="S"/>
    <n v="2016"/>
    <s v="S9214"/>
    <s v="Becca Solar LLC"/>
    <s v="Unit 1"/>
    <s v="OP"/>
    <n v="42004"/>
    <m/>
    <s v="PV"/>
    <x v="1"/>
    <n v="1.5"/>
    <n v="2628"/>
    <n v="0"/>
    <x v="1"/>
    <n v="0"/>
    <m/>
    <n v="0.2"/>
    <s v="Becca Solar LLC"/>
    <m/>
    <x v="0"/>
  </r>
  <r>
    <s v="H"/>
    <n v="2016"/>
    <s v="H0023"/>
    <s v="Belden"/>
    <s v="Unit 552"/>
    <s v="OP"/>
    <n v="25460"/>
    <m/>
    <s v="HY"/>
    <x v="6"/>
    <n v="117.9"/>
    <n v="181547"/>
    <n v="0"/>
    <x v="5"/>
    <n v="0"/>
    <s v="UNK"/>
    <n v="0.17578069023745066"/>
    <s v="Belden"/>
    <m/>
    <x v="0"/>
  </r>
  <r>
    <s v="S"/>
    <n v="2016"/>
    <s v="S9038"/>
    <s v="Beret &amp; Kees Jan De Jong"/>
    <n v="1"/>
    <s v="OP"/>
    <n v="40909"/>
    <m/>
    <s v="PV"/>
    <x v="1"/>
    <n v="1"/>
    <n v="1622"/>
    <n v="0"/>
    <x v="1"/>
    <n v="0"/>
    <s v="UNK"/>
    <n v="0.18515981735159817"/>
    <s v="Beret &amp; Kees Jan De Jong"/>
    <m/>
    <x v="0"/>
  </r>
  <r>
    <s v="G"/>
    <n v="2016"/>
    <s v="G0368"/>
    <s v="Berry Cogen Midway-Sunset 18MW"/>
    <n v="1"/>
    <s v="OP"/>
    <n v="31747"/>
    <m/>
    <s v="GT"/>
    <x v="4"/>
    <n v="9.1999999999999993"/>
    <n v="63690"/>
    <n v="849750"/>
    <x v="3"/>
    <n v="0"/>
    <s v="UNK"/>
    <n v="0.79027695056581293"/>
    <s v="Berry Cogen Midway-Sunset 18MW"/>
    <m/>
    <x v="0"/>
  </r>
  <r>
    <s v="G"/>
    <n v="2016"/>
    <s v="G0368"/>
    <s v="Berry Cogen Midway-Sunset 18MW"/>
    <n v="2"/>
    <s v="OP"/>
    <n v="31747"/>
    <m/>
    <s v="GT"/>
    <x v="4"/>
    <n v="9.1999999999999993"/>
    <n v="71455"/>
    <n v="883605"/>
    <x v="3"/>
    <n v="0"/>
    <s v="UNK"/>
    <n v="0.88662646416517765"/>
    <s v="Berry Cogen Midway-Sunset 18MW"/>
    <m/>
    <x v="0"/>
  </r>
  <r>
    <s v="G"/>
    <n v="2016"/>
    <s v="G0638"/>
    <s v="Berry Cogen Midway-Sunset 38MW"/>
    <s v="Cogen 18"/>
    <s v="OP"/>
    <n v="31747"/>
    <m/>
    <s v="GT"/>
    <x v="4"/>
    <n v="37.200000000000003"/>
    <n v="310118"/>
    <n v="4020980"/>
    <x v="3"/>
    <n v="0"/>
    <s v="UNK"/>
    <n v="0.95165586487946185"/>
    <s v="Berry Cogen Midway-Sunset 38MW"/>
    <m/>
    <x v="0"/>
  </r>
  <r>
    <s v="G"/>
    <n v="2016"/>
    <s v="G0032"/>
    <s v="Berry Placerita Cogen"/>
    <s v="Cogen 42"/>
    <s v="OP"/>
    <n v="32933"/>
    <m/>
    <s v="GT"/>
    <x v="4"/>
    <n v="21.4"/>
    <n v="161217"/>
    <n v="1836060"/>
    <x v="3"/>
    <n v="0"/>
    <s v="UNK"/>
    <n v="0.85998911791063881"/>
    <s v="Berry Placerita Cogen"/>
    <m/>
    <x v="0"/>
  </r>
  <r>
    <s v="G"/>
    <n v="2016"/>
    <s v="G0032"/>
    <s v="Berry Placerita Cogen"/>
    <s v="Cogen 42-2"/>
    <s v="OP"/>
    <n v="32994"/>
    <m/>
    <s v="GT"/>
    <x v="4"/>
    <n v="21.4"/>
    <n v="167851"/>
    <n v="1887650"/>
    <x v="3"/>
    <n v="0"/>
    <s v="UNK"/>
    <n v="0.89537724576452016"/>
    <s v="Berry Placerita Cogen"/>
    <m/>
    <x v="0"/>
  </r>
  <r>
    <s v="H"/>
    <n v="2016"/>
    <s v="H0323"/>
    <s v="Bidwell Ditch"/>
    <s v="UNIT 1"/>
    <s v="OP"/>
    <n v="31778"/>
    <m/>
    <s v="HY"/>
    <x v="6"/>
    <n v="2"/>
    <n v="10088"/>
    <n v="0"/>
    <x v="5"/>
    <n v="0"/>
    <s v="UNK"/>
    <n v="0.57579908675799085"/>
    <s v="Bidwell Ditch"/>
    <m/>
    <x v="0"/>
  </r>
  <r>
    <s v="H"/>
    <n v="2016"/>
    <s v="H0027"/>
    <s v="Big Creek 1"/>
    <s v="UNIT 1"/>
    <s v="OP"/>
    <n v="5054"/>
    <m/>
    <s v="HY"/>
    <x v="6"/>
    <n v="82.9"/>
    <n v="282180"/>
    <n v="0"/>
    <x v="5"/>
    <n v="0"/>
    <s v="UNK"/>
    <n v="0.38856850141282617"/>
    <s v="Big Creek 1"/>
    <m/>
    <x v="0"/>
  </r>
  <r>
    <s v="H"/>
    <n v="2016"/>
    <s v="H0028"/>
    <s v="Big Creek 2"/>
    <s v="UNIT 1"/>
    <s v="OP"/>
    <n v="5079"/>
    <m/>
    <s v="HY"/>
    <x v="6"/>
    <n v="67.099999999999994"/>
    <n v="332639"/>
    <n v="0"/>
    <x v="5"/>
    <n v="0"/>
    <s v="UNK"/>
    <n v="0.56590892078204003"/>
    <s v="Big Creek 2"/>
    <m/>
    <x v="0"/>
  </r>
  <r>
    <s v="H"/>
    <n v="2016"/>
    <s v="H0030"/>
    <s v="Big Creek 2A"/>
    <s v="UNIT 1"/>
    <s v="OP"/>
    <n v="10441"/>
    <m/>
    <s v="HY"/>
    <x v="6"/>
    <n v="98.5"/>
    <n v="359245"/>
    <n v="0"/>
    <x v="5"/>
    <n v="0"/>
    <s v="UNK"/>
    <n v="0.41634216442991911"/>
    <s v="Big Creek 2A"/>
    <m/>
    <x v="0"/>
  </r>
  <r>
    <s v="H"/>
    <n v="2016"/>
    <s v="H0032"/>
    <s v="Big Creek 3"/>
    <s v="UNIT 1"/>
    <s v="OP"/>
    <n v="8645"/>
    <m/>
    <s v="HY"/>
    <x v="6"/>
    <n v="177"/>
    <n v="763372"/>
    <n v="0"/>
    <x v="5"/>
    <n v="0"/>
    <s v="UNK"/>
    <n v="0.49233289477078657"/>
    <s v="Big Creek 3"/>
    <m/>
    <x v="0"/>
  </r>
  <r>
    <s v="H"/>
    <n v="2016"/>
    <s v="H0034"/>
    <s v="Big Creek 4"/>
    <n v="1"/>
    <s v="OP"/>
    <n v="8645"/>
    <m/>
    <s v="HY"/>
    <x v="6"/>
    <n v="100"/>
    <n v="378638"/>
    <n v="0"/>
    <x v="5"/>
    <n v="0"/>
    <s v="UNK"/>
    <n v="0.43223515981735161"/>
    <s v="Big Creek 4"/>
    <m/>
    <x v="0"/>
  </r>
  <r>
    <s v="H"/>
    <n v="2016"/>
    <s v="H0036"/>
    <s v="Big Creek 8"/>
    <s v="UNIT 1"/>
    <s v="OP"/>
    <n v="7672"/>
    <m/>
    <s v="HY"/>
    <x v="6"/>
    <n v="64.5"/>
    <n v="212772"/>
    <n v="0"/>
    <x v="5"/>
    <n v="0"/>
    <s v="UNK"/>
    <n v="0.37657428055644049"/>
    <s v="Big Creek 8"/>
    <m/>
    <x v="0"/>
  </r>
  <r>
    <s v="T"/>
    <n v="2016"/>
    <s v="T0060"/>
    <s v="Big Geysers #13"/>
    <s v="BGST13"/>
    <s v="OP"/>
    <n v="29221"/>
    <m/>
    <s v="ST"/>
    <x v="5"/>
    <n v="95"/>
    <n v="603910"/>
    <n v="0"/>
    <x v="4"/>
    <n v="0"/>
    <s v="UNK"/>
    <n v="0.72567892333573658"/>
    <s v="Big Geysers #13"/>
    <m/>
    <x v="0"/>
  </r>
  <r>
    <s v="H"/>
    <n v="2016"/>
    <s v="H0040"/>
    <s v="Big Pine"/>
    <s v="Unit 1"/>
    <s v="OP"/>
    <n v="9314"/>
    <m/>
    <s v="HY"/>
    <x v="6"/>
    <n v="3.2"/>
    <n v="1478"/>
    <n v="0"/>
    <x v="5"/>
    <n v="0"/>
    <s v="UNK"/>
    <n v="5.2725456621004564E-2"/>
    <s v="Big Pine"/>
    <m/>
    <x v="0"/>
  </r>
  <r>
    <s v="G"/>
    <n v="2016"/>
    <s v="G0054"/>
    <s v="Biola University"/>
    <s v="EG1"/>
    <s v="OP"/>
    <n v="32964"/>
    <m/>
    <s v="IC"/>
    <x v="2"/>
    <n v="0.6"/>
    <n v="3436"/>
    <n v="41169"/>
    <x v="3"/>
    <n v="0"/>
    <s v="UNK"/>
    <n v="0.65372907153729076"/>
    <s v="Biola University"/>
    <m/>
    <x v="0"/>
  </r>
  <r>
    <s v="G"/>
    <n v="2016"/>
    <s v="G0054"/>
    <s v="Biola University"/>
    <s v="EG2"/>
    <s v="OP"/>
    <n v="32964"/>
    <m/>
    <s v="IC"/>
    <x v="2"/>
    <n v="0.6"/>
    <n v="3080"/>
    <n v="35444"/>
    <x v="3"/>
    <n v="0"/>
    <s v="UNK"/>
    <n v="0.58599695585996958"/>
    <s v="Biola University"/>
    <m/>
    <x v="0"/>
  </r>
  <r>
    <s v="G"/>
    <n v="2016"/>
    <s v="G0054"/>
    <s v="Biola University"/>
    <s v="EG3"/>
    <s v="OP"/>
    <n v="37500"/>
    <m/>
    <s v="IC"/>
    <x v="2"/>
    <n v="1"/>
    <n v="6368"/>
    <n v="69823"/>
    <x v="3"/>
    <n v="0"/>
    <s v="UNK"/>
    <n v="0.72694063926940644"/>
    <s v="Biola University"/>
    <m/>
    <x v="0"/>
  </r>
  <r>
    <s v="H"/>
    <n v="2016"/>
    <s v="H0041"/>
    <s v="Bishop Creek 2"/>
    <n v="1"/>
    <s v="OP"/>
    <n v="3228"/>
    <m/>
    <s v="HY"/>
    <x v="6"/>
    <n v="7.3"/>
    <n v="24861"/>
    <n v="0"/>
    <x v="5"/>
    <n v="0"/>
    <s v="UNK"/>
    <n v="0.38876899981234753"/>
    <s v="Bishop Creek 2"/>
    <m/>
    <x v="0"/>
  </r>
  <r>
    <s v="H"/>
    <n v="2016"/>
    <s v="H0042"/>
    <s v="Bishop Creek 3"/>
    <n v="1"/>
    <s v="OP"/>
    <n v="4901"/>
    <m/>
    <s v="HY"/>
    <x v="6"/>
    <n v="7.84"/>
    <n v="22880"/>
    <n v="0"/>
    <x v="5"/>
    <n v="0"/>
    <s v="UNK"/>
    <n v="0.33314695741310224"/>
    <s v="Bishop Creek 3"/>
    <m/>
    <x v="0"/>
  </r>
  <r>
    <s v="H"/>
    <n v="2016"/>
    <s v="H0043"/>
    <s v="Bishop Creek 4"/>
    <n v="1"/>
    <s v="OP"/>
    <n v="2071"/>
    <m/>
    <s v="HY"/>
    <x v="6"/>
    <n v="7.95"/>
    <n v="23688"/>
    <n v="0"/>
    <x v="5"/>
    <n v="0"/>
    <s v="UNK"/>
    <n v="0.34013957094856551"/>
    <s v="Bishop Creek 4"/>
    <m/>
    <x v="0"/>
  </r>
  <r>
    <s v="H"/>
    <n v="2016"/>
    <s v="H0044"/>
    <s v="Bishop Creek 5"/>
    <n v="1"/>
    <s v="OP"/>
    <n v="7092"/>
    <m/>
    <s v="HY"/>
    <x v="6"/>
    <n v="3.8"/>
    <n v="10842"/>
    <n v="0"/>
    <x v="5"/>
    <n v="0"/>
    <s v="UNK"/>
    <n v="0.32570295602018745"/>
    <s v="Bishop Creek 5"/>
    <m/>
    <x v="0"/>
  </r>
  <r>
    <s v="H"/>
    <n v="2016"/>
    <s v="H0045"/>
    <s v="Bishop Creek 6"/>
    <n v="1"/>
    <s v="OP"/>
    <n v="4809"/>
    <m/>
    <s v="HY"/>
    <x v="6"/>
    <n v="1.6"/>
    <n v="8024"/>
    <n v="0"/>
    <x v="5"/>
    <n v="0"/>
    <s v="UNK"/>
    <n v="0.57248858447488582"/>
    <s v="Bishop Creek 6"/>
    <m/>
    <x v="0"/>
  </r>
  <r>
    <s v="H"/>
    <n v="2016"/>
    <s v="H0046"/>
    <s v="Black Butte"/>
    <n v="1"/>
    <s v="OP"/>
    <n v="32143"/>
    <m/>
    <s v="HY"/>
    <x v="6"/>
    <n v="6.19"/>
    <n v="9463"/>
    <n v="0"/>
    <x v="5"/>
    <n v="0"/>
    <s v="UNK"/>
    <n v="0.17451553175323287"/>
    <s v="Black Butte"/>
    <m/>
    <x v="0"/>
  </r>
  <r>
    <s v="S"/>
    <n v="2016"/>
    <s v="S0339"/>
    <s v="Blackwell Solar"/>
    <s v="BWS1"/>
    <s v="OP"/>
    <n v="42111"/>
    <m/>
    <s v="PV"/>
    <x v="1"/>
    <n v="12"/>
    <n v="33906"/>
    <n v="0"/>
    <x v="1"/>
    <n v="0"/>
    <s v="UNK"/>
    <n v="0.3225456621004566"/>
    <s v="Blackwell Solar"/>
    <m/>
    <x v="0"/>
  </r>
  <r>
    <s v="E"/>
    <n v="2016"/>
    <s v="E0097"/>
    <s v="Blue Lake"/>
    <s v="GEN1-Repower"/>
    <s v="IS"/>
    <n v="40298"/>
    <m/>
    <s v="ST"/>
    <x v="5"/>
    <n v="13.8"/>
    <n v="50.09"/>
    <n v="4074.01"/>
    <x v="8"/>
    <n v="12"/>
    <s v="UNK"/>
    <n v="4.1435047316524387E-4"/>
    <s v="Blue Lake"/>
    <m/>
    <x v="0"/>
  </r>
  <r>
    <s v="S"/>
    <n v="2016"/>
    <s v="S0111"/>
    <s v="Blythe 1 Solar"/>
    <n v="1"/>
    <s v="OP"/>
    <n v="40165"/>
    <m/>
    <s v="PV"/>
    <x v="1"/>
    <n v="21"/>
    <n v="45469"/>
    <n v="0"/>
    <x v="1"/>
    <n v="0"/>
    <s v="UNK"/>
    <n v="0.24716786257882148"/>
    <s v="Blythe 1 Solar"/>
    <m/>
    <x v="0"/>
  </r>
  <r>
    <s v="G"/>
    <n v="2016"/>
    <s v="G0787"/>
    <s v="Blythe Energy Project"/>
    <s v="CT11"/>
    <s v="OP"/>
    <n v="37956"/>
    <m/>
    <s v="CT"/>
    <x v="7"/>
    <n v="176"/>
    <n v="276292"/>
    <n v="3226640"/>
    <x v="3"/>
    <n v="0"/>
    <s v="UNK"/>
    <n v="0.17920558322955582"/>
    <s v="Blythe Energy Project"/>
    <m/>
    <x v="0"/>
  </r>
  <r>
    <s v="G"/>
    <n v="2016"/>
    <s v="G0787"/>
    <s v="Blythe Energy Project"/>
    <s v="CT12"/>
    <s v="OP"/>
    <n v="37956"/>
    <m/>
    <s v="CT"/>
    <x v="7"/>
    <n v="176"/>
    <n v="289095"/>
    <n v="3016210"/>
    <x v="3"/>
    <n v="0"/>
    <s v="UNK"/>
    <n v="0.18750972914072228"/>
    <s v="Blythe Energy Project"/>
    <m/>
    <x v="0"/>
  </r>
  <r>
    <s v="G"/>
    <n v="2016"/>
    <s v="G0787"/>
    <s v="Blythe Energy Project"/>
    <s v="ST10"/>
    <s v="OP"/>
    <n v="37956"/>
    <m/>
    <s v="CA"/>
    <x v="8"/>
    <n v="185"/>
    <n v="297059"/>
    <n v="0"/>
    <x v="3"/>
    <n v="0"/>
    <s v="UNK"/>
    <n v="0.18330186350734295"/>
    <s v="Blythe Energy Project"/>
    <m/>
    <x v="0"/>
  </r>
  <r>
    <s v="S"/>
    <n v="2016"/>
    <s v="S0529"/>
    <s v="Blythe Solar II"/>
    <s v="Unit 1"/>
    <s v="OP"/>
    <n v="42569"/>
    <m/>
    <s v="PV"/>
    <x v="1"/>
    <n v="125"/>
    <n v="101510"/>
    <n v="0"/>
    <x v="1"/>
    <n v="0"/>
    <m/>
    <n v="9.270319634703196E-2"/>
    <s v="Blythe Solar II"/>
    <m/>
    <x v="0"/>
  </r>
  <r>
    <s v="S"/>
    <n v="2016"/>
    <s v="S0519"/>
    <s v="Blythe Solar Project (485 MW)"/>
    <s v="Unit 1"/>
    <s v="OP"/>
    <n v="42447"/>
    <m/>
    <s v="PV"/>
    <x v="1"/>
    <n v="110"/>
    <n v="211331"/>
    <n v="0"/>
    <x v="1"/>
    <n v="0"/>
    <s v="UNK"/>
    <n v="0.21931403071814032"/>
    <s v="Blythe Solar Project "/>
    <s v="485 MW)"/>
    <x v="0"/>
  </r>
  <r>
    <s v="S"/>
    <n v="2016"/>
    <s v="S0157"/>
    <s v="Boessow (Van Connett Solar Farm)"/>
    <s v="PV1"/>
    <s v="OP"/>
    <n v="40897"/>
    <m/>
    <s v="PV"/>
    <x v="1"/>
    <n v="3"/>
    <n v="5430"/>
    <n v="0"/>
    <x v="1"/>
    <n v="0"/>
    <s v="UNK"/>
    <n v="0.20662100456621005"/>
    <s v="Boessow "/>
    <s v="Van Connett Solar Farm)"/>
    <x v="0"/>
  </r>
  <r>
    <s v="S"/>
    <n v="2016"/>
    <s v="S0373"/>
    <s v="Bolthouse Farms - S&amp;P"/>
    <n v="1"/>
    <s v="OP"/>
    <n v="39751"/>
    <m/>
    <s v="PV"/>
    <x v="1"/>
    <n v="1"/>
    <n v="1752"/>
    <n v="0"/>
    <x v="1"/>
    <n v="0"/>
    <m/>
    <n v="0.2"/>
    <s v="Bolthouse Farms - S&amp;P"/>
    <m/>
    <x v="0"/>
  </r>
  <r>
    <s v="G"/>
    <n v="2016"/>
    <s v="G0853"/>
    <s v="Border - CalPeak Power"/>
    <n v="2"/>
    <s v="SB"/>
    <n v="37190"/>
    <m/>
    <s v="GT"/>
    <x v="4"/>
    <n v="49.8"/>
    <n v="11403"/>
    <n v="126502"/>
    <x v="3"/>
    <n v="0"/>
    <s v="UNK"/>
    <n v="2.6138801782472354E-2"/>
    <s v="Border - CalPeak Power"/>
    <m/>
    <x v="0"/>
  </r>
  <r>
    <s v="H"/>
    <n v="2016"/>
    <s v="H0048"/>
    <s v="Borel"/>
    <n v="1"/>
    <s v="OP"/>
    <n v="1797"/>
    <m/>
    <s v="HY"/>
    <x v="6"/>
    <n v="11"/>
    <n v="-218"/>
    <n v="0"/>
    <x v="5"/>
    <n v="0"/>
    <s v="UNK"/>
    <n v="-2.2623495226234951E-3"/>
    <s v="Borel"/>
    <m/>
    <x v="0"/>
  </r>
  <r>
    <s v="S"/>
    <n v="2016"/>
    <s v="S0372"/>
    <s v="Borrego Solar - Twin Oaks"/>
    <n v="1"/>
    <s v="OP"/>
    <n v="40696"/>
    <m/>
    <s v="PV"/>
    <x v="1"/>
    <n v="1"/>
    <n v="1752"/>
    <n v="0"/>
    <x v="1"/>
    <n v="0"/>
    <m/>
    <n v="0.2"/>
    <s v="Borrego Solar - Twin Oaks"/>
    <m/>
    <x v="0"/>
  </r>
  <r>
    <s v="T"/>
    <n v="2016"/>
    <s v="T0080"/>
    <s v="Bottle Rock Power"/>
    <n v="1"/>
    <s v="SB"/>
    <n v="31079"/>
    <m/>
    <s v="ST"/>
    <x v="5"/>
    <n v="55"/>
    <n v="0.12"/>
    <n v="0"/>
    <x v="4"/>
    <n v="0"/>
    <s v="UNK"/>
    <n v="2.4906600249066003E-7"/>
    <s v="Bottle Rock Power"/>
    <m/>
    <x v="0"/>
  </r>
  <r>
    <s v="E"/>
    <n v="2016"/>
    <s v="E0226"/>
    <s v="Bowerman Power Landfill Gas"/>
    <s v="E-1"/>
    <s v="OP"/>
    <n v="42430"/>
    <m/>
    <s v="IC"/>
    <x v="2"/>
    <n v="3.37"/>
    <n v="15800.8"/>
    <n v="161235"/>
    <x v="6"/>
    <n v="0"/>
    <m/>
    <n v="0.53523569502594737"/>
    <s v="Bowerman Power Landfill Gas"/>
    <m/>
    <x v="0"/>
  </r>
  <r>
    <s v="E"/>
    <n v="2016"/>
    <s v="E0226"/>
    <s v="Bowerman Power Landfill Gas"/>
    <s v="E-2"/>
    <s v="OP"/>
    <n v="42430"/>
    <m/>
    <s v="IC"/>
    <x v="2"/>
    <n v="3.37"/>
    <n v="15145.5"/>
    <n v="156950"/>
    <x v="6"/>
    <n v="0"/>
    <m/>
    <n v="0.51303808788260641"/>
    <s v="Bowerman Power Landfill Gas"/>
    <m/>
    <x v="0"/>
  </r>
  <r>
    <s v="E"/>
    <n v="2016"/>
    <s v="E0226"/>
    <s v="Bowerman Power Landfill Gas"/>
    <s v="E-3"/>
    <s v="OP"/>
    <n v="42430"/>
    <m/>
    <s v="IC"/>
    <x v="2"/>
    <n v="3.37"/>
    <n v="15164.8"/>
    <n v="158126"/>
    <x v="6"/>
    <n v="0"/>
    <m/>
    <n v="0.51369185534463369"/>
    <s v="Bowerman Power Landfill Gas"/>
    <m/>
    <x v="0"/>
  </r>
  <r>
    <s v="E"/>
    <n v="2016"/>
    <s v="E0226"/>
    <s v="Bowerman Power Landfill Gas"/>
    <s v="E-4"/>
    <s v="OP"/>
    <n v="42430"/>
    <m/>
    <s v="IC"/>
    <x v="2"/>
    <n v="3.37"/>
    <n v="14525"/>
    <n v="147415"/>
    <x v="6"/>
    <n v="0"/>
    <m/>
    <n v="0.49201929460862026"/>
    <s v="Bowerman Power Landfill Gas"/>
    <m/>
    <x v="0"/>
  </r>
  <r>
    <s v="E"/>
    <n v="2016"/>
    <s v="E0226"/>
    <s v="Bowerman Power Landfill Gas"/>
    <s v="E-5"/>
    <s v="OP"/>
    <n v="42430"/>
    <m/>
    <s v="IC"/>
    <x v="2"/>
    <n v="3.37"/>
    <n v="15935"/>
    <n v="158879"/>
    <x v="6"/>
    <n v="0"/>
    <m/>
    <n v="0.53978158069455173"/>
    <s v="Bowerman Power Landfill Gas"/>
    <m/>
    <x v="0"/>
  </r>
  <r>
    <s v="E"/>
    <n v="2016"/>
    <s v="E0226"/>
    <s v="Bowerman Power Landfill Gas"/>
    <s v="E-6"/>
    <s v="OP"/>
    <n v="42430"/>
    <m/>
    <s v="IC"/>
    <x v="2"/>
    <n v="3.37"/>
    <n v="15596"/>
    <n v="157457"/>
    <x v="6"/>
    <n v="0"/>
    <m/>
    <n v="0.52829830765687036"/>
    <s v="Bowerman Power Landfill Gas"/>
    <m/>
    <x v="0"/>
  </r>
  <r>
    <s v="E"/>
    <n v="2016"/>
    <s v="E0226"/>
    <s v="Bowerman Power Landfill Gas"/>
    <s v="E-7"/>
    <s v="OP"/>
    <n v="42430"/>
    <m/>
    <s v="IC"/>
    <x v="2"/>
    <n v="3.37"/>
    <n v="15634"/>
    <n v="160082"/>
    <x v="6"/>
    <n v="0"/>
    <m/>
    <n v="0.52958551820386701"/>
    <s v="Bowerman Power Landfill Gas"/>
    <m/>
    <x v="0"/>
  </r>
  <r>
    <s v="H"/>
    <n v="2016"/>
    <s v="H0351"/>
    <s v="Bowman"/>
    <s v="Unit 1"/>
    <s v="OP"/>
    <n v="31656"/>
    <m/>
    <s v="HY"/>
    <x v="6"/>
    <n v="3.6"/>
    <n v="14700"/>
    <n v="0"/>
    <x v="5"/>
    <n v="0"/>
    <s v="UNK"/>
    <n v="0.46613394216133941"/>
    <s v="Bowman"/>
    <m/>
    <x v="0"/>
  </r>
  <r>
    <s v="H"/>
    <n v="2016"/>
    <s v="H0284"/>
    <s v="Box Canyon"/>
    <s v="48-1"/>
    <s v="OP"/>
    <n v="31571"/>
    <m/>
    <s v="HY"/>
    <x v="6"/>
    <n v="5"/>
    <n v="23911"/>
    <n v="0"/>
    <x v="5"/>
    <n v="0"/>
    <s v="UNK"/>
    <n v="0.54591324200913238"/>
    <s v="Box Canyon"/>
    <m/>
    <x v="0"/>
  </r>
  <r>
    <s v="E"/>
    <n v="2016"/>
    <s v="E0153"/>
    <s v="Bradley Landfill"/>
    <n v="1"/>
    <s v="OP"/>
    <n v="36892"/>
    <m/>
    <s v="IC"/>
    <x v="2"/>
    <n v="6"/>
    <n v="0.01"/>
    <n v="0"/>
    <x v="6"/>
    <n v="0"/>
    <s v="UNK"/>
    <n v="1.9025875190258752E-7"/>
    <s v="Bradley Landfill"/>
    <m/>
    <x v="0"/>
  </r>
  <r>
    <s v="E"/>
    <n v="2016"/>
    <s v="E0249"/>
    <s v="Brea Expansion Plant - Brea Power II LLC"/>
    <n v="43105"/>
    <s v="OP"/>
    <n v="41214"/>
    <m/>
    <s v="GT"/>
    <x v="4"/>
    <n v="32.81"/>
    <n v="217745"/>
    <n v="2335820"/>
    <x v="6"/>
    <n v="0"/>
    <s v="UNK"/>
    <n v="0.75759631697096463"/>
    <s v="Brea Expansion Plant - Brea Power II LLC"/>
    <m/>
    <x v="0"/>
  </r>
  <r>
    <s v="E"/>
    <n v="2016"/>
    <s v="E0109"/>
    <s v="Brea Power Partners LP"/>
    <s v="Gen 1-3"/>
    <s v="OP"/>
    <n v="31382"/>
    <m/>
    <s v="IC"/>
    <x v="2"/>
    <n v="5.63"/>
    <n v="0.01"/>
    <n v="0"/>
    <x v="6"/>
    <n v="0"/>
    <s v="UNK"/>
    <n v="2.0276243542016433E-7"/>
    <s v="Brea Power Partners LP"/>
    <m/>
    <x v="0"/>
  </r>
  <r>
    <s v="G"/>
    <n v="2016"/>
    <s v="G0061"/>
    <s v="Broadway"/>
    <s v="B3"/>
    <s v="OP"/>
    <n v="23894"/>
    <m/>
    <s v="ST"/>
    <x v="5"/>
    <n v="75"/>
    <n v="25679"/>
    <n v="304004"/>
    <x v="3"/>
    <n v="0"/>
    <s v="UNK"/>
    <n v="3.9085235920852363E-2"/>
    <s v="Broadway"/>
    <m/>
    <x v="0"/>
  </r>
  <r>
    <s v="H"/>
    <n v="2016"/>
    <s v="H0052"/>
    <s v="Bucks Creek"/>
    <s v="Unit 530"/>
    <s v="OP"/>
    <n v="10291"/>
    <m/>
    <s v="HY"/>
    <x v="6"/>
    <n v="33"/>
    <n v="148471"/>
    <n v="0"/>
    <x v="5"/>
    <n v="0"/>
    <s v="UNK"/>
    <n v="0.51359831188598315"/>
    <s v="Bucks Creek"/>
    <m/>
    <x v="0"/>
  </r>
  <r>
    <s v="H"/>
    <n v="2016"/>
    <s v="H0052"/>
    <s v="Bucks Creek"/>
    <s v="Unit 531"/>
    <s v="OP"/>
    <n v="10291"/>
    <m/>
    <s v="HY"/>
    <x v="6"/>
    <n v="25"/>
    <n v="110976"/>
    <n v="0"/>
    <x v="5"/>
    <n v="0"/>
    <s v="UNK"/>
    <n v="0.50673972602739725"/>
    <s v="Bucks Creek"/>
    <m/>
    <x v="0"/>
  </r>
  <r>
    <s v="E"/>
    <n v="2016"/>
    <s v="E0201"/>
    <s v="Buena Vista Biomass"/>
    <n v="1"/>
    <s v="OS"/>
    <n v="41287"/>
    <m/>
    <s v="ST"/>
    <x v="5"/>
    <n v="22.5"/>
    <n v="17414.099999999999"/>
    <n v="291353"/>
    <x v="8"/>
    <n v="8282.0400000000009"/>
    <s v="NG"/>
    <n v="8.8351598173515969E-2"/>
    <s v="Buena Vista Biomass"/>
    <m/>
    <x v="0"/>
  </r>
  <r>
    <s v="W"/>
    <n v="2016"/>
    <s v="W0426"/>
    <s v="Buena Vista Energy LLC"/>
    <s v="WPRS 1"/>
    <s v="OP"/>
    <n v="38473"/>
    <m/>
    <s v="WT"/>
    <x v="0"/>
    <n v="38"/>
    <n v="94963"/>
    <n v="0"/>
    <x v="0"/>
    <n v="0"/>
    <s v="UNK"/>
    <n v="0.2852769766882961"/>
    <s v="Buena Vista Energy LLC"/>
    <m/>
    <x v="0"/>
  </r>
  <r>
    <s v="S"/>
    <n v="2016"/>
    <s v="S0458"/>
    <s v="Buford Five Points Solar Park (Excelsior)"/>
    <s v="W5015"/>
    <s v="OP"/>
    <n v="42605"/>
    <m/>
    <s v="PV"/>
    <x v="1"/>
    <n v="60"/>
    <n v="46604"/>
    <n v="0"/>
    <x v="1"/>
    <n v="0"/>
    <m/>
    <n v="8.8668188736681891E-2"/>
    <s v="Buford Five Points Solar Park "/>
    <s v="Excelsior)"/>
    <x v="0"/>
  </r>
  <r>
    <s v="H"/>
    <n v="2016"/>
    <s v="H0240"/>
    <s v="Burney Creek"/>
    <s v="GEN1"/>
    <s v="OP"/>
    <n v="32960"/>
    <m/>
    <s v="HY"/>
    <x v="6"/>
    <n v="3"/>
    <n v="7147"/>
    <n v="0"/>
    <x v="5"/>
    <n v="0"/>
    <s v="UNK"/>
    <n v="0.27195585996955862"/>
    <s v="Burney Creek"/>
    <m/>
    <x v="0"/>
  </r>
  <r>
    <s v="E"/>
    <n v="2016"/>
    <s v="E0005"/>
    <s v="Burney Forest Products"/>
    <n v="1"/>
    <s v="OP"/>
    <n v="32782"/>
    <m/>
    <s v="ST"/>
    <x v="5"/>
    <n v="31"/>
    <n v="209477"/>
    <n v="3720940"/>
    <x v="8"/>
    <n v="203611"/>
    <s v="NG"/>
    <n v="0.77138385623803207"/>
    <s v="Burney Forest Products"/>
    <m/>
    <x v="0"/>
  </r>
  <r>
    <s v="H"/>
    <n v="2016"/>
    <s v="H0057"/>
    <s v="Butt Valley"/>
    <s v="Unit 532"/>
    <s v="OP"/>
    <n v="21550"/>
    <m/>
    <s v="HY"/>
    <x v="6"/>
    <n v="40"/>
    <n v="69229"/>
    <n v="0"/>
    <x v="5"/>
    <n v="0"/>
    <s v="UNK"/>
    <n v="0.19757134703196347"/>
    <s v="Butt Valley"/>
    <m/>
    <x v="0"/>
  </r>
  <r>
    <s v="G"/>
    <n v="2016"/>
    <s v="G0509"/>
    <s v="C&amp;H Sugar Plant"/>
    <n v="3"/>
    <s v="OP"/>
    <n v="21186"/>
    <m/>
    <s v="ST"/>
    <x v="5"/>
    <n v="4"/>
    <n v="24636"/>
    <n v="0"/>
    <x v="3"/>
    <n v="0"/>
    <s v="UNK"/>
    <n v="0.70308219178082187"/>
    <s v="C&amp;H Sugar Plant"/>
    <m/>
    <x v="0"/>
  </r>
  <r>
    <s v="G"/>
    <n v="2016"/>
    <s v="G0509"/>
    <s v="C&amp;H Sugar Plant"/>
    <n v="4"/>
    <s v="OP"/>
    <n v="21094"/>
    <m/>
    <s v="ST"/>
    <x v="5"/>
    <n v="4"/>
    <n v="19896"/>
    <n v="0"/>
    <x v="3"/>
    <n v="0"/>
    <s v="UNK"/>
    <n v="0.56780821917808222"/>
    <s v="C&amp;H Sugar Plant"/>
    <m/>
    <x v="0"/>
  </r>
  <r>
    <s v="S"/>
    <n v="2016"/>
    <s v="S0375"/>
    <s v="CA Correctional Institution"/>
    <n v="1"/>
    <s v="OP"/>
    <n v="40961"/>
    <m/>
    <s v="PV"/>
    <x v="1"/>
    <n v="1"/>
    <n v="2401"/>
    <n v="0"/>
    <x v="1"/>
    <n v="0"/>
    <s v="UNK"/>
    <n v="0.27408675799086757"/>
    <s v="CA Correctional Institution"/>
    <m/>
    <x v="0"/>
  </r>
  <r>
    <s v="S"/>
    <n v="2016"/>
    <s v="S0376"/>
    <s v="CA Correctional Institution II"/>
    <n v="1"/>
    <s v="OP"/>
    <n v="41449"/>
    <m/>
    <s v="PV"/>
    <x v="1"/>
    <n v="1.33"/>
    <n v="3558"/>
    <n v="0"/>
    <x v="1"/>
    <n v="0"/>
    <s v="UNK"/>
    <n v="0.30538675455762693"/>
    <s v="CA Correctional Institution II"/>
    <m/>
    <x v="0"/>
  </r>
  <r>
    <s v="S"/>
    <n v="2016"/>
    <s v="S9164"/>
    <s v="CA Dept of Correctionns Chowchilla"/>
    <n v="1"/>
    <s v="OP"/>
    <n v="41275"/>
    <m/>
    <s v="PV"/>
    <x v="1"/>
    <n v="3"/>
    <n v="5256"/>
    <n v="0"/>
    <x v="1"/>
    <n v="0"/>
    <m/>
    <n v="0.2"/>
    <s v="CA Dept of Correctionns Chowchilla"/>
    <m/>
    <x v="0"/>
  </r>
  <r>
    <s v="S"/>
    <n v="2016"/>
    <s v="S9166"/>
    <s v="CA Dept of Correctionns Corcoran"/>
    <n v="1"/>
    <s v="OP"/>
    <n v="41275"/>
    <m/>
    <s v="PV"/>
    <x v="1"/>
    <n v="3"/>
    <n v="5256"/>
    <n v="0"/>
    <x v="1"/>
    <n v="0"/>
    <m/>
    <n v="0.2"/>
    <s v="CA Dept of Correctionns Corcoran"/>
    <m/>
    <x v="0"/>
  </r>
  <r>
    <s v="S"/>
    <n v="2016"/>
    <s v="S9163"/>
    <s v="CA Dept of Correctionns Salinas (SVSP)"/>
    <n v="1"/>
    <s v="OP"/>
    <n v="41275"/>
    <m/>
    <s v="PV"/>
    <x v="1"/>
    <n v="2"/>
    <n v="3504"/>
    <n v="0"/>
    <x v="1"/>
    <n v="0"/>
    <m/>
    <n v="0.2"/>
    <s v="CA Dept of Correctionns Salinas "/>
    <s v="SVSP)"/>
    <x v="0"/>
  </r>
  <r>
    <s v="S"/>
    <n v="2016"/>
    <s v="S9165"/>
    <s v="CA Dept of Correctionns WASCO (WSP)"/>
    <n v="1"/>
    <s v="OP"/>
    <n v="41275"/>
    <m/>
    <s v="PV"/>
    <x v="1"/>
    <n v="2"/>
    <n v="3504"/>
    <n v="0"/>
    <x v="1"/>
    <n v="0"/>
    <m/>
    <n v="0.2"/>
    <s v="CA Dept of Correctionns WASCO "/>
    <s v="WSP)"/>
    <x v="0"/>
  </r>
  <r>
    <s v="S"/>
    <n v="2016"/>
    <s v="S9162"/>
    <s v="CA Dept of Corrections Solano"/>
    <n v="1"/>
    <s v="OP"/>
    <n v="41275"/>
    <m/>
    <s v="PV"/>
    <x v="1"/>
    <n v="1"/>
    <n v="1752"/>
    <n v="0"/>
    <x v="1"/>
    <n v="0"/>
    <m/>
    <n v="0.2"/>
    <s v="CA Dept of Corrections Solano"/>
    <m/>
    <x v="0"/>
  </r>
  <r>
    <s v="S"/>
    <n v="2016"/>
    <s v="S0356"/>
    <s v="CA State Prison LA County"/>
    <n v="1"/>
    <s v="OP"/>
    <n v="41262"/>
    <m/>
    <s v="PV"/>
    <x v="1"/>
    <n v="2"/>
    <n v="3504"/>
    <n v="0"/>
    <x v="1"/>
    <n v="0"/>
    <m/>
    <n v="0.2"/>
    <s v="CA State Prison LA County"/>
    <m/>
    <x v="0"/>
  </r>
  <r>
    <s v="S"/>
    <n v="2016"/>
    <s v="S9026"/>
    <s v="CA State University Fresno"/>
    <n v="1"/>
    <s v="OP"/>
    <n v="40909"/>
    <m/>
    <s v="PV"/>
    <x v="1"/>
    <n v="1"/>
    <n v="1622"/>
    <n v="0"/>
    <x v="1"/>
    <n v="0"/>
    <s v="UNK"/>
    <n v="0.18515981735159817"/>
    <s v="CA State University Fresno"/>
    <m/>
    <x v="0"/>
  </r>
  <r>
    <s v="W"/>
    <n v="2016"/>
    <s v="W0452"/>
    <s v="Cabazon Wind"/>
    <s v="WPRS 1"/>
    <s v="OP"/>
    <n v="31019"/>
    <m/>
    <s v="WT"/>
    <x v="0"/>
    <n v="39"/>
    <n v="61442"/>
    <n v="0"/>
    <x v="0"/>
    <n v="0"/>
    <s v="UNK"/>
    <n v="0.17984428052921203"/>
    <s v="Cabazon Wind"/>
    <m/>
    <x v="0"/>
  </r>
  <r>
    <s v="W"/>
    <n v="2016"/>
    <s v="W0258"/>
    <s v="Cabazon Wind Partners, LLC"/>
    <s v="WPRS 1"/>
    <s v="OP"/>
    <n v="31019"/>
    <m/>
    <s v="WT"/>
    <x v="0"/>
    <n v="40.92"/>
    <n v="116857"/>
    <n v="0"/>
    <x v="0"/>
    <n v="0"/>
    <s v="UNK"/>
    <n v="0.3259980494293353"/>
    <s v="Cabazon Wind Partners, LLC"/>
    <m/>
    <x v="0"/>
  </r>
  <r>
    <s v="E"/>
    <n v="2016"/>
    <s v="E0227"/>
    <s v="Calabasas Gas-to-Energy Facility"/>
    <s v="Gen-1"/>
    <s v="OP"/>
    <n v="40371"/>
    <m/>
    <s v="GT"/>
    <x v="4"/>
    <n v="4.5999999999999996"/>
    <n v="12521"/>
    <n v="170903"/>
    <x v="6"/>
    <n v="0"/>
    <s v="NG"/>
    <n v="0.3107256303355172"/>
    <s v="Calabasas Gas-to-Energy Facility"/>
    <m/>
    <x v="0"/>
  </r>
  <r>
    <s v="E"/>
    <n v="2016"/>
    <s v="E0227"/>
    <s v="Calabasas Gas-to-Energy Facility"/>
    <s v="Gen-2"/>
    <s v="OP"/>
    <n v="40371"/>
    <m/>
    <s v="GT"/>
    <x v="4"/>
    <n v="4.5999999999999996"/>
    <n v="15543"/>
    <n v="212450"/>
    <x v="6"/>
    <n v="0"/>
    <s v="NG"/>
    <n v="0.38572066706372843"/>
    <s v="Calabasas Gas-to-Energy Facility"/>
    <m/>
    <x v="0"/>
  </r>
  <r>
    <s v="E"/>
    <n v="2016"/>
    <s v="E0227"/>
    <s v="Calabasas Gas-to-Energy Facility"/>
    <s v="Gen-3"/>
    <s v="OP"/>
    <n v="40371"/>
    <m/>
    <s v="GT"/>
    <x v="4"/>
    <n v="4.5999999999999996"/>
    <n v="6323.04"/>
    <n v="92138"/>
    <x v="6"/>
    <n v="0"/>
    <s v="NG"/>
    <n v="0.15691483025610484"/>
    <s v="Calabasas Gas-to-Energy Facility"/>
    <m/>
    <x v="0"/>
  </r>
  <r>
    <s v="G"/>
    <n v="2016"/>
    <s v="G0757"/>
    <s v="California Institute of Technology"/>
    <s v="GEN1"/>
    <s v="OP"/>
    <n v="37834"/>
    <m/>
    <s v="CT"/>
    <x v="7"/>
    <n v="10"/>
    <n v="65920"/>
    <n v="879982"/>
    <x v="3"/>
    <n v="0"/>
    <s v="NA"/>
    <n v="0.75251141552511414"/>
    <s v="California Institute of Technology"/>
    <m/>
    <x v="0"/>
  </r>
  <r>
    <s v="G"/>
    <n v="2016"/>
    <s v="G0757"/>
    <s v="California Institute of Technology"/>
    <s v="GEN2"/>
    <s v="OP"/>
    <n v="37926"/>
    <m/>
    <s v="CA"/>
    <x v="8"/>
    <n v="2.5"/>
    <n v="11108"/>
    <n v="0"/>
    <x v="3"/>
    <n v="0"/>
    <s v="UNK"/>
    <n v="0.50721461187214611"/>
    <s v="California Institute of Technology"/>
    <m/>
    <x v="0"/>
  </r>
  <r>
    <s v="S"/>
    <n v="2016"/>
    <s v="S9077"/>
    <s v="California National Guard"/>
    <n v="1"/>
    <s v="OP"/>
    <n v="40909"/>
    <m/>
    <s v="PV"/>
    <x v="1"/>
    <n v="1"/>
    <n v="1622"/>
    <n v="0"/>
    <x v="1"/>
    <n v="0"/>
    <s v="UNK"/>
    <n v="0.18515981735159817"/>
    <s v="California National Guard"/>
    <m/>
    <x v="0"/>
  </r>
  <r>
    <s v="S"/>
    <n v="2016"/>
    <s v="S9062"/>
    <s v="California Natural Products"/>
    <n v="1"/>
    <s v="OP"/>
    <n v="40909"/>
    <m/>
    <s v="PV"/>
    <x v="1"/>
    <n v="1"/>
    <n v="1622"/>
    <n v="0"/>
    <x v="1"/>
    <n v="0"/>
    <s v="UNK"/>
    <n v="0.18515981735159817"/>
    <s v="California Natural Products"/>
    <m/>
    <x v="0"/>
  </r>
  <r>
    <s v="G"/>
    <n v="2016"/>
    <s v="G1048"/>
    <s v="California State - San Bernardino Fuel Cell Unit"/>
    <n v="1"/>
    <s v="OP"/>
    <n v="41468"/>
    <m/>
    <s v="FC"/>
    <x v="9"/>
    <n v="1.4"/>
    <n v="6710"/>
    <n v="65635"/>
    <x v="3"/>
    <n v="0"/>
    <s v="UNK"/>
    <n v="0.54712981082844092"/>
    <s v="California State - San Bernardino Fuel Cell Unit"/>
    <m/>
    <x v="0"/>
  </r>
  <r>
    <s v="S"/>
    <n v="2016"/>
    <s v="S0240"/>
    <s v="California Valley Solar Ranch"/>
    <s v="1A"/>
    <s v="OP"/>
    <n v="41167"/>
    <m/>
    <s v="PV"/>
    <x v="1"/>
    <n v="250"/>
    <n v="678402"/>
    <n v="0"/>
    <x v="1"/>
    <n v="0"/>
    <s v="UNK"/>
    <n v="0.30977260273972601"/>
    <s v="California Valley Solar Ranch"/>
    <m/>
    <x v="0"/>
  </r>
  <r>
    <s v="S"/>
    <n v="2016"/>
    <s v="S0347"/>
    <s v="Calipatria Solar Farm"/>
    <n v="1"/>
    <s v="OP"/>
    <n v="42412"/>
    <m/>
    <s v="PV"/>
    <x v="1"/>
    <n v="20"/>
    <n v="45623"/>
    <n v="0"/>
    <x v="1"/>
    <n v="0"/>
    <s v="UNK"/>
    <n v="0.2604052511415525"/>
    <s v="Calipatria Solar Farm"/>
    <m/>
    <x v="0"/>
  </r>
  <r>
    <s v="T"/>
    <n v="2016"/>
    <s v="T0050"/>
    <s v="Calistoga #19"/>
    <s v="CAST1"/>
    <s v="OP"/>
    <n v="30742"/>
    <m/>
    <s v="ST"/>
    <x v="5"/>
    <n v="48.5"/>
    <n v="275031"/>
    <n v="0"/>
    <x v="4"/>
    <n v="0"/>
    <s v="UNK"/>
    <n v="0.64734500776726456"/>
    <s v="Calistoga #19"/>
    <m/>
    <x v="0"/>
  </r>
  <r>
    <s v="T"/>
    <n v="2016"/>
    <s v="T0050"/>
    <s v="Calistoga #19"/>
    <s v="CAST2"/>
    <s v="OP"/>
    <n v="30742"/>
    <m/>
    <s v="ST"/>
    <x v="5"/>
    <n v="48.5"/>
    <n v="282620"/>
    <n v="0"/>
    <x v="4"/>
    <n v="0"/>
    <s v="UNK"/>
    <n v="0.66520736242526946"/>
    <s v="Calistoga #19"/>
    <m/>
    <x v="0"/>
  </r>
  <r>
    <s v="G"/>
    <n v="2016"/>
    <s v="G0229"/>
    <s v="Calpine Gilroy Cogen L.P."/>
    <s v="GI1CT1"/>
    <s v="OP"/>
    <n v="32203"/>
    <m/>
    <s v="CT"/>
    <x v="7"/>
    <n v="85.4"/>
    <n v="102828"/>
    <n v="1255650"/>
    <x v="3"/>
    <n v="0"/>
    <s v="UNK"/>
    <n v="0.13745147733470212"/>
    <s v="Calpine Gilroy Cogen L.P."/>
    <m/>
    <x v="0"/>
  </r>
  <r>
    <s v="G"/>
    <n v="2016"/>
    <s v="G0229"/>
    <s v="Calpine Gilroy Cogen L.P."/>
    <s v="GI1ST1"/>
    <s v="OP"/>
    <n v="32203"/>
    <m/>
    <s v="CA"/>
    <x v="8"/>
    <n v="38"/>
    <n v="38565"/>
    <n v="0.03"/>
    <x v="3"/>
    <n v="0"/>
    <s v="UNK"/>
    <n v="0.11585255948089401"/>
    <s v="Calpine Gilroy Cogen L.P."/>
    <m/>
    <x v="0"/>
  </r>
  <r>
    <s v="G"/>
    <n v="2016"/>
    <s v="G0019"/>
    <s v="Calpine King City Cogeneration LLC"/>
    <s v="KC1CT1"/>
    <s v="OP"/>
    <n v="32599"/>
    <m/>
    <s v="CT"/>
    <x v="7"/>
    <n v="90"/>
    <n v="296089"/>
    <n v="3528820"/>
    <x v="3"/>
    <n v="0"/>
    <s v="UNK"/>
    <n v="0.37555682394723489"/>
    <s v="Calpine King City Cogeneration LLC"/>
    <m/>
    <x v="0"/>
  </r>
  <r>
    <s v="G"/>
    <n v="2016"/>
    <s v="G0019"/>
    <s v="Calpine King City Cogeneration LLC"/>
    <s v="KC1ST1"/>
    <s v="OP"/>
    <n v="32599"/>
    <m/>
    <s v="CA"/>
    <x v="8"/>
    <n v="40"/>
    <n v="123740"/>
    <n v="0.03"/>
    <x v="3"/>
    <n v="0"/>
    <s v="UNK"/>
    <n v="0.35313926940639268"/>
    <s v="Calpine King City Cogeneration LLC"/>
    <m/>
    <x v="0"/>
  </r>
  <r>
    <s v="S"/>
    <n v="2016"/>
    <s v="S0121"/>
    <s v="CalRENEW-1"/>
    <s v="CR1"/>
    <s v="OP"/>
    <n v="40277"/>
    <m/>
    <s v="PV"/>
    <x v="1"/>
    <n v="5"/>
    <n v="9078"/>
    <n v="0"/>
    <x v="1"/>
    <n v="0"/>
    <s v="UNK"/>
    <n v="0.20726027397260274"/>
    <s v="CalRENEW-1"/>
    <m/>
    <x v="0"/>
  </r>
  <r>
    <s v="H"/>
    <n v="2016"/>
    <s v="H0080"/>
    <s v="Camanche"/>
    <n v="1"/>
    <s v="OP"/>
    <n v="30498"/>
    <m/>
    <s v="HY"/>
    <x v="6"/>
    <n v="10.8"/>
    <n v="16547"/>
    <n v="0"/>
    <x v="5"/>
    <n v="0"/>
    <s v="UNK"/>
    <n v="0.1749006426517842"/>
    <s v="Camanche"/>
    <m/>
    <x v="0"/>
  </r>
  <r>
    <s v="S"/>
    <n v="2016"/>
    <s v="S0313"/>
    <s v="Camelot LLC"/>
    <n v="1"/>
    <s v="OP"/>
    <n v="41969"/>
    <m/>
    <s v="PV"/>
    <x v="1"/>
    <n v="45"/>
    <n v="131769"/>
    <n v="0"/>
    <x v="1"/>
    <n v="0"/>
    <s v="UNK"/>
    <n v="0.33426940639269409"/>
    <s v="Camelot LLC"/>
    <m/>
    <x v="0"/>
  </r>
  <r>
    <s v="W"/>
    <n v="2016"/>
    <s v="W0407"/>
    <s v="Cameron Ridge"/>
    <s v="WPRS 1"/>
    <s v="OP"/>
    <n v="41038"/>
    <m/>
    <s v="WT"/>
    <x v="0"/>
    <n v="59.67"/>
    <n v="175186"/>
    <n v="0"/>
    <x v="0"/>
    <n v="0"/>
    <s v="UNK"/>
    <n v="0.3351500222303338"/>
    <s v="Cameron Ridge"/>
    <m/>
    <x v="0"/>
  </r>
  <r>
    <s v="S"/>
    <n v="2016"/>
    <s v="S9275"/>
    <s v="Cami Solar LLC"/>
    <s v="Unit 1"/>
    <s v="OP"/>
    <n v="42004"/>
    <m/>
    <s v="PV"/>
    <x v="1"/>
    <n v="1.5"/>
    <n v="2628"/>
    <n v="0"/>
    <x v="1"/>
    <n v="0"/>
    <m/>
    <n v="0.2"/>
    <s v="Cami Solar LLC"/>
    <m/>
    <x v="0"/>
  </r>
  <r>
    <s v="H"/>
    <n v="2016"/>
    <s v="H0081"/>
    <s v="Camino"/>
    <s v="H1"/>
    <s v="OP"/>
    <n v="23285"/>
    <m/>
    <s v="HY"/>
    <x v="6"/>
    <n v="78.900000000000006"/>
    <n v="324376"/>
    <n v="0"/>
    <x v="5"/>
    <n v="0"/>
    <s v="UNK"/>
    <n v="0.46931842514945804"/>
    <s v="Camino"/>
    <m/>
    <x v="0"/>
  </r>
  <r>
    <s v="H"/>
    <n v="2016"/>
    <s v="H0081"/>
    <s v="Camino"/>
    <s v="H2"/>
    <s v="OP"/>
    <n v="25051"/>
    <m/>
    <s v="HY"/>
    <x v="6"/>
    <n v="78.900000000000006"/>
    <n v="79628"/>
    <n v="0"/>
    <x v="5"/>
    <n v="0"/>
    <s v="UNK"/>
    <n v="0.11520854674143909"/>
    <s v="Camino"/>
    <m/>
    <x v="0"/>
  </r>
  <r>
    <s v="H"/>
    <n v="2016"/>
    <s v="H0083"/>
    <s v="Camp Far West"/>
    <n v="1"/>
    <s v="OP"/>
    <n v="31079"/>
    <m/>
    <s v="HY"/>
    <x v="6"/>
    <n v="7.18"/>
    <n v="27711"/>
    <n v="0"/>
    <x v="5"/>
    <n v="0"/>
    <s v="UNK"/>
    <n v="0.44057885297821198"/>
    <s v="Camp Far West"/>
    <m/>
    <x v="0"/>
  </r>
  <r>
    <s v="S"/>
    <n v="2016"/>
    <s v="S9139"/>
    <s v="Campbell Soup Supply Company LLC"/>
    <n v="1"/>
    <s v="OP"/>
    <n v="40909"/>
    <m/>
    <s v="PV"/>
    <x v="1"/>
    <n v="2"/>
    <n v="3918"/>
    <n v="0"/>
    <x v="1"/>
    <n v="0"/>
    <s v="UNK"/>
    <n v="0.22363013698630138"/>
    <s v="Campbell Soup Supply Company LLC"/>
    <m/>
    <x v="0"/>
  </r>
  <r>
    <s v="S"/>
    <n v="2016"/>
    <s v="S0258"/>
    <s v="Campo Verde Solar Project"/>
    <s v="CVS1"/>
    <s v="OP"/>
    <n v="41572"/>
    <m/>
    <s v="PV"/>
    <x v="1"/>
    <n v="147.19999999999999"/>
    <n v="362327"/>
    <n v="0"/>
    <x v="1"/>
    <n v="0"/>
    <s v="UNK"/>
    <n v="0.28098865271987294"/>
    <s v="Campo Verde Solar Project"/>
    <m/>
    <x v="0"/>
  </r>
  <r>
    <s v="S"/>
    <n v="2016"/>
    <s v="S0176"/>
    <s v="Cantua Solar Station"/>
    <n v="1"/>
    <s v="OP"/>
    <n v="41079"/>
    <m/>
    <s v="PV"/>
    <x v="1"/>
    <n v="20"/>
    <n v="43801"/>
    <n v="0"/>
    <x v="1"/>
    <n v="0"/>
    <s v="UNK"/>
    <n v="0.25000570776255709"/>
    <s v="Cantua Solar Station"/>
    <m/>
    <x v="0"/>
  </r>
  <r>
    <s v="G"/>
    <n v="2016"/>
    <s v="G0058"/>
    <s v="Canyon Power Plant"/>
    <s v="ANAHM_2 CTG 1"/>
    <s v="OP"/>
    <n v="40801"/>
    <m/>
    <s v="GT"/>
    <x v="4"/>
    <n v="50.04"/>
    <n v="33024"/>
    <n v="338869"/>
    <x v="3"/>
    <n v="0"/>
    <s v="UNK"/>
    <n v="7.5336990681427463E-2"/>
    <s v="Canyon Power Plant"/>
    <m/>
    <x v="0"/>
  </r>
  <r>
    <s v="G"/>
    <n v="2016"/>
    <s v="G0058"/>
    <s v="Canyon Power Plant"/>
    <s v="ANAHM_2 CTG 2"/>
    <s v="OP"/>
    <n v="40801"/>
    <m/>
    <s v="GT"/>
    <x v="4"/>
    <n v="50.2"/>
    <n v="29088"/>
    <n v="310638"/>
    <x v="3"/>
    <n v="0"/>
    <s v="UNK"/>
    <n v="6.6146373410467724E-2"/>
    <s v="Canyon Power Plant"/>
    <m/>
    <x v="0"/>
  </r>
  <r>
    <s v="G"/>
    <n v="2016"/>
    <s v="G0058"/>
    <s v="Canyon Power Plant"/>
    <s v="ANAHM_2 CTG 3"/>
    <s v="OP"/>
    <n v="40725"/>
    <m/>
    <s v="GT"/>
    <x v="4"/>
    <n v="50.2"/>
    <n v="28871"/>
    <n v="315879"/>
    <x v="3"/>
    <n v="0"/>
    <s v="UNK"/>
    <n v="6.5652913460313989E-2"/>
    <s v="Canyon Power Plant"/>
    <m/>
    <x v="0"/>
  </r>
  <r>
    <s v="G"/>
    <n v="2016"/>
    <s v="G0058"/>
    <s v="Canyon Power Plant"/>
    <s v="ANAHM_2 CTG 4"/>
    <s v="OP"/>
    <n v="40725"/>
    <m/>
    <s v="GT"/>
    <x v="4"/>
    <n v="50.04"/>
    <n v="32116"/>
    <n v="328867"/>
    <x v="3"/>
    <n v="0"/>
    <s v="UNK"/>
    <n v="7.3265588442488025E-2"/>
    <s v="Canyon Power Plant"/>
    <m/>
    <x v="0"/>
  </r>
  <r>
    <s v="H"/>
    <n v="2016"/>
    <s v="H0087"/>
    <s v="Caribou #1"/>
    <s v="Unit 533"/>
    <s v="OP"/>
    <n v="7797"/>
    <m/>
    <s v="HY"/>
    <x v="6"/>
    <n v="23.8"/>
    <n v="18684"/>
    <n v="0"/>
    <x v="5"/>
    <n v="0"/>
    <s v="UNK"/>
    <n v="8.9616668585242309E-2"/>
    <s v="Caribou #1"/>
    <m/>
    <x v="0"/>
  </r>
  <r>
    <s v="H"/>
    <n v="2016"/>
    <s v="H0087"/>
    <s v="Caribou #1"/>
    <s v="Unit 534"/>
    <s v="OP"/>
    <n v="7797"/>
    <m/>
    <s v="HY"/>
    <x v="6"/>
    <n v="25"/>
    <n v="34808"/>
    <n v="0"/>
    <x v="5"/>
    <n v="0"/>
    <s v="UNK"/>
    <n v="0.15894063926940638"/>
    <s v="Caribou #1"/>
    <m/>
    <x v="0"/>
  </r>
  <r>
    <s v="H"/>
    <n v="2016"/>
    <s v="H0087"/>
    <s v="Caribou #1"/>
    <s v="Unit 535"/>
    <s v="OP"/>
    <n v="7797"/>
    <m/>
    <s v="HY"/>
    <x v="6"/>
    <n v="25"/>
    <n v="29512"/>
    <n v="0"/>
    <x v="5"/>
    <n v="0"/>
    <s v="UNK"/>
    <n v="0.13475799086757992"/>
    <s v="Caribou #1"/>
    <m/>
    <x v="0"/>
  </r>
  <r>
    <s v="H"/>
    <n v="2016"/>
    <s v="H0088"/>
    <s v="Caribou #2"/>
    <s v="Unit 536"/>
    <s v="OP"/>
    <n v="21498"/>
    <m/>
    <s v="HY"/>
    <x v="6"/>
    <n v="60"/>
    <n v="180558"/>
    <n v="0"/>
    <x v="5"/>
    <n v="0"/>
    <s v="UNK"/>
    <n v="0.34352739726027398"/>
    <s v="Caribou #2"/>
    <m/>
    <x v="0"/>
  </r>
  <r>
    <s v="H"/>
    <n v="2016"/>
    <s v="H0088"/>
    <s v="Caribou #2"/>
    <s v="Unit 537"/>
    <s v="OP"/>
    <n v="21498"/>
    <m/>
    <s v="HY"/>
    <x v="6"/>
    <n v="60"/>
    <n v="126551"/>
    <n v="0"/>
    <x v="5"/>
    <n v="0"/>
    <s v="UNK"/>
    <n v="0.24077435312024353"/>
    <s v="Caribou #2"/>
    <m/>
    <x v="0"/>
  </r>
  <r>
    <s v="S"/>
    <n v="2016"/>
    <s v="S9083"/>
    <s v="Carl Zeiss Meditec Inc."/>
    <n v="1"/>
    <s v="OP"/>
    <n v="40909"/>
    <m/>
    <s v="PV"/>
    <x v="1"/>
    <n v="1"/>
    <n v="1622"/>
    <n v="0"/>
    <x v="1"/>
    <n v="0"/>
    <s v="UNK"/>
    <n v="0.18515981735159817"/>
    <s v="Carl Zeiss Meditec Inc."/>
    <m/>
    <x v="0"/>
  </r>
  <r>
    <s v="S"/>
    <n v="2016"/>
    <s v="S9215"/>
    <s v="Carly Solar LLC"/>
    <s v="Unit 1"/>
    <s v="OP"/>
    <n v="42004"/>
    <m/>
    <s v="PV"/>
    <x v="1"/>
    <n v="1"/>
    <n v="1752"/>
    <n v="0"/>
    <x v="1"/>
    <n v="0"/>
    <m/>
    <n v="0.2"/>
    <s v="Carly Solar LLC"/>
    <m/>
    <x v="0"/>
  </r>
  <r>
    <s v="G"/>
    <n v="2016"/>
    <s v="G0084"/>
    <s v="Carson Cogeneration Co"/>
    <s v="Unit 1"/>
    <s v="OP"/>
    <n v="32905"/>
    <m/>
    <s v="CT"/>
    <x v="7"/>
    <n v="49.5"/>
    <n v="30757"/>
    <n v="398452"/>
    <x v="3"/>
    <n v="0"/>
    <s v="UNK"/>
    <n v="7.0930768875974354E-2"/>
    <s v="Carson Cogeneration Co"/>
    <m/>
    <x v="0"/>
  </r>
  <r>
    <s v="G"/>
    <n v="2016"/>
    <s v="G0084"/>
    <s v="Carson Cogeneration Co"/>
    <s v="Unit 2"/>
    <s v="OP"/>
    <n v="32905"/>
    <m/>
    <s v="CA"/>
    <x v="8"/>
    <n v="10.5"/>
    <n v="10276"/>
    <n v="0"/>
    <x v="3"/>
    <n v="0"/>
    <s v="UNK"/>
    <n v="0.11171993911719939"/>
    <s v="Carson Cogeneration Co"/>
    <m/>
    <x v="0"/>
  </r>
  <r>
    <s v="S"/>
    <n v="2016"/>
    <s v="S0289"/>
    <s v="Cascade Solar PV"/>
    <n v="1"/>
    <s v="OP"/>
    <n v="41717"/>
    <m/>
    <s v="PV"/>
    <x v="1"/>
    <n v="19"/>
    <n v="52502"/>
    <n v="0"/>
    <x v="1"/>
    <n v="0"/>
    <s v="UNK"/>
    <n v="0.31544099975967316"/>
    <s v="Cascade Solar PV"/>
    <m/>
    <x v="0"/>
  </r>
  <r>
    <s v="H"/>
    <n v="2016"/>
    <s v="H0090"/>
    <s v="Castaic (Pumped Storage)"/>
    <s v="Unit #1"/>
    <s v="OP"/>
    <n v="26908"/>
    <m/>
    <s v="HY"/>
    <x v="6"/>
    <n v="271"/>
    <n v="86864"/>
    <n v="0"/>
    <x v="5"/>
    <n v="0"/>
    <s v="UNK"/>
    <n v="3.6590338506124788E-2"/>
    <s v="Castaic "/>
    <s v="Pumped Storage)"/>
    <x v="0"/>
  </r>
  <r>
    <s v="H"/>
    <n v="2016"/>
    <s v="H0090"/>
    <s v="Castaic (Pumped Storage)"/>
    <s v="Unit #2"/>
    <s v="OP"/>
    <n v="27242"/>
    <m/>
    <s v="HY"/>
    <x v="6"/>
    <n v="271"/>
    <n v="77430"/>
    <n v="0"/>
    <x v="5"/>
    <n v="0"/>
    <s v="UNK"/>
    <n v="3.2616387807713691E-2"/>
    <s v="Castaic "/>
    <s v="Pumped Storage)"/>
    <x v="0"/>
  </r>
  <r>
    <s v="H"/>
    <n v="2016"/>
    <s v="H0090"/>
    <s v="Castaic (Pumped Storage)"/>
    <s v="Unit #3"/>
    <s v="OP"/>
    <n v="28185"/>
    <m/>
    <s v="HY"/>
    <x v="6"/>
    <n v="271"/>
    <n v="82924"/>
    <n v="0"/>
    <x v="5"/>
    <n v="0"/>
    <s v="UNK"/>
    <n v="3.4930664375136901E-2"/>
    <s v="Castaic "/>
    <s v="Pumped Storage)"/>
    <x v="0"/>
  </r>
  <r>
    <s v="H"/>
    <n v="2016"/>
    <s v="H0090"/>
    <s v="Castaic (Pumped Storage)"/>
    <s v="Unit #4"/>
    <s v="OP"/>
    <n v="28338"/>
    <m/>
    <s v="HY"/>
    <x v="6"/>
    <n v="271"/>
    <n v="67699"/>
    <n v="0"/>
    <x v="5"/>
    <n v="0"/>
    <s v="UNK"/>
    <n v="2.8517329693844885E-2"/>
    <s v="Castaic "/>
    <s v="Pumped Storage)"/>
    <x v="0"/>
  </r>
  <r>
    <s v="H"/>
    <n v="2016"/>
    <s v="H0090"/>
    <s v="Castaic (Pumped Storage)"/>
    <s v="Unit #5"/>
    <s v="OP"/>
    <n v="28550"/>
    <m/>
    <s v="HY"/>
    <x v="6"/>
    <n v="271"/>
    <n v="83651"/>
    <n v="0"/>
    <x v="5"/>
    <n v="0"/>
    <s v="UNK"/>
    <n v="3.5236903738900406E-2"/>
    <s v="Castaic "/>
    <s v="Pumped Storage)"/>
    <x v="0"/>
  </r>
  <r>
    <s v="H"/>
    <n v="2016"/>
    <s v="H0090"/>
    <s v="Castaic (Pumped Storage)"/>
    <s v="Unit #6"/>
    <s v="OP"/>
    <n v="28764"/>
    <m/>
    <s v="HY"/>
    <x v="6"/>
    <n v="271"/>
    <n v="21281.1"/>
    <n v="0"/>
    <x v="5"/>
    <n v="0"/>
    <s v="UNK"/>
    <n v="8.9643886164889035E-3"/>
    <s v="Castaic "/>
    <s v="Pumped Storage)"/>
    <x v="0"/>
  </r>
  <r>
    <s v="H"/>
    <n v="2016"/>
    <s v="H0090"/>
    <s v="Castaic (Pumped Storage)"/>
    <s v="Unit #7"/>
    <s v="OP"/>
    <n v="26330"/>
    <m/>
    <s v="OT"/>
    <x v="10"/>
    <n v="56"/>
    <n v="12865"/>
    <n v="0"/>
    <x v="5"/>
    <n v="0"/>
    <s v="UNK"/>
    <n v="2.6225130463144161E-2"/>
    <s v="Castaic "/>
    <s v="Pumped Storage)"/>
    <x v="0"/>
  </r>
  <r>
    <s v="H"/>
    <n v="2016"/>
    <s v="H0039"/>
    <s v="Castaic Efficiency (Small Hydro)"/>
    <s v="Unit 1"/>
    <s v="OP"/>
    <n v="28764"/>
    <m/>
    <s v="PS"/>
    <x v="11"/>
    <n v="9"/>
    <n v="3589"/>
    <n v="0"/>
    <x v="5"/>
    <n v="0"/>
    <s v="UNK"/>
    <n v="4.5522577371892442E-2"/>
    <s v="Castaic Efficiency "/>
    <s v="Small Hydro)"/>
    <x v="0"/>
  </r>
  <r>
    <s v="S"/>
    <n v="2016"/>
    <s v="S0081"/>
    <s v="Catalina Solar Phase I and II"/>
    <n v="1"/>
    <s v="OP"/>
    <n v="41258"/>
    <m/>
    <s v="PV"/>
    <x v="1"/>
    <n v="110"/>
    <n v="269368"/>
    <n v="0"/>
    <x v="1"/>
    <n v="0"/>
    <s v="UNK"/>
    <n v="0.2795433789954338"/>
    <s v="Catalina Solar Phase I and II"/>
    <m/>
    <x v="0"/>
  </r>
  <r>
    <s v="S"/>
    <n v="2016"/>
    <s v="S0334"/>
    <s v="Catalina Two LLC"/>
    <n v="1"/>
    <s v="OP"/>
    <n v="42144"/>
    <m/>
    <s v="PV"/>
    <x v="1"/>
    <n v="18"/>
    <n v="56517"/>
    <n v="0"/>
    <x v="1"/>
    <n v="0"/>
    <s v="UNK"/>
    <n v="0.35842846270928463"/>
    <s v="Catalina Two LLC"/>
    <m/>
    <x v="0"/>
  </r>
  <r>
    <s v="S"/>
    <n v="2016"/>
    <s v="S9157"/>
    <s v="CBS Television City"/>
    <n v="1"/>
    <s v="OP"/>
    <n v="41275"/>
    <m/>
    <s v="PV"/>
    <x v="1"/>
    <n v="1.84"/>
    <n v="3223.68"/>
    <n v="0"/>
    <x v="1"/>
    <n v="0"/>
    <s v="UNK"/>
    <n v="0.19999999999999998"/>
    <s v="CBS Television City"/>
    <m/>
    <x v="0"/>
  </r>
  <r>
    <s v="T"/>
    <n v="2016"/>
    <s v="T0073"/>
    <s v="CE Turbo LLC"/>
    <n v="1"/>
    <s v="OP"/>
    <n v="36733"/>
    <m/>
    <s v="ST"/>
    <x v="5"/>
    <n v="11.5"/>
    <n v="77366"/>
    <n v="0"/>
    <x v="4"/>
    <n v="0"/>
    <s v="UNK"/>
    <n v="0.76797697041890012"/>
    <s v="CE Turbo LLC"/>
    <m/>
    <x v="0"/>
  </r>
  <r>
    <s v="W"/>
    <n v="2016"/>
    <s v="W0403"/>
    <s v="Cemex BMQ"/>
    <s v="WPRS 1"/>
    <s v="OP"/>
    <n v="41214"/>
    <m/>
    <s v="WT"/>
    <x v="0"/>
    <n v="3"/>
    <n v="3368"/>
    <n v="0"/>
    <x v="0"/>
    <n v="0"/>
    <s v="UNK"/>
    <n v="0.12815829528158296"/>
    <s v="Cemex BMQ"/>
    <m/>
    <x v="0"/>
  </r>
  <r>
    <s v="S"/>
    <n v="2016"/>
    <s v="S9082"/>
    <s v="Cemex Construction Materials Pacific LLC"/>
    <n v="1"/>
    <s v="OP"/>
    <n v="40909"/>
    <m/>
    <s v="PV"/>
    <x v="1"/>
    <n v="1"/>
    <n v="1622"/>
    <n v="0"/>
    <x v="1"/>
    <n v="0"/>
    <s v="UNK"/>
    <n v="0.18515981735159817"/>
    <s v="Cemex Construction Materials Pacific LLC"/>
    <m/>
    <x v="0"/>
  </r>
  <r>
    <s v="W"/>
    <n v="2016"/>
    <s v="W0399"/>
    <s v="Cemex Madison"/>
    <s v="WPRS 1"/>
    <s v="OP"/>
    <n v="40848"/>
    <m/>
    <s v="WT"/>
    <x v="0"/>
    <n v="1"/>
    <n v="1572"/>
    <n v="0"/>
    <x v="0"/>
    <n v="0"/>
    <s v="UNK"/>
    <n v="0.17945205479452056"/>
    <s v="Cemex Madison"/>
    <m/>
    <x v="0"/>
  </r>
  <r>
    <s v="W"/>
    <n v="2016"/>
    <s v="W0404"/>
    <s v="Cemex River Plant"/>
    <s v="WPRS 1"/>
    <s v="OP"/>
    <n v="41214"/>
    <m/>
    <s v="WT"/>
    <x v="0"/>
    <n v="3.24"/>
    <n v="2932"/>
    <n v="0"/>
    <x v="0"/>
    <n v="0"/>
    <s v="UNK"/>
    <n v="0.10330345566266418"/>
    <s v="Cemex River Plant"/>
    <m/>
    <x v="0"/>
  </r>
  <r>
    <s v="G"/>
    <n v="2016"/>
    <s v="G9222"/>
    <s v="Center Peaker"/>
    <n v="1"/>
    <s v="OP"/>
    <n v="39295"/>
    <m/>
    <s v="GT"/>
    <x v="4"/>
    <n v="48"/>
    <n v="27383"/>
    <n v="276577"/>
    <x v="3"/>
    <n v="0"/>
    <s v="UNK"/>
    <n v="6.5123192541856931E-2"/>
    <s v="Center Peaker"/>
    <m/>
    <x v="0"/>
  </r>
  <r>
    <s v="H"/>
    <n v="2016"/>
    <s v="H0092"/>
    <s v="Centerville"/>
    <n v="1"/>
    <s v="IS"/>
    <n v="153"/>
    <m/>
    <s v="HY"/>
    <x v="6"/>
    <n v="5.5"/>
    <n v="0.01"/>
    <n v="0"/>
    <x v="5"/>
    <n v="0"/>
    <s v="UNK"/>
    <n v="2.0755500207555003E-7"/>
    <s v="Centerville"/>
    <m/>
    <x v="0"/>
  </r>
  <r>
    <s v="H"/>
    <n v="2016"/>
    <s v="H0092"/>
    <s v="Centerville"/>
    <n v="2"/>
    <s v="IS"/>
    <n v="122"/>
    <m/>
    <s v="HY"/>
    <x v="6"/>
    <n v="0.9"/>
    <n v="0.01"/>
    <n v="0"/>
    <x v="5"/>
    <n v="0"/>
    <s v="UNK"/>
    <n v="1.2683916793505835E-6"/>
    <s v="Centerville"/>
    <m/>
    <x v="0"/>
  </r>
  <r>
    <s v="S"/>
    <n v="2016"/>
    <s v="S0291"/>
    <s v="Centinela Solar Energy"/>
    <s v="Unit 1"/>
    <s v="OP"/>
    <n v="41548"/>
    <m/>
    <s v="PV"/>
    <x v="1"/>
    <n v="127"/>
    <n v="357245"/>
    <n v="0"/>
    <x v="1"/>
    <n v="0"/>
    <s v="UNK"/>
    <n v="0.32111332829971595"/>
    <s v="Centinela Solar Energy"/>
    <m/>
    <x v="0"/>
  </r>
  <r>
    <s v="S"/>
    <n v="2016"/>
    <s v="S0291"/>
    <s v="Centinela Solar Energy"/>
    <s v="Unit 2"/>
    <s v="OP"/>
    <n v="41866"/>
    <m/>
    <s v="PV"/>
    <x v="1"/>
    <n v="47"/>
    <n v="127419"/>
    <n v="0"/>
    <x v="1"/>
    <n v="0"/>
    <s v="UNK"/>
    <n v="0.30947974351501017"/>
    <s v="Centinela Solar Energy"/>
    <m/>
    <x v="0"/>
  </r>
  <r>
    <s v="S"/>
    <n v="2016"/>
    <s v="S9216"/>
    <s v="Central Antelope Dry Ranch B2 LLC"/>
    <s v="Unit 1"/>
    <s v="OP"/>
    <n v="42004"/>
    <m/>
    <s v="PV"/>
    <x v="1"/>
    <n v="1.5"/>
    <n v="2628"/>
    <n v="0"/>
    <x v="1"/>
    <n v="0"/>
    <m/>
    <n v="0.2"/>
    <s v="Central Antelope Dry Ranch B2 LLC"/>
    <m/>
    <x v="0"/>
  </r>
  <r>
    <s v="S"/>
    <n v="2016"/>
    <s v="S0549"/>
    <s v="Central Antelope Dry Ranch C"/>
    <s v="Unit 1"/>
    <s v="OP"/>
    <n v="42496"/>
    <m/>
    <s v="PV"/>
    <x v="1"/>
    <n v="20"/>
    <n v="28605"/>
    <n v="0"/>
    <x v="1"/>
    <n v="0"/>
    <m/>
    <n v="0.16327054794520549"/>
    <s v="Central Antelope Dry Ranch C"/>
    <m/>
    <x v="0"/>
  </r>
  <r>
    <s v="E"/>
    <n v="2016"/>
    <s v="E0195"/>
    <s v="Central LF (Sonoma) Phase I"/>
    <s v="P11"/>
    <s v="OP"/>
    <n v="34151"/>
    <m/>
    <s v="IC"/>
    <x v="2"/>
    <n v="0.8"/>
    <n v="3357.4"/>
    <n v="46921"/>
    <x v="6"/>
    <n v="0"/>
    <s v="UNK"/>
    <n v="0.47908105022831049"/>
    <s v="Central LF "/>
    <s v="Sonoma) Phase I"/>
    <x v="0"/>
  </r>
  <r>
    <s v="E"/>
    <n v="2016"/>
    <s v="E0195"/>
    <s v="Central LF (Sonoma) Phase I"/>
    <s v="P12"/>
    <s v="OP"/>
    <n v="34151"/>
    <m/>
    <s v="IC"/>
    <x v="2"/>
    <n v="0.8"/>
    <n v="4181.3"/>
    <n v="51833"/>
    <x v="6"/>
    <n v="0"/>
    <s v="UNK"/>
    <n v="0.59664668949771693"/>
    <s v="Central LF "/>
    <s v="Sonoma) Phase I"/>
    <x v="0"/>
  </r>
  <r>
    <s v="E"/>
    <n v="2016"/>
    <s v="E0195"/>
    <s v="Central LF (Sonoma) Phase I"/>
    <s v="P13"/>
    <s v="OP"/>
    <n v="34151"/>
    <m/>
    <s v="IC"/>
    <x v="2"/>
    <n v="0.8"/>
    <n v="4366.3"/>
    <n v="56665"/>
    <x v="6"/>
    <n v="0"/>
    <s v="UNK"/>
    <n v="0.62304509132420094"/>
    <s v="Central LF "/>
    <s v="Sonoma) Phase I"/>
    <x v="0"/>
  </r>
  <r>
    <s v="E"/>
    <n v="2016"/>
    <s v="E0195"/>
    <s v="Central LF (Sonoma) Phase I"/>
    <s v="P14"/>
    <s v="OP"/>
    <n v="34151"/>
    <m/>
    <s v="IC"/>
    <x v="2"/>
    <n v="0.8"/>
    <n v="4828.5"/>
    <n v="57979.5"/>
    <x v="6"/>
    <n v="0"/>
    <s v="UNK"/>
    <n v="0.68899828767123283"/>
    <s v="Central LF "/>
    <s v="Sonoma) Phase I"/>
    <x v="0"/>
  </r>
  <r>
    <s v="E"/>
    <n v="2016"/>
    <s v="E0196"/>
    <s v="Central LF (Sonoma) Phase II"/>
    <s v="P21"/>
    <s v="OP"/>
    <n v="35217"/>
    <m/>
    <s v="IC"/>
    <x v="2"/>
    <n v="0.8"/>
    <n v="4273"/>
    <n v="65077"/>
    <x v="6"/>
    <n v="0"/>
    <s v="UNK"/>
    <n v="0.60973173515981738"/>
    <s v="Central LF "/>
    <s v="Sonoma) Phase II"/>
    <x v="0"/>
  </r>
  <r>
    <s v="E"/>
    <n v="2016"/>
    <s v="E0196"/>
    <s v="Central LF (Sonoma) Phase II"/>
    <s v="P22"/>
    <s v="OP"/>
    <n v="35217"/>
    <m/>
    <s v="IC"/>
    <x v="2"/>
    <n v="0.8"/>
    <n v="4212"/>
    <n v="60118"/>
    <x v="6"/>
    <n v="0"/>
    <s v="UNK"/>
    <n v="0.60102739726027399"/>
    <s v="Central LF "/>
    <s v="Sonoma) Phase II"/>
    <x v="0"/>
  </r>
  <r>
    <s v="E"/>
    <n v="2016"/>
    <s v="E0196"/>
    <s v="Central LF (Sonoma) Phase II"/>
    <s v="P23"/>
    <s v="OP"/>
    <n v="35217"/>
    <m/>
    <s v="IC"/>
    <x v="2"/>
    <n v="0.8"/>
    <n v="2520"/>
    <n v="46589.7"/>
    <x v="6"/>
    <n v="0"/>
    <s v="UNK"/>
    <n v="0.3595890410958904"/>
    <s v="Central LF "/>
    <s v="Sonoma) Phase II"/>
    <x v="0"/>
  </r>
  <r>
    <s v="E"/>
    <n v="2016"/>
    <s v="E0196"/>
    <s v="Central LF (Sonoma) Phase II"/>
    <s v="P24"/>
    <s v="OP"/>
    <n v="35217"/>
    <m/>
    <s v="IC"/>
    <x v="2"/>
    <n v="0.8"/>
    <n v="3570.2"/>
    <n v="50416.2"/>
    <x v="6"/>
    <n v="0"/>
    <s v="UNK"/>
    <n v="0.50944634703196345"/>
    <s v="Central LF "/>
    <s v="Sonoma) Phase II"/>
    <x v="0"/>
  </r>
  <r>
    <s v="E"/>
    <n v="2016"/>
    <s v="E0197"/>
    <s v="Central LF (Sonoma) Phase III"/>
    <s v="P31"/>
    <s v="OP"/>
    <n v="37622"/>
    <m/>
    <s v="IC"/>
    <x v="2"/>
    <n v="0.8"/>
    <n v="0.01"/>
    <n v="0"/>
    <x v="6"/>
    <n v="0"/>
    <s v="UNK"/>
    <n v="1.4269406392694064E-6"/>
    <s v="Central LF "/>
    <s v="Sonoma) Phase III"/>
    <x v="0"/>
  </r>
  <r>
    <s v="E"/>
    <n v="2016"/>
    <s v="E0197"/>
    <s v="Central LF (Sonoma) Phase III"/>
    <s v="P32"/>
    <s v="OP"/>
    <n v="37622"/>
    <m/>
    <s v="IC"/>
    <x v="2"/>
    <n v="0.8"/>
    <n v="0.01"/>
    <n v="0"/>
    <x v="6"/>
    <n v="0"/>
    <s v="UNK"/>
    <n v="1.4269406392694064E-6"/>
    <s v="Central LF "/>
    <s v="Sonoma) Phase III"/>
    <x v="0"/>
  </r>
  <r>
    <s v="S"/>
    <n v="2016"/>
    <s v="S9130"/>
    <s v="Central Marin Sanitation Agency"/>
    <n v="1"/>
    <s v="OP"/>
    <n v="40909"/>
    <m/>
    <s v="PV"/>
    <x v="1"/>
    <n v="1.5"/>
    <n v="2432"/>
    <n v="0"/>
    <x v="1"/>
    <n v="0"/>
    <s v="UNK"/>
    <n v="0.18508371385083713"/>
    <s v="Central Marin Sanitation Agency"/>
    <m/>
    <x v="0"/>
  </r>
  <r>
    <s v="G"/>
    <n v="2016"/>
    <s v="G1019"/>
    <s v="Central Plant (UC Irvine)"/>
    <s v="CTG"/>
    <s v="OP"/>
    <n v="39143"/>
    <m/>
    <s v="CT"/>
    <x v="7"/>
    <n v="13.5"/>
    <n v="97785"/>
    <n v="1223790"/>
    <x v="3"/>
    <n v="0"/>
    <s v="UNK"/>
    <n v="0.82686453576864538"/>
    <s v="Central Plant "/>
    <s v="UC Irvine)"/>
    <x v="0"/>
  </r>
  <r>
    <s v="G"/>
    <n v="2016"/>
    <s v="G1019"/>
    <s v="Central Plant (UC Irvine)"/>
    <s v="STG"/>
    <s v="OP"/>
    <n v="39143"/>
    <m/>
    <s v="CA"/>
    <x v="8"/>
    <n v="5.5"/>
    <n v="10130"/>
    <n v="0"/>
    <x v="3"/>
    <n v="0"/>
    <s v="UNK"/>
    <n v="0.21025321710253217"/>
    <s v="Central Plant "/>
    <s v="UC Irvine)"/>
    <x v="0"/>
  </r>
  <r>
    <s v="G"/>
    <n v="2016"/>
    <s v="G0803"/>
    <s v="Central Utility Plant (LAX)"/>
    <s v="1RP"/>
    <s v="OP"/>
    <n v="42217"/>
    <m/>
    <s v="GT"/>
    <x v="4"/>
    <n v="4"/>
    <n v="10991"/>
    <n v="123861"/>
    <x v="3"/>
    <n v="0"/>
    <s v="UNK"/>
    <n v="0.31367009132420093"/>
    <s v="Central Utility Plant "/>
    <s v="LAX)"/>
    <x v="0"/>
  </r>
  <r>
    <s v="G"/>
    <n v="2016"/>
    <s v="G0803"/>
    <s v="Central Utility Plant (LAX)"/>
    <s v="2RP"/>
    <s v="OP"/>
    <n v="42217"/>
    <m/>
    <s v="GT"/>
    <x v="4"/>
    <n v="4"/>
    <n v="20380"/>
    <n v="232272"/>
    <x v="3"/>
    <n v="0"/>
    <s v="UNK"/>
    <n v="0.58162100456621002"/>
    <s v="Central Utility Plant "/>
    <s v="LAX)"/>
    <x v="0"/>
  </r>
  <r>
    <s v="G"/>
    <n v="2016"/>
    <s v="G0842"/>
    <s v="Century (Alliance)"/>
    <s v="Unit 1"/>
    <s v="OP"/>
    <n v="37135"/>
    <m/>
    <s v="GT"/>
    <x v="4"/>
    <n v="11.39"/>
    <n v="246.09"/>
    <n v="3582.09"/>
    <x v="3"/>
    <n v="0"/>
    <s v="UNK"/>
    <n v="2.4664149037247284E-3"/>
    <s v="Century "/>
    <s v="Alliance)"/>
    <x v="0"/>
  </r>
  <r>
    <s v="G"/>
    <n v="2016"/>
    <s v="G0842"/>
    <s v="Century (Alliance)"/>
    <s v="Unit 2"/>
    <s v="OP"/>
    <n v="37135"/>
    <m/>
    <s v="GT"/>
    <x v="4"/>
    <n v="11.39"/>
    <n v="301.05"/>
    <n v="4689.05"/>
    <x v="3"/>
    <n v="0"/>
    <s v="UNK"/>
    <n v="3.0172465633155733E-3"/>
    <s v="Century "/>
    <s v="Alliance)"/>
    <x v="0"/>
  </r>
  <r>
    <s v="G"/>
    <n v="2016"/>
    <s v="G0842"/>
    <s v="Century (Alliance)"/>
    <s v="Unit 3"/>
    <s v="OP"/>
    <n v="37135"/>
    <m/>
    <s v="GT"/>
    <x v="4"/>
    <n v="11.39"/>
    <n v="317.05"/>
    <n v="4852.05"/>
    <x v="3"/>
    <n v="0"/>
    <s v="UNK"/>
    <n v="3.1776051250596332E-3"/>
    <s v="Century "/>
    <s v="Alliance)"/>
    <x v="0"/>
  </r>
  <r>
    <s v="G"/>
    <n v="2016"/>
    <s v="G0842"/>
    <s v="Century (Alliance)"/>
    <s v="Unit 4"/>
    <s v="OP"/>
    <n v="37135"/>
    <m/>
    <s v="GT"/>
    <x v="4"/>
    <n v="11.39"/>
    <n v="197.08"/>
    <n v="2879.07"/>
    <x v="3"/>
    <n v="0"/>
    <s v="UNK"/>
    <n v="1.9752165842824554E-3"/>
    <s v="Century "/>
    <s v="Alliance)"/>
    <x v="0"/>
  </r>
  <r>
    <s v="S"/>
    <n v="2016"/>
    <s v="S9123"/>
    <s v="Chabot - Las Positas Community College"/>
    <n v="1"/>
    <s v="OP"/>
    <n v="40909"/>
    <m/>
    <s v="PV"/>
    <x v="1"/>
    <n v="1.3"/>
    <n v="2076"/>
    <n v="0"/>
    <x v="1"/>
    <n v="0"/>
    <s v="UNK"/>
    <n v="0.18229715489989462"/>
    <s v="Chabot - Las Positas Community College"/>
    <m/>
    <x v="0"/>
  </r>
  <r>
    <s v="S"/>
    <n v="2016"/>
    <s v="S9146"/>
    <s v="Chabot Las Positas Community College District"/>
    <n v="1"/>
    <s v="OP"/>
    <n v="40909"/>
    <m/>
    <s v="PV"/>
    <x v="1"/>
    <n v="2.2999999999999998"/>
    <n v="3786"/>
    <n v="0"/>
    <x v="1"/>
    <n v="0"/>
    <s v="UNK"/>
    <n v="0.18790946992257296"/>
    <s v="Chabot Las Positas Community College District"/>
    <m/>
    <x v="0"/>
  </r>
  <r>
    <s v="G"/>
    <n v="2016"/>
    <s v="G0429"/>
    <s v="Chalk Cliff Cogen"/>
    <s v="LM5000"/>
    <s v="OP"/>
    <n v="32952"/>
    <m/>
    <s v="GT"/>
    <x v="4"/>
    <n v="47"/>
    <n v="3411.04"/>
    <n v="32328"/>
    <x v="3"/>
    <n v="0"/>
    <s v="UNK"/>
    <n v="8.2848537841251329E-3"/>
    <s v="Chalk Cliff Cogen"/>
    <m/>
    <x v="0"/>
  </r>
  <r>
    <s v="S"/>
    <n v="2016"/>
    <s v="S9309"/>
    <s v="Chalk Hill Solar Project LLC_(CHSP)"/>
    <s v="Unit 1"/>
    <s v="OP"/>
    <n v="41639"/>
    <m/>
    <s v="PV"/>
    <x v="1"/>
    <n v="0.31"/>
    <n v="401"/>
    <n v="0"/>
    <x v="1"/>
    <n v="0"/>
    <s v="UNK"/>
    <n v="0.14766534099278245"/>
    <s v="Chalk Hill Solar Project LLC_"/>
    <s v="CHSP)"/>
    <x v="0"/>
  </r>
  <r>
    <s v="S"/>
    <n v="2016"/>
    <s v="S9414"/>
    <s v="Champagne Solar PV"/>
    <n v="1"/>
    <s v="OP"/>
    <n v="41642"/>
    <m/>
    <s v="PV"/>
    <x v="1"/>
    <n v="1.23"/>
    <n v="1935"/>
    <n v="0"/>
    <x v="1"/>
    <n v="0"/>
    <s v="UNK"/>
    <n v="0.17958569996658871"/>
    <s v="Champagne Solar PV"/>
    <m/>
    <x v="0"/>
  </r>
  <r>
    <s v="S"/>
    <n v="2016"/>
    <s v="S9089"/>
    <s v="Charles R. Crain Jr."/>
    <n v="1"/>
    <s v="OP"/>
    <n v="40909"/>
    <m/>
    <s v="PV"/>
    <x v="1"/>
    <n v="1"/>
    <n v="1622"/>
    <n v="0"/>
    <x v="1"/>
    <n v="0"/>
    <s v="UNK"/>
    <n v="0.18515981735159817"/>
    <s v="Charles R. Crain Jr."/>
    <m/>
    <x v="0"/>
  </r>
  <r>
    <s v="G"/>
    <n v="2016"/>
    <s v="G0105"/>
    <s v="Chevron El Segundo Refinery Cogeneration"/>
    <s v="GEN 1"/>
    <s v="OP"/>
    <n v="32112"/>
    <m/>
    <s v="CT"/>
    <x v="7"/>
    <n v="42.45"/>
    <n v="319462"/>
    <n v="4436810"/>
    <x v="3"/>
    <n v="0"/>
    <s v="OIL"/>
    <n v="0.85908751095836633"/>
    <s v="Chevron El Segundo Refinery Cogeneration"/>
    <m/>
    <x v="0"/>
  </r>
  <r>
    <s v="G"/>
    <n v="2016"/>
    <s v="G0105"/>
    <s v="Chevron El Segundo Refinery Cogeneration"/>
    <s v="GEN 2"/>
    <s v="OP"/>
    <n v="32112"/>
    <m/>
    <s v="CT"/>
    <x v="7"/>
    <n v="42.45"/>
    <n v="313073"/>
    <n v="4436810"/>
    <x v="3"/>
    <n v="0"/>
    <s v="OIL"/>
    <n v="0.84190640613991208"/>
    <s v="Chevron El Segundo Refinery Cogeneration"/>
    <m/>
    <x v="0"/>
  </r>
  <r>
    <s v="G"/>
    <n v="2016"/>
    <s v="G0105"/>
    <s v="Chevron El Segundo Refinery Cogeneration"/>
    <s v="GEN 3"/>
    <s v="IS"/>
    <n v="27395"/>
    <m/>
    <s v="CA"/>
    <x v="8"/>
    <n v="1.55"/>
    <n v="0.12"/>
    <n v="0.03"/>
    <x v="3"/>
    <n v="0"/>
    <s v="UNK"/>
    <n v="8.8378258948298717E-6"/>
    <s v="Chevron El Segundo Refinery Cogeneration"/>
    <m/>
    <x v="0"/>
  </r>
  <r>
    <s v="G"/>
    <n v="2016"/>
    <s v="G0105"/>
    <s v="Chevron El Segundo Refinery Cogeneration"/>
    <s v="GEN 4"/>
    <s v="IS"/>
    <n v="33543"/>
    <m/>
    <s v="CA"/>
    <x v="8"/>
    <n v="1.2"/>
    <n v="0.12"/>
    <n v="0.03"/>
    <x v="3"/>
    <n v="0"/>
    <s v="UNK"/>
    <n v="1.1415525114155251E-5"/>
    <s v="Chevron El Segundo Refinery Cogeneration"/>
    <m/>
    <x v="0"/>
  </r>
  <r>
    <s v="G"/>
    <n v="2016"/>
    <s v="G0105"/>
    <s v="Chevron El Segundo Refinery Cogeneration"/>
    <s v="GEN 5"/>
    <s v="OP"/>
    <n v="35125"/>
    <m/>
    <s v="CT"/>
    <x v="7"/>
    <n v="40.299999999999997"/>
    <n v="314153"/>
    <n v="3152860"/>
    <x v="3"/>
    <n v="0"/>
    <s v="NA"/>
    <n v="0.88988125587772071"/>
    <s v="Chevron El Segundo Refinery Cogeneration"/>
    <m/>
    <x v="0"/>
  </r>
  <r>
    <s v="G"/>
    <n v="2016"/>
    <s v="G0105"/>
    <s v="Chevron El Segundo Refinery Cogeneration"/>
    <s v="GEN 6"/>
    <s v="OP"/>
    <n v="35125"/>
    <m/>
    <s v="CA"/>
    <x v="8"/>
    <n v="9.1199999999999992"/>
    <n v="64685"/>
    <n v="0"/>
    <x v="3"/>
    <n v="0"/>
    <s v="UNK"/>
    <n v="0.80966364255387324"/>
    <s v="Chevron El Segundo Refinery Cogeneration"/>
    <m/>
    <x v="0"/>
  </r>
  <r>
    <s v="G"/>
    <n v="2016"/>
    <s v="G0105"/>
    <s v="Chevron El Segundo Refinery Cogeneration"/>
    <s v="GEN 7"/>
    <s v="OP"/>
    <n v="41460"/>
    <m/>
    <s v="CT"/>
    <x v="7"/>
    <n v="40.700000000000003"/>
    <n v="344173"/>
    <n v="3826530"/>
    <x v="3"/>
    <n v="0"/>
    <s v="UNK"/>
    <n v="0.96533550985605776"/>
    <s v="Chevron El Segundo Refinery Cogeneration"/>
    <m/>
    <x v="0"/>
  </r>
  <r>
    <s v="G"/>
    <n v="2016"/>
    <s v="G0105"/>
    <s v="Chevron El Segundo Refinery Cogeneration"/>
    <s v="Gen 8"/>
    <s v="OP"/>
    <n v="41460"/>
    <m/>
    <s v="CA"/>
    <x v="8"/>
    <n v="5.4"/>
    <n v="33387"/>
    <n v="0"/>
    <x v="3"/>
    <n v="0"/>
    <s v="UNK"/>
    <n v="0.70579654997463215"/>
    <s v="Chevron El Segundo Refinery Cogeneration"/>
    <m/>
    <x v="0"/>
  </r>
  <r>
    <s v="G"/>
    <n v="2016"/>
    <s v="G0104"/>
    <s v="Chevron Richmond Refinery Cogeneration"/>
    <s v="Cogen1"/>
    <s v="OP"/>
    <n v="33817"/>
    <m/>
    <s v="CS"/>
    <x v="3"/>
    <n v="62.64"/>
    <n v="422240"/>
    <n v="4377150"/>
    <x v="3"/>
    <n v="0"/>
    <s v="GAS"/>
    <n v="0.76949095213935392"/>
    <s v="Chevron Richmond Refinery Cogeneration"/>
    <m/>
    <x v="0"/>
  </r>
  <r>
    <s v="G"/>
    <n v="2016"/>
    <s v="G0104"/>
    <s v="Chevron Richmond Refinery Cogeneration"/>
    <s v="Cogen2"/>
    <s v="OP"/>
    <n v="33848"/>
    <m/>
    <s v="CS"/>
    <x v="3"/>
    <n v="62.64"/>
    <n v="398472"/>
    <n v="4194330"/>
    <x v="3"/>
    <n v="0"/>
    <s v="GAS"/>
    <n v="0.72617610525026677"/>
    <s v="Chevron Richmond Refinery Cogeneration"/>
    <m/>
    <x v="0"/>
  </r>
  <r>
    <s v="G"/>
    <n v="2016"/>
    <s v="G0104"/>
    <s v="Chevron Richmond Refinery Cogeneration"/>
    <s v="FCC"/>
    <s v="OP"/>
    <n v="35065"/>
    <m/>
    <s v="OT"/>
    <x v="10"/>
    <n v="10"/>
    <n v="22912"/>
    <n v="0"/>
    <x v="3"/>
    <n v="0"/>
    <s v="UNK"/>
    <n v="0.2615525114155251"/>
    <s v="Chevron Richmond Refinery Cogeneration"/>
    <m/>
    <x v="0"/>
  </r>
  <r>
    <s v="G"/>
    <n v="2016"/>
    <s v="G0104"/>
    <s v="Chevron Richmond Refinery Cogeneration"/>
    <s v="TG-800"/>
    <s v="OP"/>
    <n v="38782"/>
    <m/>
    <s v="ST"/>
    <x v="5"/>
    <n v="30.4"/>
    <n v="79860"/>
    <n v="6071350"/>
    <x v="9"/>
    <n v="0"/>
    <s v="UNK"/>
    <n v="0.29988284066330206"/>
    <s v="Chevron Richmond Refinery Cogeneration"/>
    <m/>
    <x v="0"/>
  </r>
  <r>
    <s v="H"/>
    <n v="2016"/>
    <s v="H0095"/>
    <s v="Chicago Park"/>
    <s v="UNIT 1"/>
    <s v="OP"/>
    <n v="24047"/>
    <m/>
    <s v="HY"/>
    <x v="6"/>
    <n v="44"/>
    <n v="161362"/>
    <n v="0"/>
    <x v="5"/>
    <n v="0"/>
    <s v="UNK"/>
    <n v="0.41864362806143629"/>
    <s v="Chicago Park"/>
    <m/>
    <x v="0"/>
  </r>
  <r>
    <s v="G"/>
    <n v="2016"/>
    <s v="G0109"/>
    <s v="Childrens Hospital #2"/>
    <s v="CG04566"/>
    <s v="OP"/>
    <n v="38333"/>
    <m/>
    <s v="GT"/>
    <x v="4"/>
    <n v="5.3"/>
    <n v="27361"/>
    <n v="415651"/>
    <x v="3"/>
    <n v="0"/>
    <s v="UNK"/>
    <n v="0.58932109933660726"/>
    <s v="Childrens Hospital #2"/>
    <m/>
    <x v="0"/>
  </r>
  <r>
    <s v="H"/>
    <n v="2016"/>
    <s v="H0096"/>
    <s v="Chili Bar"/>
    <n v="1"/>
    <s v="OP"/>
    <n v="23802"/>
    <m/>
    <s v="HY"/>
    <x v="6"/>
    <n v="8.1"/>
    <n v="32313"/>
    <n v="0"/>
    <x v="5"/>
    <n v="0"/>
    <s v="UNK"/>
    <n v="0.4553948926095045"/>
    <s v="Chili Bar"/>
    <m/>
    <x v="0"/>
  </r>
  <r>
    <s v="E"/>
    <n v="2016"/>
    <s v="E0018"/>
    <s v="Chowchilla II Biomass"/>
    <s v="Unit 1"/>
    <s v="OP"/>
    <n v="39583"/>
    <m/>
    <s v="ST"/>
    <x v="5"/>
    <n v="12.5"/>
    <n v="68913"/>
    <n v="1332420"/>
    <x v="8"/>
    <n v="1585.01"/>
    <s v="NG"/>
    <n v="0.62934246575342467"/>
    <s v="Chowchilla II Biomass"/>
    <m/>
    <x v="0"/>
  </r>
  <r>
    <s v="G"/>
    <n v="2016"/>
    <s v="G0896"/>
    <s v="Chowchilla II Peaker"/>
    <s v="Unit 1"/>
    <s v="SB"/>
    <n v="37073"/>
    <m/>
    <s v="IC"/>
    <x v="2"/>
    <n v="3.1"/>
    <n v="1554"/>
    <n v="16328"/>
    <x v="3"/>
    <n v="0"/>
    <s v="UNK"/>
    <n v="5.7224922669023418E-2"/>
    <s v="Chowchilla II Peaker"/>
    <m/>
    <x v="0"/>
  </r>
  <r>
    <s v="G"/>
    <n v="2016"/>
    <s v="G0896"/>
    <s v="Chowchilla II Peaker"/>
    <s v="Unit 10"/>
    <s v="SB"/>
    <n v="37073"/>
    <m/>
    <s v="IC"/>
    <x v="2"/>
    <n v="3.1"/>
    <n v="1519"/>
    <n v="15902"/>
    <x v="3"/>
    <n v="0"/>
    <s v="UNK"/>
    <n v="5.5936073059360727E-2"/>
    <s v="Chowchilla II Peaker"/>
    <m/>
    <x v="0"/>
  </r>
  <r>
    <s v="G"/>
    <n v="2016"/>
    <s v="G0896"/>
    <s v="Chowchilla II Peaker"/>
    <s v="Unit 11"/>
    <s v="SB"/>
    <n v="37073"/>
    <m/>
    <s v="IC"/>
    <x v="2"/>
    <n v="3.1"/>
    <n v="1506"/>
    <n v="15895"/>
    <x v="3"/>
    <n v="0"/>
    <s v="UNK"/>
    <n v="5.5457357490057445E-2"/>
    <s v="Chowchilla II Peaker"/>
    <m/>
    <x v="0"/>
  </r>
  <r>
    <s v="G"/>
    <n v="2016"/>
    <s v="G0896"/>
    <s v="Chowchilla II Peaker"/>
    <s v="Unit 12"/>
    <s v="SB"/>
    <n v="37073"/>
    <m/>
    <s v="IC"/>
    <x v="2"/>
    <n v="3.1"/>
    <n v="1465"/>
    <n v="15522"/>
    <x v="3"/>
    <n v="0"/>
    <s v="UNK"/>
    <n v="5.3947562233024007E-2"/>
    <s v="Chowchilla II Peaker"/>
    <m/>
    <x v="0"/>
  </r>
  <r>
    <s v="G"/>
    <n v="2016"/>
    <s v="G0896"/>
    <s v="Chowchilla II Peaker"/>
    <s v="Unit 13"/>
    <s v="SB"/>
    <n v="37073"/>
    <m/>
    <s v="IC"/>
    <x v="2"/>
    <n v="3.1"/>
    <n v="1501"/>
    <n v="15847"/>
    <x v="3"/>
    <n v="0"/>
    <s v="UNK"/>
    <n v="5.5273236117248492E-2"/>
    <s v="Chowchilla II Peaker"/>
    <m/>
    <x v="0"/>
  </r>
  <r>
    <s v="G"/>
    <n v="2016"/>
    <s v="G0896"/>
    <s v="Chowchilla II Peaker"/>
    <s v="Unit 14"/>
    <s v="SB"/>
    <n v="37073"/>
    <m/>
    <s v="IC"/>
    <x v="2"/>
    <n v="3.1"/>
    <n v="1608"/>
    <n v="16875"/>
    <x v="3"/>
    <n v="0"/>
    <s v="UNK"/>
    <n v="5.9213433495360145E-2"/>
    <s v="Chowchilla II Peaker"/>
    <m/>
    <x v="0"/>
  </r>
  <r>
    <s v="G"/>
    <n v="2016"/>
    <s v="G0896"/>
    <s v="Chowchilla II Peaker"/>
    <s v="Unit 15"/>
    <s v="SB"/>
    <n v="37073"/>
    <m/>
    <s v="IC"/>
    <x v="2"/>
    <n v="3.1"/>
    <n v="1372"/>
    <n v="14244"/>
    <x v="3"/>
    <n v="0"/>
    <s v="UNK"/>
    <n v="5.0522904698777432E-2"/>
    <s v="Chowchilla II Peaker"/>
    <m/>
    <x v="0"/>
  </r>
  <r>
    <s v="G"/>
    <n v="2016"/>
    <s v="G0896"/>
    <s v="Chowchilla II Peaker"/>
    <s v="Unit 16"/>
    <s v="SB"/>
    <n v="37073"/>
    <m/>
    <s v="IC"/>
    <x v="2"/>
    <n v="3.1"/>
    <n v="1363"/>
    <n v="14329"/>
    <x v="3"/>
    <n v="0"/>
    <s v="UNK"/>
    <n v="5.0191486227721314E-2"/>
    <s v="Chowchilla II Peaker"/>
    <m/>
    <x v="0"/>
  </r>
  <r>
    <s v="G"/>
    <n v="2016"/>
    <s v="G0896"/>
    <s v="Chowchilla II Peaker"/>
    <s v="Unit 2"/>
    <s v="SB"/>
    <n v="37073"/>
    <m/>
    <s v="IC"/>
    <x v="2"/>
    <n v="3.1"/>
    <n v="1052"/>
    <n v="11011"/>
    <x v="3"/>
    <n v="0"/>
    <s v="UNK"/>
    <n v="3.8739136839004269E-2"/>
    <s v="Chowchilla II Peaker"/>
    <m/>
    <x v="0"/>
  </r>
  <r>
    <s v="G"/>
    <n v="2016"/>
    <s v="G0896"/>
    <s v="Chowchilla II Peaker"/>
    <s v="Unit 3"/>
    <s v="SB"/>
    <n v="37073"/>
    <m/>
    <s v="IC"/>
    <x v="2"/>
    <n v="3.1"/>
    <n v="1444"/>
    <n v="15117"/>
    <x v="3"/>
    <n v="0"/>
    <s v="UNK"/>
    <n v="5.3174252467226395E-2"/>
    <s v="Chowchilla II Peaker"/>
    <m/>
    <x v="0"/>
  </r>
  <r>
    <s v="G"/>
    <n v="2016"/>
    <s v="G0896"/>
    <s v="Chowchilla II Peaker"/>
    <s v="Unit 4"/>
    <s v="SB"/>
    <n v="37073"/>
    <m/>
    <s v="IC"/>
    <x v="2"/>
    <n v="3.1"/>
    <n v="1455"/>
    <n v="15337"/>
    <x v="3"/>
    <n v="0"/>
    <s v="UNK"/>
    <n v="5.3579319487406095E-2"/>
    <s v="Chowchilla II Peaker"/>
    <m/>
    <x v="0"/>
  </r>
  <r>
    <s v="G"/>
    <n v="2016"/>
    <s v="G0896"/>
    <s v="Chowchilla II Peaker"/>
    <s v="Unit 5"/>
    <s v="SB"/>
    <n v="37073"/>
    <m/>
    <s v="IC"/>
    <x v="2"/>
    <n v="3.1"/>
    <n v="1571"/>
    <n v="16411"/>
    <x v="3"/>
    <n v="0"/>
    <s v="UNK"/>
    <n v="5.7850935336573872E-2"/>
    <s v="Chowchilla II Peaker"/>
    <m/>
    <x v="0"/>
  </r>
  <r>
    <s v="G"/>
    <n v="2016"/>
    <s v="G0896"/>
    <s v="Chowchilla II Peaker"/>
    <s v="Unit 6"/>
    <s v="SB"/>
    <n v="37073"/>
    <m/>
    <s v="IC"/>
    <x v="2"/>
    <n v="3.1"/>
    <n v="1512"/>
    <n v="15956"/>
    <x v="3"/>
    <n v="0"/>
    <s v="UNK"/>
    <n v="5.5678303137428192E-2"/>
    <s v="Chowchilla II Peaker"/>
    <m/>
    <x v="0"/>
  </r>
  <r>
    <s v="G"/>
    <n v="2016"/>
    <s v="G0896"/>
    <s v="Chowchilla II Peaker"/>
    <s v="Unit 7"/>
    <s v="SB"/>
    <n v="37073"/>
    <m/>
    <s v="IC"/>
    <x v="2"/>
    <n v="3.1"/>
    <n v="1464"/>
    <n v="15451"/>
    <x v="3"/>
    <n v="0"/>
    <s v="UNK"/>
    <n v="5.391073795846222E-2"/>
    <s v="Chowchilla II Peaker"/>
    <m/>
    <x v="0"/>
  </r>
  <r>
    <s v="G"/>
    <n v="2016"/>
    <s v="G0896"/>
    <s v="Chowchilla II Peaker"/>
    <s v="Unit 8"/>
    <s v="SB"/>
    <n v="37073"/>
    <m/>
    <s v="IC"/>
    <x v="2"/>
    <n v="3.1"/>
    <n v="1376"/>
    <n v="14455"/>
    <x v="3"/>
    <n v="0"/>
    <s v="UNK"/>
    <n v="5.0670201797024597E-2"/>
    <s v="Chowchilla II Peaker"/>
    <m/>
    <x v="0"/>
  </r>
  <r>
    <s v="G"/>
    <n v="2016"/>
    <s v="G0896"/>
    <s v="Chowchilla II Peaker"/>
    <s v="Unit 9"/>
    <s v="SB"/>
    <n v="37073"/>
    <m/>
    <s v="IC"/>
    <x v="2"/>
    <n v="3.1"/>
    <n v="1451"/>
    <n v="15384"/>
    <x v="3"/>
    <n v="0"/>
    <s v="UNK"/>
    <n v="5.3432022389158937E-2"/>
    <s v="Chowchilla II Peaker"/>
    <m/>
    <x v="0"/>
  </r>
  <r>
    <s v="G"/>
    <n v="2016"/>
    <s v="G0924"/>
    <s v="Chula Vista Energy Center LLC"/>
    <n v="1"/>
    <s v="OP"/>
    <n v="38880"/>
    <m/>
    <s v="GT"/>
    <x v="4"/>
    <n v="44"/>
    <n v="4847.01"/>
    <n v="81042"/>
    <x v="3"/>
    <n v="0"/>
    <s v="UNK"/>
    <n v="1.2575264632627647E-2"/>
    <s v="Chula Vista Energy Center LLC"/>
    <m/>
    <x v="0"/>
  </r>
  <r>
    <s v="G"/>
    <n v="2016"/>
    <s v="G0403"/>
    <s v="CI Power Cogeneration Plant (OLS Camarillo)"/>
    <s v="Unit GTG"/>
    <s v="OP"/>
    <n v="31868"/>
    <m/>
    <s v="CT"/>
    <x v="7"/>
    <n v="23.59"/>
    <n v="133671"/>
    <n v="1514670"/>
    <x v="3"/>
    <n v="0"/>
    <s v="UNK"/>
    <n v="0.64685233469022752"/>
    <s v="CI Power Cogeneration Plant "/>
    <s v="OLS Camarillo)"/>
    <x v="0"/>
  </r>
  <r>
    <s v="G"/>
    <n v="2016"/>
    <s v="G0403"/>
    <s v="CI Power Cogeneration Plant (OLS Camarillo)"/>
    <s v="Unit STG"/>
    <s v="OP"/>
    <n v="31868"/>
    <m/>
    <s v="CA"/>
    <x v="8"/>
    <n v="7.6"/>
    <n v="41074"/>
    <n v="0"/>
    <x v="3"/>
    <n v="0"/>
    <s v="UNK"/>
    <n v="0.61694905070896422"/>
    <s v="CI Power Cogeneration Plant "/>
    <s v="OLS Camarillo)"/>
    <x v="0"/>
  </r>
  <r>
    <s v="S"/>
    <n v="2016"/>
    <s v="S0423"/>
    <s v="Citizen Solar B"/>
    <s v="Unit 1"/>
    <s v="OP"/>
    <n v="42332"/>
    <m/>
    <s v="PV"/>
    <x v="1"/>
    <n v="5"/>
    <n v="12260"/>
    <n v="0"/>
    <x v="1"/>
    <n v="0"/>
    <s v="UNK"/>
    <n v="0.27990867579908674"/>
    <s v="Citizen Solar B"/>
    <m/>
    <x v="0"/>
  </r>
  <r>
    <s v="S"/>
    <n v="2016"/>
    <s v="S9090"/>
    <s v="City of Atwater"/>
    <n v="1"/>
    <s v="OP"/>
    <n v="40909"/>
    <m/>
    <s v="PV"/>
    <x v="1"/>
    <n v="1"/>
    <n v="1622"/>
    <n v="0"/>
    <x v="1"/>
    <n v="0"/>
    <s v="UNK"/>
    <n v="0.18515981735159817"/>
    <s v="City of Atwater"/>
    <m/>
    <x v="0"/>
  </r>
  <r>
    <s v="S"/>
    <n v="2016"/>
    <s v="S9021"/>
    <s v="City of Chico"/>
    <n v="1"/>
    <s v="OP"/>
    <n v="40909"/>
    <m/>
    <s v="PV"/>
    <x v="1"/>
    <n v="1"/>
    <n v="1622"/>
    <n v="0"/>
    <x v="1"/>
    <n v="0"/>
    <s v="UNK"/>
    <n v="0.18515981735159817"/>
    <s v="City of Chico"/>
    <m/>
    <x v="0"/>
  </r>
  <r>
    <s v="S"/>
    <n v="2016"/>
    <s v="S9060"/>
    <s v="City of Dinuba"/>
    <n v="1"/>
    <s v="OP"/>
    <n v="40909"/>
    <m/>
    <s v="PV"/>
    <x v="1"/>
    <n v="1"/>
    <n v="1622"/>
    <n v="0"/>
    <x v="1"/>
    <n v="0"/>
    <s v="UNK"/>
    <n v="0.18515981735159817"/>
    <s v="City of Dinuba"/>
    <m/>
    <x v="0"/>
  </r>
  <r>
    <s v="S"/>
    <n v="2016"/>
    <s v="S9145"/>
    <s v="City of Fresno - Fresno Yosemite Airport"/>
    <n v="1"/>
    <s v="OP"/>
    <n v="40909"/>
    <m/>
    <s v="PV"/>
    <x v="1"/>
    <n v="2.2999999999999998"/>
    <n v="3649"/>
    <n v="0"/>
    <x v="1"/>
    <n v="0"/>
    <s v="UNK"/>
    <n v="0.18110978757196744"/>
    <s v="City of Fresno - Fresno Yosemite Airport"/>
    <m/>
    <x v="0"/>
  </r>
  <r>
    <s v="S"/>
    <n v="2016"/>
    <s v="S9061"/>
    <s v="City of Hollister"/>
    <n v="1"/>
    <s v="OP"/>
    <n v="40909"/>
    <m/>
    <s v="PV"/>
    <x v="1"/>
    <n v="1"/>
    <n v="1622"/>
    <n v="0"/>
    <x v="1"/>
    <n v="0"/>
    <s v="UNK"/>
    <n v="0.18515981735159817"/>
    <s v="City of Hollister"/>
    <m/>
    <x v="0"/>
  </r>
  <r>
    <s v="S"/>
    <n v="2016"/>
    <s v="S9048"/>
    <s v="City of Madera"/>
    <n v="1"/>
    <s v="OP"/>
    <n v="40909"/>
    <m/>
    <s v="PV"/>
    <x v="1"/>
    <n v="1"/>
    <n v="1622"/>
    <n v="0"/>
    <x v="1"/>
    <n v="0"/>
    <s v="UNK"/>
    <n v="0.18515981735159817"/>
    <s v="City of Madera"/>
    <m/>
    <x v="0"/>
  </r>
  <r>
    <s v="S"/>
    <n v="2016"/>
    <s v="S9094"/>
    <s v="City of San Jose"/>
    <n v="1"/>
    <s v="OP"/>
    <n v="40909"/>
    <m/>
    <s v="PV"/>
    <x v="1"/>
    <n v="1"/>
    <n v="1638"/>
    <n v="0"/>
    <x v="1"/>
    <n v="0"/>
    <s v="UNK"/>
    <n v="0.18698630136986302"/>
    <s v="City of San Jose"/>
    <m/>
    <x v="0"/>
  </r>
  <r>
    <s v="S"/>
    <n v="2016"/>
    <s v="S9095"/>
    <s v="City of Santa Clara"/>
    <n v="1"/>
    <s v="OP"/>
    <n v="40909"/>
    <m/>
    <s v="PV"/>
    <x v="1"/>
    <n v="1"/>
    <n v="1646"/>
    <n v="0"/>
    <x v="1"/>
    <n v="0"/>
    <s v="UNK"/>
    <n v="0.18789954337899542"/>
    <s v="City of Santa Clara"/>
    <m/>
    <x v="0"/>
  </r>
  <r>
    <s v="S"/>
    <n v="2016"/>
    <s v="S9124"/>
    <s v="City of Santa Cruz Wastewater Treatment Plant"/>
    <n v="1"/>
    <s v="OP"/>
    <n v="40909"/>
    <m/>
    <s v="PV"/>
    <x v="1"/>
    <n v="1.3"/>
    <n v="2108"/>
    <n v="0"/>
    <x v="1"/>
    <n v="0"/>
    <s v="UNK"/>
    <n v="0.18510713031260975"/>
    <s v="City of Santa Cruz Wastewater Treatment Plant"/>
    <m/>
    <x v="0"/>
  </r>
  <r>
    <s v="W"/>
    <n v="2016"/>
    <s v="W0455"/>
    <s v="City of Soledad"/>
    <s v="WPRS 1"/>
    <s v="OP"/>
    <n v="32873"/>
    <m/>
    <s v="WT"/>
    <x v="0"/>
    <n v="1"/>
    <n v="4292"/>
    <n v="0"/>
    <x v="0"/>
    <n v="0"/>
    <s v="UNK"/>
    <n v="0.4899543378995434"/>
    <s v="City of Soledad"/>
    <m/>
    <x v="0"/>
  </r>
  <r>
    <s v="S"/>
    <n v="2016"/>
    <s v="S9150"/>
    <s v="City of Stockton - Wastewater Control Facility"/>
    <n v="1"/>
    <s v="OP"/>
    <n v="40909"/>
    <m/>
    <s v="PV"/>
    <x v="1"/>
    <n v="3"/>
    <n v="4865"/>
    <n v="0"/>
    <x v="1"/>
    <n v="0"/>
    <s v="UNK"/>
    <n v="0.18512176560121765"/>
    <s v="City of Stockton - Wastewater Control Facility"/>
    <m/>
    <x v="0"/>
  </r>
  <r>
    <s v="S"/>
    <n v="2016"/>
    <s v="S9134"/>
    <s v="City of Sunnyvale Wastewater Treatment Plant"/>
    <n v="1"/>
    <s v="OP"/>
    <n v="40909"/>
    <m/>
    <s v="PV"/>
    <x v="1"/>
    <n v="1.6"/>
    <n v="2595"/>
    <n v="0"/>
    <x v="1"/>
    <n v="0"/>
    <s v="UNK"/>
    <n v="0.18514554794520549"/>
    <s v="City of Sunnyvale Wastewater Treatment Plant"/>
    <m/>
    <x v="0"/>
  </r>
  <r>
    <s v="S"/>
    <n v="2016"/>
    <s v="S9099"/>
    <s v="City of Yuba"/>
    <n v="1"/>
    <s v="OP"/>
    <n v="40909"/>
    <m/>
    <s v="PV"/>
    <x v="1"/>
    <n v="1"/>
    <n v="1662"/>
    <n v="0"/>
    <x v="1"/>
    <n v="0"/>
    <s v="UNK"/>
    <n v="0.18972602739726027"/>
    <s v="City of Yuba"/>
    <m/>
    <x v="0"/>
  </r>
  <r>
    <s v="G"/>
    <n v="2016"/>
    <s v="G0758"/>
    <s v="Civic Center Cogen"/>
    <s v="Brush"/>
    <s v="OP"/>
    <n v="32356"/>
    <m/>
    <s v="CT"/>
    <x v="7"/>
    <n v="23"/>
    <n v="138761"/>
    <n v="1749960"/>
    <x v="3"/>
    <n v="0"/>
    <s v="UNK"/>
    <n v="0.68870855668056385"/>
    <s v="Civic Center Cogen"/>
    <m/>
    <x v="0"/>
  </r>
  <r>
    <s v="H"/>
    <n v="2016"/>
    <s v="H0576"/>
    <s v="Clear Lake"/>
    <n v="3381"/>
    <s v="IS"/>
    <n v="31413"/>
    <m/>
    <s v="HY"/>
    <x v="6"/>
    <n v="2.5"/>
    <n v="0.01"/>
    <n v="0"/>
    <x v="5"/>
    <n v="0"/>
    <s v="UNK"/>
    <n v="4.5662100456621004E-7"/>
    <s v="Clear Lake"/>
    <m/>
    <x v="0"/>
  </r>
  <r>
    <s v="G"/>
    <n v="2016"/>
    <s v="G0923"/>
    <s v="Clearwater"/>
    <s v="CT1"/>
    <s v="OP"/>
    <n v="38412"/>
    <m/>
    <s v="CT"/>
    <x v="7"/>
    <n v="24"/>
    <n v="18029"/>
    <n v="201942"/>
    <x v="3"/>
    <n v="0"/>
    <s v="UNK"/>
    <n v="8.575437595129376E-2"/>
    <s v="Clearwater"/>
    <m/>
    <x v="0"/>
  </r>
  <r>
    <s v="G"/>
    <n v="2016"/>
    <s v="G0923"/>
    <s v="Clearwater"/>
    <s v="ST1"/>
    <s v="OP"/>
    <n v="38412"/>
    <m/>
    <s v="CA"/>
    <x v="8"/>
    <n v="8.5"/>
    <n v="5477"/>
    <n v="0"/>
    <x v="3"/>
    <n v="0"/>
    <s v="UNK"/>
    <n v="7.3556271823798008E-2"/>
    <s v="Clearwater"/>
    <m/>
    <x v="0"/>
  </r>
  <r>
    <s v="S"/>
    <n v="2016"/>
    <s v="S9055"/>
    <s v="Clos Du Bois Wines Inc."/>
    <n v="1"/>
    <s v="OP"/>
    <n v="40909"/>
    <m/>
    <s v="PV"/>
    <x v="1"/>
    <n v="1"/>
    <n v="1622"/>
    <n v="0"/>
    <x v="1"/>
    <n v="0"/>
    <s v="UNK"/>
    <n v="0.18515981735159817"/>
    <s v="Clos Du Bois Wines Inc."/>
    <m/>
    <x v="0"/>
  </r>
  <r>
    <s v="S"/>
    <n v="2016"/>
    <s v="S9305"/>
    <s v="Cloverdale Solar 1 LLC_(FSEC1)"/>
    <s v="Unit 1"/>
    <s v="OP"/>
    <n v="41639"/>
    <m/>
    <s v="PV"/>
    <x v="1"/>
    <n v="1.5"/>
    <n v="2943"/>
    <n v="0"/>
    <x v="1"/>
    <n v="0"/>
    <s v="UNK"/>
    <n v="0.22397260273972602"/>
    <s v="Cloverdale Solar 1 LLC_"/>
    <s v="FSEC1)"/>
    <x v="0"/>
  </r>
  <r>
    <s v="S"/>
    <n v="2016"/>
    <s v="S9306"/>
    <s v="Cloverdale Solar 2 LLC_(FSEC2)"/>
    <s v="Unit 1"/>
    <s v="OP"/>
    <n v="41639"/>
    <m/>
    <s v="PV"/>
    <x v="1"/>
    <n v="1.5"/>
    <n v="1971"/>
    <n v="0"/>
    <x v="1"/>
    <n v="0"/>
    <s v="UNK"/>
    <n v="0.15"/>
    <s v="Cloverdale Solar 2 LLC_"/>
    <s v="FSEC2)"/>
    <x v="0"/>
  </r>
  <r>
    <s v="S"/>
    <n v="2016"/>
    <s v="S0309"/>
    <s v="Cloverdale Solar I"/>
    <n v="1"/>
    <s v="OP"/>
    <n v="41791"/>
    <m/>
    <s v="PV"/>
    <x v="1"/>
    <n v="1.5"/>
    <n v="2247"/>
    <n v="0"/>
    <x v="1"/>
    <n v="0"/>
    <s v="UNK"/>
    <n v="0.17100456621004567"/>
    <s v="Cloverdale Solar I"/>
    <m/>
    <x v="0"/>
  </r>
  <r>
    <s v="S"/>
    <n v="2016"/>
    <s v="S9010"/>
    <s v="Co. Inc. #21 Walgreens"/>
    <n v="1"/>
    <s v="OP"/>
    <n v="40909"/>
    <m/>
    <s v="PV"/>
    <x v="1"/>
    <n v="1"/>
    <n v="1622"/>
    <n v="0"/>
    <x v="1"/>
    <n v="0"/>
    <s v="UNK"/>
    <n v="0.18515981735159817"/>
    <s v="Co. Inc. #21 Walgreens"/>
    <m/>
    <x v="0"/>
  </r>
  <r>
    <s v="G"/>
    <n v="2016"/>
    <s v="G0130"/>
    <s v="Coachella"/>
    <s v="UNIT 1"/>
    <s v="SB"/>
    <n v="26458"/>
    <m/>
    <s v="GT"/>
    <x v="4"/>
    <n v="23.1"/>
    <n v="343.05"/>
    <n v="5269.01"/>
    <x v="3"/>
    <n v="17.059999999999999"/>
    <s v="DFO"/>
    <n v="1.6952796062385104E-3"/>
    <s v="Coachella"/>
    <m/>
    <x v="0"/>
  </r>
  <r>
    <s v="G"/>
    <n v="2016"/>
    <s v="G0130"/>
    <s v="Coachella"/>
    <s v="UNIT 2"/>
    <s v="SB"/>
    <n v="26461"/>
    <m/>
    <s v="GT"/>
    <x v="4"/>
    <n v="23.1"/>
    <n v="234.06"/>
    <n v="3749.02"/>
    <x v="3"/>
    <n v="35.04"/>
    <n v="3"/>
    <n v="1.156674375852458E-3"/>
    <s v="Coachella"/>
    <m/>
    <x v="0"/>
  </r>
  <r>
    <s v="G"/>
    <n v="2016"/>
    <s v="G0130"/>
    <s v="Coachella"/>
    <s v="UNIT 3"/>
    <s v="SB"/>
    <n v="27137"/>
    <m/>
    <s v="GT"/>
    <x v="4"/>
    <n v="23.1"/>
    <n v="146.07"/>
    <n v="2269.0100000000002"/>
    <x v="3"/>
    <n v="0"/>
    <s v="DFO"/>
    <n v="7.2184664650418076E-4"/>
    <s v="Coachella"/>
    <m/>
    <x v="0"/>
  </r>
  <r>
    <s v="G"/>
    <n v="2016"/>
    <s v="G0130"/>
    <s v="Coachella"/>
    <s v="UNIT 4"/>
    <s v="SB"/>
    <n v="27908"/>
    <m/>
    <s v="GT"/>
    <x v="4"/>
    <n v="23.1"/>
    <n v="187.05"/>
    <n v="3235"/>
    <x v="3"/>
    <n v="0"/>
    <s v="DFO"/>
    <n v="9.2436102710075324E-4"/>
    <s v="Coachella"/>
    <m/>
    <x v="0"/>
  </r>
  <r>
    <s v="G"/>
    <n v="2016"/>
    <s v="G0131"/>
    <s v="Coalinga Cogeneration Facility (38.4 MW)"/>
    <s v="K100"/>
    <s v="OP"/>
    <n v="33656"/>
    <m/>
    <s v="GT"/>
    <x v="4"/>
    <n v="38.4"/>
    <n v="256702"/>
    <n v="3381100"/>
    <x v="3"/>
    <n v="0"/>
    <s v="UNK"/>
    <n v="0.76312190829528159"/>
    <s v="Coalinga Cogeneration Facility "/>
    <s v="38.4 MW)"/>
    <x v="0"/>
  </r>
  <r>
    <s v="G"/>
    <n v="2016"/>
    <s v="G0557"/>
    <s v="Coalinga Cogeneration Facility (7.0 MW)"/>
    <s v="A"/>
    <s v="OP"/>
    <n v="32295"/>
    <m/>
    <s v="GT"/>
    <x v="4"/>
    <n v="3.5"/>
    <n v="25958"/>
    <n v="375132"/>
    <x v="3"/>
    <n v="0"/>
    <s v="UNK"/>
    <n v="0.84664057403783433"/>
    <s v="Coalinga Cogeneration Facility "/>
    <s v="7.0 MW)"/>
    <x v="0"/>
  </r>
  <r>
    <s v="G"/>
    <n v="2016"/>
    <s v="G0557"/>
    <s v="Coalinga Cogeneration Facility (7.0 MW)"/>
    <s v="B"/>
    <s v="OP"/>
    <n v="32295"/>
    <m/>
    <s v="GT"/>
    <x v="4"/>
    <n v="3.5"/>
    <n v="25652"/>
    <n v="373368"/>
    <x v="3"/>
    <n v="0"/>
    <s v="UNK"/>
    <n v="0.83666014350945861"/>
    <s v="Coalinga Cogeneration Facility "/>
    <s v="7.0 MW)"/>
    <x v="0"/>
  </r>
  <r>
    <s v="G"/>
    <n v="2016"/>
    <s v="G0100"/>
    <s v="Coalinga Cogeneration Plants (16.56 MW)"/>
    <s v="25D:TG1"/>
    <s v="OP"/>
    <n v="31686"/>
    <m/>
    <s v="GT"/>
    <x v="4"/>
    <n v="2.76"/>
    <n v="18862"/>
    <n v="512295"/>
    <x v="3"/>
    <n v="0"/>
    <s v="NA"/>
    <n v="0.78014360399708826"/>
    <s v="Coalinga Cogeneration Plants "/>
    <s v="16.56 MW)"/>
    <x v="0"/>
  </r>
  <r>
    <s v="G"/>
    <n v="2016"/>
    <s v="G0100"/>
    <s v="Coalinga Cogeneration Plants (16.56 MW)"/>
    <s v="25D:TG2"/>
    <s v="OP"/>
    <n v="31686"/>
    <m/>
    <s v="GT"/>
    <x v="4"/>
    <n v="2.76"/>
    <n v="18716"/>
    <n v="488613"/>
    <x v="3"/>
    <n v="0"/>
    <s v="NA"/>
    <n v="0.77410495665409307"/>
    <s v="Coalinga Cogeneration Plants "/>
    <s v="16.56 MW)"/>
    <x v="0"/>
  </r>
  <r>
    <s v="G"/>
    <n v="2016"/>
    <s v="G0100"/>
    <s v="Coalinga Cogeneration Plants (16.56 MW)"/>
    <s v="25D:TG3"/>
    <s v="OP"/>
    <n v="32112"/>
    <m/>
    <s v="GT"/>
    <x v="4"/>
    <n v="2.76"/>
    <n v="19067"/>
    <n v="493078"/>
    <x v="3"/>
    <n v="0"/>
    <s v="NA"/>
    <n v="0.78862252663622534"/>
    <s v="Coalinga Cogeneration Plants "/>
    <s v="16.56 MW)"/>
    <x v="0"/>
  </r>
  <r>
    <s v="G"/>
    <n v="2016"/>
    <s v="G0100"/>
    <s v="Coalinga Cogeneration Plants (16.56 MW)"/>
    <s v="25D:TG4"/>
    <s v="OP"/>
    <n v="32112"/>
    <m/>
    <s v="GT"/>
    <x v="4"/>
    <n v="2.76"/>
    <n v="17190"/>
    <n v="454265"/>
    <x v="3"/>
    <n v="0"/>
    <s v="NA"/>
    <n v="0.71098868374032165"/>
    <s v="Coalinga Cogeneration Plants "/>
    <s v="16.56 MW)"/>
    <x v="0"/>
  </r>
  <r>
    <s v="G"/>
    <n v="2016"/>
    <s v="G0100"/>
    <s v="Coalinga Cogeneration Plants (16.56 MW)"/>
    <s v="6C:TG5"/>
    <s v="IS"/>
    <n v="32752"/>
    <m/>
    <s v="GT"/>
    <x v="4"/>
    <n v="2.76"/>
    <n v="0.12"/>
    <n v="0.06"/>
    <x v="3"/>
    <n v="0"/>
    <s v="NA"/>
    <n v="4.9632717887631531E-6"/>
    <s v="Coalinga Cogeneration Plants "/>
    <s v="16.56 MW)"/>
    <x v="0"/>
  </r>
  <r>
    <s v="G"/>
    <n v="2016"/>
    <s v="G0100"/>
    <s v="Coalinga Cogeneration Plants (16.56 MW)"/>
    <s v="6C:TG6"/>
    <s v="IS"/>
    <n v="32752"/>
    <m/>
    <s v="GT"/>
    <x v="4"/>
    <n v="2.76"/>
    <n v="0.12"/>
    <n v="0.06"/>
    <x v="3"/>
    <n v="0"/>
    <s v="NA"/>
    <n v="4.9632717887631531E-6"/>
    <s v="Coalinga Cogeneration Plants "/>
    <s v="16.56 MW)"/>
    <x v="0"/>
  </r>
  <r>
    <s v="S"/>
    <n v="2016"/>
    <s v="S0350"/>
    <s v="Coalinga State Hospital"/>
    <n v="1"/>
    <s v="OP"/>
    <n v="41842"/>
    <m/>
    <s v="PV"/>
    <x v="1"/>
    <n v="2"/>
    <n v="5227"/>
    <n v="0"/>
    <x v="1"/>
    <n v="0"/>
    <s v="UNK"/>
    <n v="0.29834474885844747"/>
    <s v="Coalinga State Hospital"/>
    <m/>
    <x v="0"/>
  </r>
  <r>
    <s v="T"/>
    <n v="2016"/>
    <s v="T0059"/>
    <s v="Cobb Creek #12"/>
    <s v="CCST12"/>
    <s v="OP"/>
    <n v="28856"/>
    <m/>
    <s v="ST"/>
    <x v="5"/>
    <n v="110"/>
    <n v="439944"/>
    <n v="0"/>
    <x v="4"/>
    <n v="0"/>
    <s v="UNK"/>
    <n v="0.45656288916562887"/>
    <s v="Cobb Creek #12"/>
    <m/>
    <x v="0"/>
  </r>
  <r>
    <s v="G"/>
    <n v="2016"/>
    <s v="G1034"/>
    <s v="COBUG - City of Palo Alto Backup Generator"/>
    <s v="Unit 1"/>
    <s v="OP"/>
    <n v="37316"/>
    <m/>
    <s v="IC"/>
    <x v="2"/>
    <n v="1.1299999999999999"/>
    <n v="10.51"/>
    <n v="59.5"/>
    <x v="3"/>
    <n v="0"/>
    <s v="UNK"/>
    <n v="1.0617448579625813E-3"/>
    <s v="COBUG - City of Palo Alto Backup Generator"/>
    <m/>
    <x v="0"/>
  </r>
  <r>
    <s v="G"/>
    <n v="2016"/>
    <s v="G1034"/>
    <s v="COBUG - City of Palo Alto Backup Generator"/>
    <s v="Unit 2"/>
    <s v="OP"/>
    <n v="37316"/>
    <m/>
    <s v="IC"/>
    <x v="2"/>
    <n v="1.1299999999999999"/>
    <n v="10.51"/>
    <n v="59.5"/>
    <x v="3"/>
    <n v="0"/>
    <s v="UNK"/>
    <n v="1.0617448579625813E-3"/>
    <s v="COBUG - City of Palo Alto Backup Generator"/>
    <m/>
    <x v="0"/>
  </r>
  <r>
    <s v="G"/>
    <n v="2016"/>
    <s v="G1034"/>
    <s v="COBUG - City of Palo Alto Backup Generator"/>
    <s v="Unit 3"/>
    <s v="OP"/>
    <n v="37316"/>
    <m/>
    <s v="IC"/>
    <x v="2"/>
    <n v="1.1299999999999999"/>
    <n v="10.51"/>
    <n v="59.5"/>
    <x v="3"/>
    <n v="0"/>
    <s v="UNK"/>
    <n v="1.0617448579625813E-3"/>
    <s v="COBUG - City of Palo Alto Backup Generator"/>
    <m/>
    <x v="0"/>
  </r>
  <r>
    <s v="G"/>
    <n v="2016"/>
    <s v="G1034"/>
    <s v="COBUG - City of Palo Alto Backup Generator"/>
    <s v="Unit 4"/>
    <s v="OP"/>
    <n v="37316"/>
    <m/>
    <s v="IC"/>
    <x v="2"/>
    <n v="1.1299999999999999"/>
    <n v="10.51"/>
    <n v="59.5"/>
    <x v="3"/>
    <n v="0"/>
    <s v="UNK"/>
    <n v="1.0617448579625813E-3"/>
    <s v="COBUG - City of Palo Alto Backup Generator"/>
    <m/>
    <x v="0"/>
  </r>
  <r>
    <s v="S"/>
    <n v="2016"/>
    <s v="S9024"/>
    <s v="Codding Enterprises"/>
    <n v="1"/>
    <s v="OP"/>
    <n v="40909"/>
    <m/>
    <s v="PV"/>
    <x v="1"/>
    <n v="1"/>
    <n v="1622"/>
    <n v="0"/>
    <x v="1"/>
    <n v="0"/>
    <s v="UNK"/>
    <n v="0.18515981735159817"/>
    <s v="Codding Enterprises"/>
    <m/>
    <x v="0"/>
  </r>
  <r>
    <s v="S"/>
    <n v="2016"/>
    <s v="S9057"/>
    <s v="Codding Enterprises Ltd Partnership"/>
    <n v="1"/>
    <s v="OP"/>
    <n v="40909"/>
    <m/>
    <s v="PV"/>
    <x v="1"/>
    <n v="1"/>
    <n v="1622"/>
    <n v="0"/>
    <x v="1"/>
    <n v="0"/>
    <s v="UNK"/>
    <n v="0.18515981735159817"/>
    <s v="Codding Enterprises Ltd Partnership"/>
    <m/>
    <x v="0"/>
  </r>
  <r>
    <s v="E"/>
    <n v="2016"/>
    <s v="E0254"/>
    <s v="Cold Canyon"/>
    <s v="CC1"/>
    <s v="OP"/>
    <n v="41476"/>
    <m/>
    <s v="IC"/>
    <x v="2"/>
    <n v="1.5"/>
    <n v="10410"/>
    <n v="119578"/>
    <x v="6"/>
    <n v="0"/>
    <s v="UNK"/>
    <n v="0.79223744292237441"/>
    <s v="Cold Canyon"/>
    <m/>
    <x v="0"/>
  </r>
  <r>
    <s v="H"/>
    <n v="2016"/>
    <s v="H0106"/>
    <s v="Coleman"/>
    <s v="Unit 526"/>
    <s v="OP"/>
    <n v="29025"/>
    <m/>
    <s v="HY"/>
    <x v="6"/>
    <n v="13"/>
    <n v="47515"/>
    <n v="0"/>
    <x v="5"/>
    <n v="0"/>
    <s v="UNK"/>
    <n v="0.41723744292237441"/>
    <s v="Coleman"/>
    <m/>
    <x v="0"/>
  </r>
  <r>
    <s v="H"/>
    <n v="2016"/>
    <s v="H0352"/>
    <s v="Colgate"/>
    <n v="1"/>
    <s v="OP"/>
    <n v="25639"/>
    <m/>
    <s v="HY"/>
    <x v="6"/>
    <n v="157.5"/>
    <n v="525900"/>
    <n v="0"/>
    <x v="5"/>
    <n v="0"/>
    <s v="UNK"/>
    <n v="0.38116981952598389"/>
    <s v="Colgate"/>
    <m/>
    <x v="0"/>
  </r>
  <r>
    <s v="H"/>
    <n v="2016"/>
    <s v="H0352"/>
    <s v="Colgate"/>
    <n v="2"/>
    <s v="OP"/>
    <n v="25639"/>
    <m/>
    <s v="HY"/>
    <x v="6"/>
    <n v="157.5"/>
    <n v="527735"/>
    <n v="0"/>
    <x v="5"/>
    <n v="0"/>
    <s v="UNK"/>
    <n v="0.38249981880118866"/>
    <s v="Colgate"/>
    <m/>
    <x v="0"/>
  </r>
  <r>
    <s v="S"/>
    <n v="2016"/>
    <s v="S9016"/>
    <s v="College District Contra Costa Community 1"/>
    <n v="1"/>
    <s v="OP"/>
    <n v="40909"/>
    <m/>
    <s v="PV"/>
    <x v="1"/>
    <n v="1"/>
    <n v="1622"/>
    <n v="0"/>
    <x v="1"/>
    <n v="0"/>
    <s v="UNK"/>
    <n v="0.18515981735159817"/>
    <s v="College District Contra Costa Community 1"/>
    <m/>
    <x v="0"/>
  </r>
  <r>
    <s v="S"/>
    <n v="2016"/>
    <s v="S9017"/>
    <s v="College District Contra Costa Community 2"/>
    <n v="1"/>
    <s v="OP"/>
    <n v="40909"/>
    <m/>
    <s v="PV"/>
    <x v="1"/>
    <n v="1"/>
    <n v="1622"/>
    <n v="0"/>
    <x v="1"/>
    <n v="0"/>
    <s v="UNK"/>
    <n v="0.18515981735159817"/>
    <s v="College District Contra Costa Community 2"/>
    <m/>
    <x v="0"/>
  </r>
  <r>
    <s v="S"/>
    <n v="2016"/>
    <s v="S9045"/>
    <s v="College District Kern Community"/>
    <n v="1"/>
    <s v="OP"/>
    <n v="40909"/>
    <m/>
    <s v="PV"/>
    <x v="1"/>
    <n v="1"/>
    <n v="1622"/>
    <n v="0"/>
    <x v="1"/>
    <n v="0"/>
    <s v="UNK"/>
    <n v="0.18515981735159817"/>
    <s v="College District Kern Community"/>
    <m/>
    <x v="0"/>
  </r>
  <r>
    <s v="H"/>
    <n v="2016"/>
    <s v="H0107"/>
    <s v="Collierville"/>
    <s v="GEN 1"/>
    <s v="OP"/>
    <n v="32813"/>
    <m/>
    <s v="HY"/>
    <x v="6"/>
    <n v="131.5"/>
    <n v="230501"/>
    <n v="0"/>
    <x v="5"/>
    <n v="0"/>
    <s v="UNK"/>
    <n v="0.20009809538691251"/>
    <s v="Collierville"/>
    <m/>
    <x v="0"/>
  </r>
  <r>
    <s v="H"/>
    <n v="2016"/>
    <s v="H0107"/>
    <s v="Collierville"/>
    <s v="GEN 2"/>
    <s v="OP"/>
    <n v="32813"/>
    <m/>
    <s v="HY"/>
    <x v="6"/>
    <n v="131.5"/>
    <n v="230289"/>
    <n v="0"/>
    <x v="5"/>
    <n v="0"/>
    <s v="UNK"/>
    <n v="0.1999140580238554"/>
    <s v="Collierville"/>
    <m/>
    <x v="0"/>
  </r>
  <r>
    <s v="E"/>
    <n v="2016"/>
    <s v="E0026"/>
    <s v="Collins Pine Co Project"/>
    <s v="GEN4"/>
    <s v="OP"/>
    <n v="31382"/>
    <m/>
    <s v="ST"/>
    <x v="5"/>
    <n v="12"/>
    <n v="9354.02"/>
    <n v="668769"/>
    <x v="8"/>
    <n v="0"/>
    <s v="UNK"/>
    <n v="8.8984208523592095E-2"/>
    <s v="Collins Pine Co Project"/>
    <m/>
    <x v="0"/>
  </r>
  <r>
    <s v="S"/>
    <n v="2016"/>
    <s v="S0343"/>
    <s v="Columbia Solar (Columbia) - RAM 2"/>
    <s v="Unit 1"/>
    <s v="OP"/>
    <n v="42217"/>
    <m/>
    <s v="PV"/>
    <x v="1"/>
    <n v="19"/>
    <n v="40793"/>
    <n v="0"/>
    <x v="1"/>
    <n v="0"/>
    <m/>
    <n v="0.24509132420091323"/>
    <s v="Columbia Solar "/>
    <s v="Columbia) - RAM 2"/>
    <x v="0"/>
  </r>
  <r>
    <s v="S"/>
    <n v="2016"/>
    <s v="S0314"/>
    <s v="Columbia Two LLC"/>
    <n v="1"/>
    <s v="OP"/>
    <n v="41969"/>
    <m/>
    <s v="PV"/>
    <x v="1"/>
    <n v="15"/>
    <n v="44238"/>
    <n v="0"/>
    <x v="1"/>
    <n v="0"/>
    <s v="UNK"/>
    <n v="0.33666666666666667"/>
    <s v="Columbia Two LLC"/>
    <m/>
    <x v="0"/>
  </r>
  <r>
    <s v="G"/>
    <n v="2016"/>
    <s v="G0934"/>
    <s v="Colusa Generating Station"/>
    <n v="166"/>
    <s v="OP"/>
    <n v="40534"/>
    <m/>
    <s v="CA"/>
    <x v="8"/>
    <n v="328"/>
    <n v="1149340"/>
    <n v="1013900"/>
    <x v="3"/>
    <n v="0"/>
    <s v="UNK"/>
    <n v="0.40000974496046332"/>
    <s v="Colusa Generating Station"/>
    <m/>
    <x v="0"/>
  </r>
  <r>
    <s v="G"/>
    <n v="2016"/>
    <s v="G0934"/>
    <s v="Colusa Generating Station"/>
    <n v="336"/>
    <s v="OP"/>
    <n v="40534"/>
    <m/>
    <s v="CT"/>
    <x v="7"/>
    <n v="182"/>
    <n v="870341"/>
    <n v="10718600"/>
    <x v="3"/>
    <n v="0"/>
    <s v="OBG"/>
    <n v="0.54590107381203268"/>
    <s v="Colusa Generating Station"/>
    <m/>
    <x v="0"/>
  </r>
  <r>
    <s v="G"/>
    <n v="2016"/>
    <s v="G0934"/>
    <s v="Colusa Generating Station"/>
    <n v="337"/>
    <s v="OP"/>
    <n v="40534"/>
    <m/>
    <s v="CT"/>
    <x v="7"/>
    <n v="182"/>
    <n v="889628"/>
    <n v="9123110"/>
    <x v="3"/>
    <n v="0"/>
    <s v="OBG"/>
    <n v="0.55799839429976417"/>
    <s v="Colusa Generating Station"/>
    <m/>
    <x v="0"/>
  </r>
  <r>
    <s v="H"/>
    <n v="2016"/>
    <s v="H0054"/>
    <s v="Combie South (3 @ 500kW = 1.5MW)"/>
    <n v="1"/>
    <s v="OP"/>
    <n v="30799"/>
    <m/>
    <s v="HY"/>
    <x v="6"/>
    <n v="1.5"/>
    <n v="7927"/>
    <n v="0"/>
    <x v="5"/>
    <n v="0"/>
    <s v="UNK"/>
    <n v="0.60327245053272449"/>
    <s v="Combie South "/>
    <s v="3 @ 500kW = 1.5MW)"/>
    <x v="0"/>
  </r>
  <r>
    <s v="E"/>
    <n v="2016"/>
    <s v="E0113"/>
    <s v="Commerce Refuse To Energy"/>
    <n v="1"/>
    <s v="OP"/>
    <n v="31717"/>
    <m/>
    <s v="ST"/>
    <x v="5"/>
    <n v="11.5"/>
    <n v="79508"/>
    <n v="1231950"/>
    <x v="10"/>
    <n v="114540"/>
    <s v="NG"/>
    <n v="0.78923962676196147"/>
    <s v="Commerce Refuse To Energy"/>
    <m/>
    <x v="0"/>
  </r>
  <r>
    <s v="S"/>
    <n v="2016"/>
    <s v="S9039"/>
    <s v="Community College District Chabot Las Positas"/>
    <n v="1"/>
    <s v="OP"/>
    <n v="40909"/>
    <m/>
    <s v="PV"/>
    <x v="1"/>
    <n v="1"/>
    <n v="1622"/>
    <n v="0"/>
    <x v="1"/>
    <n v="0"/>
    <s v="UNK"/>
    <n v="0.18515981735159817"/>
    <s v="Community College District Chabot Las Positas"/>
    <m/>
    <x v="0"/>
  </r>
  <r>
    <s v="S"/>
    <n v="2016"/>
    <s v="S9052"/>
    <s v="Community College Mendocino"/>
    <n v="1"/>
    <s v="OP"/>
    <n v="40909"/>
    <m/>
    <s v="PV"/>
    <x v="1"/>
    <n v="1"/>
    <n v="1622"/>
    <n v="0"/>
    <x v="1"/>
    <n v="0"/>
    <s v="UNK"/>
    <n v="0.18515981735159817"/>
    <s v="Community College Mendocino"/>
    <m/>
    <x v="0"/>
  </r>
  <r>
    <s v="S"/>
    <n v="2016"/>
    <s v="S9063"/>
    <s v="Community Hospital of Monterey Peninsula"/>
    <n v="1"/>
    <s v="OP"/>
    <n v="40909"/>
    <m/>
    <s v="PV"/>
    <x v="1"/>
    <n v="1"/>
    <n v="1622"/>
    <n v="0"/>
    <x v="1"/>
    <n v="0"/>
    <s v="UNK"/>
    <n v="0.18515981735159817"/>
    <s v="Community Hospital of Monterey Peninsula"/>
    <m/>
    <x v="0"/>
  </r>
  <r>
    <s v="G"/>
    <n v="2016"/>
    <s v="G0632"/>
    <s v="ConocoPhillips Company San Francisco Refinery"/>
    <n v="43103"/>
    <s v="OP"/>
    <n v="31898"/>
    <m/>
    <s v="GT"/>
    <x v="4"/>
    <n v="49.3"/>
    <n v="381767"/>
    <n v="3715460"/>
    <x v="9"/>
    <n v="1628240"/>
    <s v="NG"/>
    <n v="0.88399001546768918"/>
    <s v="ConocoPhillips Company San Francisco Refinery"/>
    <m/>
    <x v="0"/>
  </r>
  <r>
    <s v="G"/>
    <n v="2016"/>
    <s v="G0759"/>
    <s v="ConocoPhillips Los Angeles Refinery Wilmington Plant"/>
    <s v="Unit G2"/>
    <s v="OP"/>
    <n v="32264"/>
    <m/>
    <s v="CS"/>
    <x v="3"/>
    <n v="68.5"/>
    <n v="373410"/>
    <n v="3413970"/>
    <x v="9"/>
    <n v="1087460"/>
    <s v="NG"/>
    <n v="0.62228777122287771"/>
    <s v="ConocoPhillips Los Angeles Refinery Wilmington Plant"/>
    <m/>
    <x v="0"/>
  </r>
  <r>
    <s v="S"/>
    <n v="2016"/>
    <s v="S9117"/>
    <s v="Contra Costa Community College - DVC"/>
    <n v="1"/>
    <s v="OP"/>
    <n v="40909"/>
    <m/>
    <s v="PV"/>
    <x v="1"/>
    <n v="1.2"/>
    <n v="1987"/>
    <n v="0"/>
    <x v="1"/>
    <n v="0"/>
    <s v="UNK"/>
    <n v="0.1890220700152207"/>
    <s v="Contra Costa Community College - DVC"/>
    <m/>
    <x v="0"/>
  </r>
  <r>
    <s v="S"/>
    <n v="2016"/>
    <s v="S9118"/>
    <s v="Contra Costa Community College - Los Medanos"/>
    <n v="1"/>
    <s v="OP"/>
    <n v="40909"/>
    <m/>
    <s v="PV"/>
    <x v="1"/>
    <n v="1.2"/>
    <n v="2003"/>
    <n v="0"/>
    <x v="1"/>
    <n v="0"/>
    <s v="UNK"/>
    <n v="0.1905441400304414"/>
    <s v="Contra Costa Community College - Los Medanos"/>
    <m/>
    <x v="0"/>
  </r>
  <r>
    <s v="H"/>
    <n v="2016"/>
    <s v="H0110"/>
    <s v="Control Gorge"/>
    <s v="Unit 1"/>
    <s v="OP"/>
    <n v="19085"/>
    <m/>
    <s v="HY"/>
    <x v="6"/>
    <n v="37.5"/>
    <n v="36731"/>
    <n v="0"/>
    <x v="5"/>
    <n v="0"/>
    <s v="UNK"/>
    <n v="0.11181430745814308"/>
    <s v="Control Gorge"/>
    <m/>
    <x v="0"/>
  </r>
  <r>
    <s v="H"/>
    <n v="2016"/>
    <s v="H0111"/>
    <s v="Copco 1"/>
    <n v="1"/>
    <s v="OP"/>
    <n v="6576"/>
    <m/>
    <s v="HY"/>
    <x v="6"/>
    <n v="10"/>
    <n v="49509"/>
    <n v="0"/>
    <x v="5"/>
    <n v="0"/>
    <s v="UNK"/>
    <n v="0.56517123287671234"/>
    <s v="Copco 1"/>
    <m/>
    <x v="0"/>
  </r>
  <r>
    <s v="H"/>
    <n v="2016"/>
    <s v="H0111"/>
    <s v="Copco 1"/>
    <n v="2"/>
    <s v="OP"/>
    <n v="8341"/>
    <m/>
    <s v="HY"/>
    <x v="6"/>
    <n v="10"/>
    <n v="31455"/>
    <n v="0"/>
    <x v="5"/>
    <n v="0"/>
    <s v="UNK"/>
    <n v="0.3590753424657534"/>
    <s v="Copco 1"/>
    <m/>
    <x v="0"/>
  </r>
  <r>
    <s v="H"/>
    <n v="2016"/>
    <s v="H0112"/>
    <s v="Copco 2"/>
    <n v="1"/>
    <s v="OP"/>
    <n v="9314"/>
    <m/>
    <s v="HY"/>
    <x v="6"/>
    <n v="13.5"/>
    <n v="63217"/>
    <n v="0"/>
    <x v="5"/>
    <n v="0"/>
    <s v="UNK"/>
    <n v="0.53455944529003885"/>
    <s v="Copco 2"/>
    <m/>
    <x v="0"/>
  </r>
  <r>
    <s v="H"/>
    <n v="2016"/>
    <s v="H0112"/>
    <s v="Copco 2"/>
    <n v="2"/>
    <s v="OP"/>
    <n v="9345"/>
    <m/>
    <s v="HY"/>
    <x v="6"/>
    <n v="13.5"/>
    <n v="41575"/>
    <n v="0"/>
    <x v="5"/>
    <n v="0"/>
    <s v="UNK"/>
    <n v="0.35155589379333674"/>
    <s v="Copco 2"/>
    <m/>
    <x v="0"/>
  </r>
  <r>
    <s v="S"/>
    <n v="2016"/>
    <s v="S0243"/>
    <s v="Copper Mountain I (NV)"/>
    <s v="CM10"/>
    <s v="OP"/>
    <n v="41088"/>
    <m/>
    <s v="PV"/>
    <x v="1"/>
    <n v="10"/>
    <n v="19062"/>
    <n v="0"/>
    <x v="1"/>
    <n v="0"/>
    <s v="UNK"/>
    <n v="0.21760273972602739"/>
    <s v="Copper Mountain I "/>
    <s v="NV)"/>
    <x v="1"/>
  </r>
  <r>
    <s v="S"/>
    <n v="2016"/>
    <s v="S0243"/>
    <s v="Copper Mountain I (NV)"/>
    <s v="CM48"/>
    <s v="OP"/>
    <n v="41088"/>
    <m/>
    <s v="PV"/>
    <x v="1"/>
    <n v="48"/>
    <n v="98291"/>
    <n v="0"/>
    <x v="1"/>
    <n v="0"/>
    <s v="UNK"/>
    <n v="0.23375903729071537"/>
    <s v="Copper Mountain I "/>
    <s v="NV)"/>
    <x v="1"/>
  </r>
  <r>
    <s v="S"/>
    <n v="2016"/>
    <s v="S0244"/>
    <s v="Copper Mountain II (NV)"/>
    <s v="CMS2"/>
    <s v="OP"/>
    <n v="41088"/>
    <m/>
    <s v="PV"/>
    <x v="1"/>
    <n v="155"/>
    <n v="356633"/>
    <n v="0"/>
    <x v="1"/>
    <n v="0"/>
    <s v="UNK"/>
    <n v="0.26265503019590514"/>
    <s v="Copper Mountain II "/>
    <s v="NV)"/>
    <x v="1"/>
  </r>
  <r>
    <s v="S"/>
    <n v="2016"/>
    <s v="S0295"/>
    <s v="Copper Mountain III (NV)"/>
    <s v="CMS3"/>
    <s v="OP"/>
    <n v="41771"/>
    <m/>
    <s v="PV"/>
    <x v="1"/>
    <n v="255"/>
    <n v="605855"/>
    <n v="0"/>
    <x v="1"/>
    <n v="0"/>
    <s v="UNK"/>
    <n v="0.27122168502104038"/>
    <s v="Copper Mountain III "/>
    <s v="NV)"/>
    <x v="1"/>
  </r>
  <r>
    <s v="S"/>
    <n v="2016"/>
    <s v="S0540"/>
    <s v="Copper Mountain Solar 4 (NV)"/>
    <s v="CMS4"/>
    <s v="OP"/>
    <n v="42644"/>
    <m/>
    <s v="PV"/>
    <x v="1"/>
    <n v="93.6"/>
    <n v="38076"/>
    <n v="0"/>
    <x v="1"/>
    <n v="0"/>
    <m/>
    <n v="4.6437770752839246E-2"/>
    <s v="Copper Mountain Solar 4 "/>
    <s v="NV)"/>
    <x v="1"/>
  </r>
  <r>
    <s v="W"/>
    <n v="2016"/>
    <s v="W0408"/>
    <s v="Coram California Development, LP"/>
    <s v="WPRS 1"/>
    <s v="OP"/>
    <n v="29952"/>
    <m/>
    <s v="WT"/>
    <x v="0"/>
    <n v="102"/>
    <n v="286428"/>
    <n v="0"/>
    <x v="0"/>
    <n v="0"/>
    <s v="UNK"/>
    <n v="0.32056137523502554"/>
    <s v="Coram California Development, LP"/>
    <m/>
    <x v="0"/>
  </r>
  <r>
    <s v="W"/>
    <n v="2016"/>
    <s v="W0463"/>
    <s v="Coram Energy LLC"/>
    <s v="WPRS 1"/>
    <s v="OP"/>
    <n v="42370"/>
    <m/>
    <s v="WT"/>
    <x v="0"/>
    <n v="15"/>
    <n v="50756"/>
    <n v="0"/>
    <x v="0"/>
    <n v="0"/>
    <m/>
    <n v="0.38627092846270927"/>
    <s v="Coram Energy LLC"/>
    <m/>
    <x v="0"/>
  </r>
  <r>
    <s v="W"/>
    <n v="2016"/>
    <s v="W0445"/>
    <s v="Coram Tehachapi LP"/>
    <s v="WPRS 1"/>
    <s v="OP"/>
    <n v="30651"/>
    <m/>
    <s v="WT"/>
    <x v="0"/>
    <n v="6.53"/>
    <n v="14093"/>
    <n v="0"/>
    <x v="0"/>
    <n v="0"/>
    <s v="UNK"/>
    <n v="0.24636905885725871"/>
    <s v="Coram Tehachapi LP"/>
    <m/>
    <x v="0"/>
  </r>
  <r>
    <s v="S"/>
    <n v="2016"/>
    <s v="S0335"/>
    <s v="Corcoran 2 Solar LLC CED"/>
    <n v="1"/>
    <s v="OP"/>
    <n v="42165"/>
    <m/>
    <s v="PV"/>
    <x v="1"/>
    <n v="19.8"/>
    <n v="50260"/>
    <n v="0"/>
    <x v="1"/>
    <n v="0"/>
    <s v="UNK"/>
    <n v="0.28976984456436511"/>
    <s v="Corcoran 2 Solar LLC CED"/>
    <m/>
    <x v="0"/>
  </r>
  <r>
    <s v="S"/>
    <n v="2016"/>
    <s v="S0520"/>
    <s v="Corcoran 3 Solar"/>
    <s v="Unit 1"/>
    <s v="OP"/>
    <n v="42411"/>
    <m/>
    <s v="PV"/>
    <x v="1"/>
    <n v="20"/>
    <n v="52219"/>
    <n v="0"/>
    <x v="1"/>
    <n v="0"/>
    <s v="UNK"/>
    <n v="0.29805365296803654"/>
    <s v="Corcoran 3 Solar"/>
    <m/>
    <x v="0"/>
  </r>
  <r>
    <s v="S"/>
    <n v="2016"/>
    <s v="S0317"/>
    <s v="Corcoran Irrigation District Solar LLC"/>
    <n v="1"/>
    <s v="OP"/>
    <n v="41995"/>
    <m/>
    <s v="PV"/>
    <x v="1"/>
    <n v="20"/>
    <n v="53665"/>
    <n v="0"/>
    <x v="1"/>
    <n v="0"/>
    <s v="UNK"/>
    <n v="0.3063070776255708"/>
    <s v="Corcoran Irrigation District Solar LLC"/>
    <m/>
    <x v="0"/>
  </r>
  <r>
    <s v="S"/>
    <n v="2016"/>
    <s v="S0249"/>
    <s v="Corcoran LLC CED"/>
    <n v="1"/>
    <s v="OP"/>
    <n v="41499"/>
    <m/>
    <s v="PV"/>
    <x v="1"/>
    <n v="20"/>
    <n v="51341"/>
    <n v="0"/>
    <x v="1"/>
    <n v="0"/>
    <s v="UNK"/>
    <n v="0.29304223744292235"/>
    <s v="Corcoran LLC CED"/>
    <m/>
    <x v="0"/>
  </r>
  <r>
    <s v="H"/>
    <n v="2016"/>
    <s v="H0114"/>
    <s v="Corona"/>
    <n v="1"/>
    <s v="OP"/>
    <n v="30437"/>
    <m/>
    <s v="HY"/>
    <x v="6"/>
    <n v="2.85"/>
    <n v="20224"/>
    <n v="0"/>
    <x v="5"/>
    <n v="0"/>
    <s v="UNK"/>
    <n v="0.81006168389009048"/>
    <s v="Corona"/>
    <m/>
    <x v="0"/>
  </r>
  <r>
    <s v="G"/>
    <n v="2016"/>
    <s v="G0149"/>
    <s v="Corona Cogen"/>
    <s v="Unit 1"/>
    <s v="OP"/>
    <n v="32295"/>
    <m/>
    <s v="GT"/>
    <x v="4"/>
    <n v="47"/>
    <n v="131696"/>
    <n v="1284580"/>
    <x v="3"/>
    <n v="0"/>
    <s v="UNK"/>
    <n v="0.3198678713688915"/>
    <s v="Corona Cogen"/>
    <m/>
    <x v="0"/>
  </r>
  <r>
    <s v="S"/>
    <n v="2016"/>
    <s v="S0434"/>
    <s v="Coronal Lost Hills Solar"/>
    <s v="Unit 1"/>
    <s v="OP"/>
    <n v="42142"/>
    <m/>
    <s v="PV"/>
    <x v="1"/>
    <n v="20"/>
    <n v="54860"/>
    <n v="0"/>
    <x v="1"/>
    <n v="0"/>
    <s v="UNK"/>
    <n v="0.31312785388127856"/>
    <s v="Coronal Lost Hills Solar"/>
    <m/>
    <x v="0"/>
  </r>
  <r>
    <s v="S"/>
    <n v="2016"/>
    <s v="S0165"/>
    <s v="Coronus 29-Palms North 1"/>
    <s v="UNIT 1"/>
    <s v="OP"/>
    <n v="41654"/>
    <m/>
    <s v="PV"/>
    <x v="1"/>
    <n v="1.5"/>
    <n v="2628"/>
    <n v="0"/>
    <x v="1"/>
    <n v="0"/>
    <m/>
    <n v="0.2"/>
    <s v="Coronus 29-Palms North 1"/>
    <m/>
    <x v="0"/>
  </r>
  <r>
    <s v="S"/>
    <n v="2016"/>
    <s v="S0166"/>
    <s v="Coronus 29-Palms North 2"/>
    <s v="UNIT 1"/>
    <s v="OP"/>
    <n v="41654"/>
    <m/>
    <s v="PV"/>
    <x v="1"/>
    <n v="1.5"/>
    <n v="2628"/>
    <n v="0"/>
    <x v="1"/>
    <n v="0"/>
    <m/>
    <n v="0.2"/>
    <s v="Coronus 29-Palms North 2"/>
    <m/>
    <x v="0"/>
  </r>
  <r>
    <s v="S"/>
    <n v="2016"/>
    <s v="S0167"/>
    <s v="Coronus 29-Palms North 3"/>
    <s v="UNIT 1"/>
    <s v="OP"/>
    <n v="41654"/>
    <m/>
    <s v="PV"/>
    <x v="1"/>
    <n v="1.5"/>
    <n v="2628"/>
    <n v="0"/>
    <x v="1"/>
    <n v="0"/>
    <m/>
    <n v="0.2"/>
    <s v="Coronus 29-Palms North 3"/>
    <m/>
    <x v="0"/>
  </r>
  <r>
    <s v="S"/>
    <n v="2016"/>
    <s v="S0172"/>
    <s v="Coronus Joshua Tree East 1"/>
    <s v="UNIT 1"/>
    <s v="OP"/>
    <n v="41470"/>
    <m/>
    <s v="PV"/>
    <x v="1"/>
    <n v="1.5"/>
    <n v="2628"/>
    <n v="0"/>
    <x v="1"/>
    <n v="0"/>
    <m/>
    <n v="0.2"/>
    <s v="Coronus Joshua Tree East 1"/>
    <m/>
    <x v="0"/>
  </r>
  <r>
    <s v="S"/>
    <n v="2016"/>
    <s v="S0173"/>
    <s v="Coronus Joshua Tree East 2"/>
    <s v="UNIT 1"/>
    <s v="OP"/>
    <n v="41470"/>
    <m/>
    <s v="PV"/>
    <x v="1"/>
    <n v="1.5"/>
    <n v="2628"/>
    <n v="0"/>
    <x v="1"/>
    <n v="0"/>
    <m/>
    <n v="0.2"/>
    <s v="Coronus Joshua Tree East 2"/>
    <m/>
    <x v="0"/>
  </r>
  <r>
    <s v="S"/>
    <n v="2016"/>
    <s v="S0174"/>
    <s v="Coronus Joshua Tree East 3"/>
    <s v="UNIT 1"/>
    <s v="OP"/>
    <n v="41470"/>
    <m/>
    <s v="PV"/>
    <x v="1"/>
    <n v="1.5"/>
    <n v="2628"/>
    <n v="0"/>
    <x v="1"/>
    <n v="0"/>
    <m/>
    <n v="0.2"/>
    <s v="Coronus Joshua Tree East 3"/>
    <m/>
    <x v="0"/>
  </r>
  <r>
    <s v="S"/>
    <n v="2016"/>
    <s v="S0169"/>
    <s v="Coronus Yucca Valley East 1"/>
    <s v="UNIT 1"/>
    <s v="OP"/>
    <n v="41470"/>
    <m/>
    <s v="PV"/>
    <x v="1"/>
    <n v="1.5"/>
    <n v="2628"/>
    <n v="0"/>
    <x v="1"/>
    <n v="0"/>
    <m/>
    <n v="0.2"/>
    <s v="Coronus Yucca Valley East 1"/>
    <m/>
    <x v="0"/>
  </r>
  <r>
    <s v="S"/>
    <n v="2016"/>
    <s v="S0170"/>
    <s v="Coronus Yucca Valley East 2"/>
    <s v="UNIT 1"/>
    <s v="OP"/>
    <n v="41470"/>
    <m/>
    <s v="PV"/>
    <x v="1"/>
    <n v="1.5"/>
    <n v="2628"/>
    <n v="0"/>
    <x v="1"/>
    <n v="0"/>
    <m/>
    <n v="0.2"/>
    <s v="Coronus Yucca Valley East 2"/>
    <m/>
    <x v="0"/>
  </r>
  <r>
    <s v="S"/>
    <n v="2016"/>
    <s v="S0171"/>
    <s v="Coronus Yucca Valley East 3"/>
    <s v="UNIT 1"/>
    <s v="OP"/>
    <n v="41835"/>
    <m/>
    <s v="PV"/>
    <x v="1"/>
    <n v="1.5"/>
    <n v="2628"/>
    <n v="0"/>
    <x v="1"/>
    <n v="0"/>
    <m/>
    <n v="0.2"/>
    <s v="Coronus Yucca Valley East 3"/>
    <m/>
    <x v="0"/>
  </r>
  <r>
    <s v="T"/>
    <n v="2016"/>
    <s v="T0009"/>
    <s v="Coso Energy Developers (BLM)"/>
    <n v="7"/>
    <s v="OP"/>
    <n v="32581"/>
    <m/>
    <s v="ST"/>
    <x v="5"/>
    <n v="33.33"/>
    <n v="99600"/>
    <n v="0"/>
    <x v="4"/>
    <n v="0"/>
    <s v="UNK"/>
    <n v="0.34113000341130006"/>
    <s v="Coso Energy Developers "/>
    <s v="BLM)"/>
    <x v="0"/>
  </r>
  <r>
    <s v="T"/>
    <n v="2016"/>
    <s v="T0009"/>
    <s v="Coso Energy Developers (BLM)"/>
    <n v="8"/>
    <s v="OP"/>
    <n v="32610"/>
    <m/>
    <s v="ST"/>
    <x v="5"/>
    <n v="33.33"/>
    <n v="25600"/>
    <n v="0"/>
    <x v="4"/>
    <n v="0"/>
    <s v="UNK"/>
    <n v="8.7680000876800016E-2"/>
    <s v="Coso Energy Developers "/>
    <s v="BLM)"/>
    <x v="0"/>
  </r>
  <r>
    <s v="T"/>
    <n v="2016"/>
    <s v="T0009"/>
    <s v="Coso Energy Developers (BLM)"/>
    <n v="9"/>
    <s v="OP"/>
    <n v="32738"/>
    <m/>
    <s v="ST"/>
    <x v="5"/>
    <n v="33.33"/>
    <n v="142512"/>
    <n v="0"/>
    <x v="4"/>
    <n v="0"/>
    <s v="UNK"/>
    <n v="0.48810360488103605"/>
    <s v="Coso Energy Developers "/>
    <s v="BLM)"/>
    <x v="0"/>
  </r>
  <r>
    <s v="T"/>
    <n v="2016"/>
    <s v="T0010"/>
    <s v="Coso Finance Partners (NAVY I)"/>
    <n v="1"/>
    <s v="OP"/>
    <n v="32008"/>
    <m/>
    <s v="ST"/>
    <x v="5"/>
    <n v="35.770000000000003"/>
    <n v="119519"/>
    <n v="0"/>
    <x v="4"/>
    <n v="0"/>
    <s v="UNK"/>
    <n v="0.38142917140584887"/>
    <s v="Coso Finance Partners "/>
    <s v="NAVY I)"/>
    <x v="0"/>
  </r>
  <r>
    <s v="T"/>
    <n v="2016"/>
    <s v="T0010"/>
    <s v="Coso Finance Partners (NAVY I)"/>
    <n v="2"/>
    <s v="OP"/>
    <n v="32498"/>
    <m/>
    <s v="ST"/>
    <x v="5"/>
    <n v="33.33"/>
    <n v="184274"/>
    <n v="0"/>
    <x v="4"/>
    <n v="0"/>
    <s v="UNK"/>
    <n v="0.63113845631138454"/>
    <s v="Coso Finance Partners "/>
    <s v="NAVY I)"/>
    <x v="0"/>
  </r>
  <r>
    <s v="T"/>
    <n v="2016"/>
    <s v="T0010"/>
    <s v="Coso Finance Partners (NAVY I)"/>
    <n v="3"/>
    <s v="OP"/>
    <n v="32498"/>
    <m/>
    <s v="ST"/>
    <x v="5"/>
    <n v="33.33"/>
    <n v="182245"/>
    <n v="0"/>
    <x v="4"/>
    <n v="0"/>
    <s v="UNK"/>
    <n v="0.62418913124189135"/>
    <s v="Coso Finance Partners "/>
    <s v="NAVY I)"/>
    <x v="0"/>
  </r>
  <r>
    <s v="T"/>
    <n v="2016"/>
    <s v="T0011"/>
    <s v="Coso Power Developers (NAVY II)"/>
    <n v="4"/>
    <s v="OP"/>
    <n v="32886"/>
    <m/>
    <s v="ST"/>
    <x v="5"/>
    <n v="33.33"/>
    <n v="183547"/>
    <n v="0"/>
    <x v="4"/>
    <n v="0"/>
    <s v="UNK"/>
    <n v="0.62864848128648487"/>
    <s v="Coso Power Developers "/>
    <s v="NAVY II)"/>
    <x v="0"/>
  </r>
  <r>
    <s v="T"/>
    <n v="2016"/>
    <s v="T0011"/>
    <s v="Coso Power Developers (NAVY II)"/>
    <n v="5"/>
    <s v="OP"/>
    <n v="32894"/>
    <m/>
    <s v="ST"/>
    <x v="5"/>
    <n v="33.33"/>
    <n v="153127"/>
    <n v="0"/>
    <x v="4"/>
    <n v="0"/>
    <s v="UNK"/>
    <n v="0.52445998024459983"/>
    <s v="Coso Power Developers "/>
    <s v="NAVY II)"/>
    <x v="0"/>
  </r>
  <r>
    <s v="T"/>
    <n v="2016"/>
    <s v="T0011"/>
    <s v="Coso Power Developers (NAVY II)"/>
    <n v="6"/>
    <s v="OP"/>
    <n v="32930"/>
    <m/>
    <s v="ST"/>
    <x v="5"/>
    <n v="33.33"/>
    <n v="138421"/>
    <n v="0"/>
    <x v="4"/>
    <n v="0"/>
    <s v="UNK"/>
    <n v="0.47409192974091929"/>
    <s v="Coso Power Developers "/>
    <s v="NAVY II)"/>
    <x v="0"/>
  </r>
  <r>
    <s v="G"/>
    <n v="2016"/>
    <s v="G0889"/>
    <s v="Cosumnes Power Plant"/>
    <s v="CTG 2"/>
    <s v="OP"/>
    <n v="38772"/>
    <m/>
    <s v="CT"/>
    <x v="7"/>
    <n v="170"/>
    <n v="1251670"/>
    <n v="12830700"/>
    <x v="3"/>
    <n v="355654"/>
    <s v="OBG"/>
    <n v="0.84049825409615897"/>
    <s v="Cosumnes Power Plant"/>
    <m/>
    <x v="0"/>
  </r>
  <r>
    <s v="G"/>
    <n v="2016"/>
    <s v="G0889"/>
    <s v="Cosumnes Power Plant"/>
    <s v="CTG 3"/>
    <s v="OP"/>
    <n v="38772"/>
    <m/>
    <s v="CT"/>
    <x v="7"/>
    <n v="170"/>
    <n v="1284900"/>
    <n v="13543700"/>
    <x v="3"/>
    <n v="0"/>
    <s v="UNK"/>
    <n v="0.86281224818694602"/>
    <s v="Cosumnes Power Plant"/>
    <m/>
    <x v="0"/>
  </r>
  <r>
    <s v="G"/>
    <n v="2016"/>
    <s v="G0889"/>
    <s v="Cosumnes Power Plant"/>
    <s v="STG 1"/>
    <s v="OP"/>
    <n v="38772"/>
    <m/>
    <s v="CA"/>
    <x v="8"/>
    <n v="190"/>
    <n v="1322520"/>
    <n v="0"/>
    <x v="3"/>
    <n v="0"/>
    <s v="OBG"/>
    <n v="0.79459264599855806"/>
    <s v="Cosumnes Power Plant"/>
    <m/>
    <x v="0"/>
  </r>
  <r>
    <s v="H"/>
    <n v="2016"/>
    <s v="H0116"/>
    <s v="Cottonwood"/>
    <s v="Unit 1"/>
    <s v="OP"/>
    <n v="3228"/>
    <m/>
    <s v="HY"/>
    <x v="6"/>
    <n v="1.5"/>
    <n v="1599"/>
    <n v="0"/>
    <x v="5"/>
    <n v="0"/>
    <s v="UNK"/>
    <n v="0.12168949771689498"/>
    <s v="Cottonwood"/>
    <m/>
    <x v="0"/>
  </r>
  <r>
    <s v="H"/>
    <n v="2016"/>
    <s v="H0116"/>
    <s v="Cottonwood"/>
    <s v="Unit 2"/>
    <s v="OP"/>
    <n v="3562"/>
    <m/>
    <s v="HY"/>
    <x v="6"/>
    <n v="0"/>
    <n v="16"/>
    <n v="0"/>
    <x v="5"/>
    <n v="0"/>
    <s v="UNK"/>
    <s v=""/>
    <s v="Cottonwood"/>
    <m/>
    <x v="0"/>
  </r>
  <r>
    <s v="S"/>
    <n v="2016"/>
    <s v="S0528"/>
    <s v="Cottonwood Carport Solar"/>
    <s v="Unit 1"/>
    <s v="OP"/>
    <n v="42506"/>
    <m/>
    <s v="PV"/>
    <x v="1"/>
    <n v="1"/>
    <n v="828"/>
    <n v="0"/>
    <x v="1"/>
    <n v="0"/>
    <m/>
    <n v="9.452054794520548E-2"/>
    <s v="Cottonwood Carport Solar"/>
    <m/>
    <x v="0"/>
  </r>
  <r>
    <s v="S"/>
    <n v="2016"/>
    <s v="S0332"/>
    <s v="Cottonwood City of Corcoran LLC"/>
    <n v="1"/>
    <s v="OP"/>
    <n v="42117"/>
    <m/>
    <s v="PV"/>
    <x v="1"/>
    <n v="11"/>
    <n v="29661"/>
    <n v="0"/>
    <x v="1"/>
    <n v="0"/>
    <s v="UNK"/>
    <n v="0.30781444582814443"/>
    <s v="Cottonwood City of Corcoran LLC"/>
    <m/>
    <x v="0"/>
  </r>
  <r>
    <s v="S"/>
    <n v="2016"/>
    <s v="S0331"/>
    <s v="Cottonwood Goose Lake LLC"/>
    <n v="1"/>
    <s v="OP"/>
    <n v="42122"/>
    <m/>
    <s v="PV"/>
    <x v="1"/>
    <n v="12"/>
    <n v="35207"/>
    <n v="0"/>
    <x v="1"/>
    <n v="0"/>
    <s v="UNK"/>
    <n v="0.33492199391171995"/>
    <s v="Cottonwood Goose Lake LLC"/>
    <m/>
    <x v="0"/>
  </r>
  <r>
    <s v="S"/>
    <n v="2016"/>
    <s v="S9079"/>
    <s v="County of Kern"/>
    <n v="1"/>
    <s v="OP"/>
    <n v="40909"/>
    <m/>
    <s v="PV"/>
    <x v="1"/>
    <n v="1"/>
    <n v="1622"/>
    <n v="0"/>
    <x v="1"/>
    <n v="0"/>
    <s v="UNK"/>
    <n v="0.18515981735159817"/>
    <s v="County of Kern"/>
    <m/>
    <x v="0"/>
  </r>
  <r>
    <s v="S"/>
    <n v="2016"/>
    <s v="S9015"/>
    <s v="County of Lake"/>
    <n v="1"/>
    <s v="OP"/>
    <n v="40909"/>
    <m/>
    <s v="PV"/>
    <x v="1"/>
    <n v="1"/>
    <n v="1622"/>
    <n v="0"/>
    <x v="1"/>
    <n v="0"/>
    <s v="UNK"/>
    <n v="0.18515981735159817"/>
    <s v="County of Lake"/>
    <m/>
    <x v="0"/>
  </r>
  <r>
    <s v="S"/>
    <n v="2016"/>
    <s v="S9101"/>
    <s v="County of Santa Clara"/>
    <n v="1"/>
    <s v="OP"/>
    <n v="40909"/>
    <m/>
    <s v="PV"/>
    <x v="1"/>
    <n v="1"/>
    <n v="1687"/>
    <n v="0"/>
    <x v="1"/>
    <n v="0"/>
    <s v="UNK"/>
    <n v="0.19257990867579908"/>
    <s v="County of Santa Clara"/>
    <m/>
    <x v="0"/>
  </r>
  <r>
    <s v="S"/>
    <n v="2016"/>
    <s v="S9103"/>
    <s v="County of Santa Clara"/>
    <n v="1"/>
    <s v="OP"/>
    <n v="40909"/>
    <m/>
    <s v="PV"/>
    <x v="1"/>
    <n v="1.1000000000000001"/>
    <n v="1711"/>
    <n v="0"/>
    <x v="1"/>
    <n v="0"/>
    <s v="UNK"/>
    <n v="0.17756330427563305"/>
    <s v="County of Santa Clara"/>
    <m/>
    <x v="0"/>
  </r>
  <r>
    <s v="S"/>
    <n v="2016"/>
    <s v="S9125"/>
    <s v="County of Sonoma"/>
    <n v="1"/>
    <s v="OP"/>
    <n v="40909"/>
    <m/>
    <s v="PV"/>
    <x v="1"/>
    <n v="1.3"/>
    <n v="2126"/>
    <n v="0"/>
    <x v="1"/>
    <n v="0"/>
    <s v="UNK"/>
    <n v="0.18668774148226203"/>
    <s v="County of Sonoma"/>
    <m/>
    <x v="0"/>
  </r>
  <r>
    <s v="E"/>
    <n v="2016"/>
    <s v="E0029"/>
    <s v="Covanta Delano Inc"/>
    <s v="Delano 1"/>
    <s v="SB"/>
    <n v="32843"/>
    <m/>
    <s v="ST"/>
    <x v="5"/>
    <n v="32"/>
    <n v="0.12"/>
    <n v="0"/>
    <x v="8"/>
    <n v="0"/>
    <s v="NG"/>
    <n v="4.2808219178082188E-7"/>
    <s v="Covanta Delano Inc"/>
    <m/>
    <x v="0"/>
  </r>
  <r>
    <s v="E"/>
    <n v="2016"/>
    <s v="E0029"/>
    <s v="Covanta Delano Inc"/>
    <s v="Delano 2"/>
    <s v="SB"/>
    <n v="34366"/>
    <m/>
    <s v="ST"/>
    <x v="5"/>
    <n v="26"/>
    <n v="0.12"/>
    <n v="0"/>
    <x v="8"/>
    <n v="0"/>
    <s v="NG"/>
    <n v="5.2687038988408846E-7"/>
    <s v="Covanta Delano Inc"/>
    <m/>
    <x v="0"/>
  </r>
  <r>
    <s v="E"/>
    <n v="2016"/>
    <s v="E0052"/>
    <s v="Covanta Mendota LP"/>
    <n v="1"/>
    <s v="IS"/>
    <n v="32690"/>
    <m/>
    <s v="ST"/>
    <x v="5"/>
    <n v="28"/>
    <n v="0.12"/>
    <n v="0"/>
    <x v="8"/>
    <n v="0"/>
    <s v="NG"/>
    <n v="4.8923679060665363E-7"/>
    <s v="Covanta Mendota LP"/>
    <m/>
    <x v="0"/>
  </r>
  <r>
    <s v="H"/>
    <n v="2016"/>
    <s v="H0236"/>
    <s v="Cove Hydroelectric"/>
    <s v="GEN 1"/>
    <s v="OP"/>
    <n v="32924"/>
    <m/>
    <s v="HY"/>
    <x v="6"/>
    <n v="5"/>
    <n v="16568"/>
    <n v="0"/>
    <x v="5"/>
    <n v="0"/>
    <s v="UNK"/>
    <n v="0.37826484018264839"/>
    <s v="Cove Hydroelectric"/>
    <m/>
    <x v="0"/>
  </r>
  <r>
    <s v="H"/>
    <n v="2016"/>
    <s v="H0118"/>
    <s v="Cow Creek"/>
    <n v="1"/>
    <s v="OP"/>
    <n v="2558"/>
    <m/>
    <s v="HY"/>
    <x v="6"/>
    <n v="1"/>
    <n v="3173"/>
    <n v="0"/>
    <x v="5"/>
    <n v="0"/>
    <s v="UNK"/>
    <n v="0.3622146118721461"/>
    <s v="Cow Creek"/>
    <m/>
    <x v="0"/>
  </r>
  <r>
    <s v="H"/>
    <n v="2016"/>
    <s v="H0118"/>
    <s v="Cow Creek"/>
    <n v="2"/>
    <s v="OP"/>
    <n v="2558"/>
    <m/>
    <s v="HY"/>
    <x v="6"/>
    <n v="1"/>
    <n v="3630"/>
    <n v="0"/>
    <x v="5"/>
    <n v="0"/>
    <s v="UNK"/>
    <n v="0.41438356164383561"/>
    <s v="Cow Creek"/>
    <m/>
    <x v="0"/>
  </r>
  <r>
    <s v="H"/>
    <n v="2016"/>
    <s v="H0119"/>
    <s v="Coyote Creek"/>
    <n v="1"/>
    <s v="OP"/>
    <n v="30742"/>
    <m/>
    <s v="HY"/>
    <x v="6"/>
    <n v="3.13"/>
    <n v="5858"/>
    <n v="0"/>
    <x v="5"/>
    <n v="0"/>
    <s v="UNK"/>
    <n v="0.21364902913329542"/>
    <s v="Coyote Creek"/>
    <m/>
    <x v="0"/>
  </r>
  <r>
    <s v="G"/>
    <n v="2016"/>
    <s v="G0290"/>
    <s v="CP Kelco - San Diego Plant"/>
    <s v="GEN1"/>
    <s v="OP"/>
    <n v="30651"/>
    <m/>
    <s v="GT"/>
    <x v="4"/>
    <n v="8"/>
    <n v="6715.05"/>
    <n v="84047"/>
    <x v="3"/>
    <n v="0"/>
    <s v="UNK"/>
    <n v="9.5819777397260275E-2"/>
    <s v="CP Kelco - San Diego Plant"/>
    <m/>
    <x v="0"/>
  </r>
  <r>
    <s v="G"/>
    <n v="2016"/>
    <s v="G0290"/>
    <s v="CP Kelco - San Diego Plant"/>
    <s v="GEN2"/>
    <s v="OP"/>
    <n v="30713"/>
    <m/>
    <s v="GT"/>
    <x v="4"/>
    <n v="10"/>
    <n v="64505"/>
    <n v="809014"/>
    <x v="3"/>
    <n v="0"/>
    <s v="UNK"/>
    <n v="0.73635844748858448"/>
    <s v="CP Kelco - San Diego Plant"/>
    <m/>
    <x v="0"/>
  </r>
  <r>
    <s v="G"/>
    <n v="2016"/>
    <s v="G0290"/>
    <s v="CP Kelco - San Diego Plant"/>
    <s v="GEN3"/>
    <s v="OP"/>
    <n v="30651"/>
    <m/>
    <s v="GT"/>
    <x v="4"/>
    <n v="10"/>
    <n v="11644"/>
    <n v="145361"/>
    <x v="3"/>
    <n v="0"/>
    <s v="UNK"/>
    <n v="0.13292237442922375"/>
    <s v="CP Kelco - San Diego Plant"/>
    <m/>
    <x v="0"/>
  </r>
  <r>
    <s v="H"/>
    <n v="2016"/>
    <s v="H0120"/>
    <s v="Crane Valley"/>
    <n v="1"/>
    <s v="OP"/>
    <n v="7122"/>
    <m/>
    <s v="HY"/>
    <x v="6"/>
    <n v="0.9"/>
    <n v="1759"/>
    <n v="0"/>
    <x v="5"/>
    <n v="0"/>
    <s v="UNK"/>
    <n v="0.22311009639776763"/>
    <s v="Crane Valley"/>
    <m/>
    <x v="0"/>
  </r>
  <r>
    <s v="G"/>
    <n v="2016"/>
    <s v="G0918"/>
    <s v="Creed Energy Center LLC"/>
    <s v="CD1JT1"/>
    <s v="OP"/>
    <n v="37622"/>
    <m/>
    <s v="GT"/>
    <x v="4"/>
    <n v="48.1"/>
    <n v="8502.01"/>
    <n v="95992"/>
    <x v="3"/>
    <n v="0"/>
    <s v="UNK"/>
    <n v="2.0177735691434322E-2"/>
    <s v="Creed Energy Center LLC"/>
    <m/>
    <x v="0"/>
  </r>
  <r>
    <s v="H"/>
    <n v="2016"/>
    <s v="H0121"/>
    <s v="Cresta"/>
    <s v="Unit 541"/>
    <s v="OP"/>
    <n v="18225"/>
    <m/>
    <s v="HY"/>
    <x v="6"/>
    <n v="35"/>
    <n v="125663"/>
    <n v="0"/>
    <x v="5"/>
    <n v="0"/>
    <s v="UNK"/>
    <n v="0.40985975212002607"/>
    <s v="Cresta"/>
    <m/>
    <x v="0"/>
  </r>
  <r>
    <s v="H"/>
    <n v="2016"/>
    <s v="H0121"/>
    <s v="Cresta"/>
    <s v="Unit 542"/>
    <s v="OP"/>
    <n v="18225"/>
    <m/>
    <s v="HY"/>
    <x v="6"/>
    <n v="35"/>
    <n v="123039"/>
    <n v="0"/>
    <x v="5"/>
    <n v="0"/>
    <s v="UNK"/>
    <n v="0.40130136986301368"/>
    <s v="Cresta"/>
    <m/>
    <x v="0"/>
  </r>
  <r>
    <s v="G"/>
    <n v="2016"/>
    <s v="G0161"/>
    <s v="Crockett Cogeneration Project"/>
    <s v="GE1"/>
    <s v="OP"/>
    <n v="35034"/>
    <m/>
    <s v="CS"/>
    <x v="3"/>
    <n v="247.4"/>
    <n v="1398430"/>
    <n v="12534000"/>
    <x v="3"/>
    <n v="0"/>
    <s v="UNK"/>
    <n v="0.64526324920728084"/>
    <s v="Crockett Cogeneration Project"/>
    <m/>
    <x v="0"/>
  </r>
  <r>
    <s v="S"/>
    <n v="2016"/>
    <s v="S9219"/>
    <s v="CSC Solar LLC"/>
    <s v="Unit 1"/>
    <s v="OP"/>
    <n v="42004"/>
    <m/>
    <s v="PV"/>
    <x v="1"/>
    <n v="1.5"/>
    <n v="2628"/>
    <n v="0"/>
    <x v="1"/>
    <n v="0"/>
    <m/>
    <n v="0.2"/>
    <s v="CSC Solar LLC"/>
    <m/>
    <x v="0"/>
  </r>
  <r>
    <s v="S"/>
    <n v="2016"/>
    <s v="S9217"/>
    <s v="CSC Solar I LLC"/>
    <s v="Unit 1"/>
    <s v="OP"/>
    <n v="42004"/>
    <m/>
    <s v="PV"/>
    <x v="1"/>
    <n v="1.5"/>
    <n v="2628"/>
    <n v="0"/>
    <x v="1"/>
    <n v="0"/>
    <m/>
    <n v="0.2"/>
    <s v="CSC Solar I LLC"/>
    <m/>
    <x v="0"/>
  </r>
  <r>
    <s v="S"/>
    <n v="2016"/>
    <s v="S9218"/>
    <s v="CSC Solar II LLC"/>
    <s v="Unit 1"/>
    <s v="OP"/>
    <n v="42004"/>
    <m/>
    <s v="PV"/>
    <x v="1"/>
    <n v="1"/>
    <n v="1752"/>
    <n v="0"/>
    <x v="1"/>
    <n v="0"/>
    <m/>
    <n v="0.2"/>
    <s v="CSC Solar II LLC"/>
    <m/>
    <x v="0"/>
  </r>
  <r>
    <s v="S"/>
    <n v="2016"/>
    <s v="S9027"/>
    <s v="CSU Bakersfield"/>
    <n v="1"/>
    <s v="OP"/>
    <n v="40909"/>
    <m/>
    <s v="PV"/>
    <x v="1"/>
    <n v="1.38"/>
    <n v="3433"/>
    <n v="0"/>
    <x v="1"/>
    <n v="0"/>
    <s v="UNK"/>
    <n v="0.28398186751373172"/>
    <s v="CSU Bakersfield"/>
    <m/>
    <x v="0"/>
  </r>
  <r>
    <s v="G"/>
    <n v="2016"/>
    <s v="G1028"/>
    <s v="CSU East Bay Fuel Cell"/>
    <n v="1"/>
    <s v="OP"/>
    <n v="40809"/>
    <m/>
    <s v="FC"/>
    <x v="9"/>
    <n v="1.4"/>
    <n v="3666"/>
    <n v="39517"/>
    <x v="3"/>
    <n v="0"/>
    <s v="UNK"/>
    <n v="0.29892367906066536"/>
    <s v="CSU East Bay Fuel Cell"/>
    <m/>
    <x v="0"/>
  </r>
  <r>
    <s v="S"/>
    <n v="2016"/>
    <s v="S9028"/>
    <s v="CSU Monterey Bay - PV"/>
    <n v="1"/>
    <s v="OP"/>
    <n v="40909"/>
    <m/>
    <s v="PV"/>
    <x v="1"/>
    <n v="1"/>
    <n v="1622"/>
    <n v="0"/>
    <x v="1"/>
    <n v="0"/>
    <s v="UNK"/>
    <n v="0.18515981735159817"/>
    <s v="CSU Monterey Bay - PV"/>
    <m/>
    <x v="0"/>
  </r>
  <r>
    <s v="G"/>
    <n v="2016"/>
    <s v="G0910"/>
    <s v="Cuyamaca Peak Energy Plant (formely CalPeak El Cajon)"/>
    <n v="1"/>
    <s v="OP"/>
    <n v="37405"/>
    <m/>
    <s v="GT"/>
    <x v="4"/>
    <n v="46.8"/>
    <n v="8209.02"/>
    <n v="94362"/>
    <x v="3"/>
    <n v="0"/>
    <s v="UNK"/>
    <n v="2.0023562814658707E-2"/>
    <s v="Cuyamaca Peak Energy Plant "/>
    <s v="formely CalPeak El Cajon)"/>
    <x v="0"/>
  </r>
  <r>
    <s v="G"/>
    <n v="2016"/>
    <s v="G0102"/>
    <s v="Cymric Cogeneration Plants"/>
    <s v="31X:TG1"/>
    <s v="OP"/>
    <n v="32417"/>
    <m/>
    <s v="GT"/>
    <x v="4"/>
    <n v="2.76"/>
    <n v="23392"/>
    <n v="502601"/>
    <x v="3"/>
    <n v="0"/>
    <s v="NA"/>
    <n v="0.96750711402289724"/>
    <s v="Cymric Cogeneration Plants"/>
    <m/>
    <x v="0"/>
  </r>
  <r>
    <s v="G"/>
    <n v="2016"/>
    <s v="G0102"/>
    <s v="Cymric Cogeneration Plants"/>
    <s v="31X:TG2"/>
    <s v="OP"/>
    <n v="32417"/>
    <m/>
    <s v="GT"/>
    <x v="4"/>
    <n v="2.76"/>
    <n v="22431"/>
    <n v="513036"/>
    <x v="3"/>
    <n v="0"/>
    <s v="NA"/>
    <n v="0.92775957911455242"/>
    <s v="Cymric Cogeneration Plants"/>
    <m/>
    <x v="0"/>
  </r>
  <r>
    <s v="G"/>
    <n v="2016"/>
    <s v="G0102"/>
    <s v="Cymric Cogeneration Plants"/>
    <s v="36W:Gen1"/>
    <s v="OP"/>
    <n v="30225"/>
    <m/>
    <s v="GT"/>
    <x v="4"/>
    <n v="2.5"/>
    <n v="18848"/>
    <n v="460138"/>
    <x v="3"/>
    <n v="0"/>
    <s v="NA"/>
    <n v="0.86063926940639268"/>
    <s v="Cymric Cogeneration Plants"/>
    <m/>
    <x v="0"/>
  </r>
  <r>
    <s v="G"/>
    <n v="2016"/>
    <s v="G0102"/>
    <s v="Cymric Cogeneration Plants"/>
    <s v="36W:Gen2"/>
    <s v="OP"/>
    <n v="30225"/>
    <m/>
    <s v="GT"/>
    <x v="4"/>
    <n v="2.5"/>
    <n v="18856"/>
    <n v="462515"/>
    <x v="3"/>
    <n v="0"/>
    <s v="NA"/>
    <n v="0.86100456621004562"/>
    <s v="Cymric Cogeneration Plants"/>
    <m/>
    <x v="0"/>
  </r>
  <r>
    <s v="G"/>
    <n v="2016"/>
    <s v="G0102"/>
    <s v="Cymric Cogeneration Plants"/>
    <s v="36W:Gen3"/>
    <s v="OP"/>
    <n v="30225"/>
    <m/>
    <s v="GT"/>
    <x v="4"/>
    <n v="2.5"/>
    <n v="18781"/>
    <n v="471328"/>
    <x v="3"/>
    <n v="0"/>
    <s v="NA"/>
    <n v="0.85757990867579914"/>
    <s v="Cymric Cogeneration Plants"/>
    <m/>
    <x v="0"/>
  </r>
  <r>
    <s v="G"/>
    <n v="2016"/>
    <s v="G0102"/>
    <s v="Cymric Cogeneration Plants"/>
    <s v="36W:Gen4"/>
    <s v="OP"/>
    <n v="30225"/>
    <m/>
    <s v="GT"/>
    <x v="4"/>
    <n v="2.5"/>
    <n v="18913"/>
    <n v="458945"/>
    <x v="3"/>
    <n v="0"/>
    <s v="NA"/>
    <n v="0.86360730593607304"/>
    <s v="Cymric Cogeneration Plants"/>
    <m/>
    <x v="0"/>
  </r>
  <r>
    <s v="G"/>
    <n v="2016"/>
    <s v="G0102"/>
    <s v="Cymric Cogeneration Plants"/>
    <s v="6Z:TG1"/>
    <s v="OP"/>
    <n v="31594"/>
    <m/>
    <s v="GT"/>
    <x v="4"/>
    <n v="2.76"/>
    <n v="22891"/>
    <n v="517281"/>
    <x v="3"/>
    <n v="0"/>
    <s v="NA"/>
    <n v="0.94678545430481109"/>
    <s v="Cymric Cogeneration Plants"/>
    <m/>
    <x v="0"/>
  </r>
  <r>
    <s v="G"/>
    <n v="2016"/>
    <s v="G0102"/>
    <s v="Cymric Cogeneration Plants"/>
    <s v="6Z:TG2"/>
    <s v="OP"/>
    <n v="31594"/>
    <m/>
    <s v="GT"/>
    <x v="4"/>
    <n v="2.76"/>
    <n v="22752"/>
    <n v="542630"/>
    <x v="3"/>
    <n v="0"/>
    <s v="NA"/>
    <n v="0.94103633114949381"/>
    <s v="Cymric Cogeneration Plants"/>
    <m/>
    <x v="0"/>
  </r>
  <r>
    <s v="S"/>
    <n v="2016"/>
    <s v="S9220"/>
    <s v="D2 Solar 1 LLC"/>
    <s v="Unit 1"/>
    <s v="OP"/>
    <n v="42004"/>
    <m/>
    <s v="PV"/>
    <x v="1"/>
    <n v="1.5"/>
    <n v="2628"/>
    <n v="0"/>
    <x v="1"/>
    <n v="0"/>
    <m/>
    <n v="0.2"/>
    <s v="D2 Solar 1 LLC"/>
    <m/>
    <x v="0"/>
  </r>
  <r>
    <s v="S"/>
    <n v="2016"/>
    <s v="S9221"/>
    <s v="D2 Solar 2 LLC"/>
    <s v="Unit 1"/>
    <s v="OP"/>
    <n v="42004"/>
    <m/>
    <s v="PV"/>
    <x v="1"/>
    <n v="1.5"/>
    <n v="2628"/>
    <n v="0"/>
    <x v="1"/>
    <n v="0"/>
    <m/>
    <n v="0.2"/>
    <s v="D2 Solar 2 LLC"/>
    <m/>
    <x v="0"/>
  </r>
  <r>
    <s v="H"/>
    <n v="2016"/>
    <s v="H0130"/>
    <s v="De Sabla"/>
    <s v="Unit 543"/>
    <s v="OP"/>
    <n v="23070"/>
    <m/>
    <s v="HY"/>
    <x v="6"/>
    <n v="18.5"/>
    <n v="49392"/>
    <n v="0"/>
    <x v="5"/>
    <n v="0"/>
    <s v="UNK"/>
    <n v="0.30477600888559792"/>
    <s v="De Sabla"/>
    <m/>
    <x v="0"/>
  </r>
  <r>
    <s v="H"/>
    <n v="2016"/>
    <s v="H0133"/>
    <s v="Deer Creek"/>
    <n v="1"/>
    <s v="OP"/>
    <n v="3044"/>
    <m/>
    <s v="HY"/>
    <x v="6"/>
    <n v="5.7"/>
    <n v="15855"/>
    <n v="0"/>
    <x v="5"/>
    <n v="0"/>
    <s v="UNK"/>
    <n v="0.31753184330689738"/>
    <s v="Deer Creek"/>
    <m/>
    <x v="0"/>
  </r>
  <r>
    <s v="T"/>
    <n v="2016"/>
    <s v="T0012"/>
    <s v="Del Ranch Company (formerly A W Hoch)"/>
    <s v="GEN1"/>
    <s v="OP"/>
    <n v="32417"/>
    <m/>
    <s v="ST"/>
    <x v="5"/>
    <n v="35.799999999999997"/>
    <n v="293811"/>
    <n v="0"/>
    <x v="4"/>
    <n v="0"/>
    <s v="UNK"/>
    <n v="0.93687342159638787"/>
    <s v="Del Ranch Company "/>
    <s v="formerly A W Hoch)"/>
    <x v="0"/>
  </r>
  <r>
    <s v="G"/>
    <n v="2016"/>
    <s v="G1049"/>
    <s v="Delano Energy Center LLC"/>
    <n v="1"/>
    <s v="OP"/>
    <n v="41290"/>
    <m/>
    <s v="GT"/>
    <x v="4"/>
    <n v="49.9"/>
    <n v="11716"/>
    <n v="133873"/>
    <x v="3"/>
    <n v="0"/>
    <s v="UNK"/>
    <n v="2.680246337423706E-2"/>
    <s v="Delano Energy Center LLC"/>
    <m/>
    <x v="0"/>
  </r>
  <r>
    <s v="G"/>
    <n v="2016"/>
    <s v="G0783"/>
    <s v="Delta Energy Center LLC"/>
    <s v="DE1CT1"/>
    <s v="OP"/>
    <n v="37377"/>
    <m/>
    <s v="CT"/>
    <x v="7"/>
    <n v="182.4"/>
    <n v="769835"/>
    <n v="8692240"/>
    <x v="3"/>
    <n v="0"/>
    <s v="UNK"/>
    <n v="0.48180212589121207"/>
    <s v="Delta Energy Center LLC"/>
    <m/>
    <x v="0"/>
  </r>
  <r>
    <s v="G"/>
    <n v="2016"/>
    <s v="G0783"/>
    <s v="Delta Energy Center LLC"/>
    <s v="DE1CT2"/>
    <s v="OP"/>
    <n v="37377"/>
    <m/>
    <s v="CT"/>
    <x v="7"/>
    <n v="182.4"/>
    <n v="680360"/>
    <n v="8072510"/>
    <x v="3"/>
    <n v="0"/>
    <s v="UNK"/>
    <n v="0.42580409356725146"/>
    <s v="Delta Energy Center LLC"/>
    <m/>
    <x v="0"/>
  </r>
  <r>
    <s v="G"/>
    <n v="2016"/>
    <s v="G0783"/>
    <s v="Delta Energy Center LLC"/>
    <s v="DE1CT3"/>
    <s v="OP"/>
    <n v="37377"/>
    <m/>
    <s v="CT"/>
    <x v="7"/>
    <n v="182.4"/>
    <n v="726570"/>
    <n v="8616000"/>
    <x v="3"/>
    <n v="0"/>
    <s v="UNK"/>
    <n v="0.45472467555875989"/>
    <s v="Delta Energy Center LLC"/>
    <m/>
    <x v="0"/>
  </r>
  <r>
    <s v="G"/>
    <n v="2016"/>
    <s v="G0783"/>
    <s v="Delta Energy Center LLC"/>
    <s v="DE1ST1"/>
    <s v="OP"/>
    <n v="37377"/>
    <m/>
    <s v="CA"/>
    <x v="8"/>
    <n v="313"/>
    <n v="1244790"/>
    <n v="239533"/>
    <x v="3"/>
    <n v="0"/>
    <s v="UNK"/>
    <n v="0.45399142194406755"/>
    <s v="Delta Energy Center LLC"/>
    <m/>
    <x v="0"/>
  </r>
  <r>
    <s v="S"/>
    <n v="2016"/>
    <s v="S0184"/>
    <s v="Dependable Highway Express"/>
    <s v="SIP1027942"/>
    <s v="OP"/>
    <n v="40970"/>
    <m/>
    <s v="PV"/>
    <x v="1"/>
    <n v="1.05"/>
    <n v="1839.6"/>
    <n v="0"/>
    <x v="1"/>
    <n v="0"/>
    <m/>
    <n v="0.19999999999999998"/>
    <s v="Dependable Highway Express"/>
    <m/>
    <x v="0"/>
  </r>
  <r>
    <s v="S"/>
    <n v="2016"/>
    <s v="S9116"/>
    <s v="Dependable Highway Express Inc"/>
    <n v="1"/>
    <s v="OP"/>
    <n v="40909"/>
    <m/>
    <s v="PV"/>
    <x v="1"/>
    <n v="1.2"/>
    <n v="1974"/>
    <n v="0"/>
    <x v="1"/>
    <n v="0"/>
    <s v="UNK"/>
    <n v="0.18778538812785389"/>
    <s v="Dependable Highway Express Inc"/>
    <m/>
    <x v="0"/>
  </r>
  <r>
    <s v="S"/>
    <n v="2016"/>
    <s v="S9288"/>
    <s v="Descanso Solar - CRE"/>
    <s v="Unit 1"/>
    <s v="OP"/>
    <n v="41639"/>
    <m/>
    <s v="PV"/>
    <x v="1"/>
    <n v="1.5"/>
    <n v="1971"/>
    <n v="0"/>
    <x v="1"/>
    <n v="0"/>
    <s v="UNK"/>
    <n v="0.15"/>
    <s v="Descanso Solar - CRE"/>
    <m/>
    <x v="0"/>
  </r>
  <r>
    <s v="S"/>
    <n v="2016"/>
    <s v="S9286"/>
    <s v="Desert Green Solar Farm LLC"/>
    <n v="1"/>
    <s v="OP"/>
    <n v="41943"/>
    <m/>
    <s v="PV"/>
    <x v="1"/>
    <n v="6.5"/>
    <n v="14186"/>
    <n v="0"/>
    <x v="1"/>
    <n v="0"/>
    <s v="UNK"/>
    <n v="0.24913944502985599"/>
    <s v="Desert Green Solar Farm LLC"/>
    <m/>
    <x v="0"/>
  </r>
  <r>
    <s v="G"/>
    <n v="2016"/>
    <s v="G1040"/>
    <s v="Desert Star Energy Center (NV)"/>
    <s v="ED01"/>
    <s v="OP"/>
    <n v="36650"/>
    <m/>
    <s v="CT"/>
    <x v="7"/>
    <n v="170"/>
    <n v="348700"/>
    <n v="4145660"/>
    <x v="3"/>
    <n v="0"/>
    <s v="UNK"/>
    <n v="0.23415256513564331"/>
    <s v="Desert Star Energy Center "/>
    <s v="NV)"/>
    <x v="1"/>
  </r>
  <r>
    <s v="G"/>
    <n v="2016"/>
    <s v="G1040"/>
    <s v="Desert Star Energy Center (NV)"/>
    <s v="ED02"/>
    <s v="OP"/>
    <n v="36650"/>
    <m/>
    <s v="CT"/>
    <x v="7"/>
    <n v="170"/>
    <n v="418455"/>
    <n v="5021700"/>
    <x v="3"/>
    <n v="0"/>
    <s v="UNK"/>
    <n v="0.28099315068493153"/>
    <s v="Desert Star Energy Center "/>
    <s v="NV)"/>
    <x v="1"/>
  </r>
  <r>
    <s v="G"/>
    <n v="2016"/>
    <s v="G1040"/>
    <s v="Desert Star Energy Center (NV)"/>
    <s v="ED03"/>
    <s v="OP"/>
    <n v="36650"/>
    <m/>
    <s v="CA"/>
    <x v="8"/>
    <n v="196"/>
    <n v="455069"/>
    <n v="148171"/>
    <x v="3"/>
    <n v="0"/>
    <s v="UNK"/>
    <n v="0.26504344888640385"/>
    <s v="Desert Star Energy Center "/>
    <s v="NV)"/>
    <x v="1"/>
  </r>
  <r>
    <s v="S"/>
    <n v="2016"/>
    <s v="S0457"/>
    <s v="Desert Stateline Solar Facility"/>
    <s v="SLS1"/>
    <s v="OP"/>
    <n v="42348"/>
    <m/>
    <s v="PV"/>
    <x v="1"/>
    <n v="299"/>
    <n v="549034"/>
    <n v="0"/>
    <x v="1"/>
    <n v="0"/>
    <s v="UNK"/>
    <n v="0.20961576640552221"/>
    <s v="Desert Stateline Solar Facility"/>
    <m/>
    <x v="0"/>
  </r>
  <r>
    <s v="S"/>
    <n v="2016"/>
    <s v="S0256"/>
    <s v="Desert Sunlight 250"/>
    <s v="DSL250"/>
    <s v="OP"/>
    <n v="41633"/>
    <m/>
    <s v="PV"/>
    <x v="1"/>
    <n v="250"/>
    <n v="623742"/>
    <n v="0"/>
    <x v="1"/>
    <n v="0"/>
    <s v="UNK"/>
    <n v="0.284813698630137"/>
    <s v="Desert Sunlight 250"/>
    <m/>
    <x v="0"/>
  </r>
  <r>
    <s v="S"/>
    <n v="2016"/>
    <s v="S0257"/>
    <s v="Desert Sunlight 300"/>
    <s v="DSL300"/>
    <s v="OP"/>
    <n v="41562"/>
    <m/>
    <s v="PV"/>
    <x v="1"/>
    <n v="300"/>
    <n v="722540"/>
    <n v="0"/>
    <x v="1"/>
    <n v="0"/>
    <s v="UNK"/>
    <n v="0.27493911719939118"/>
    <s v="Desert Sunlight 300"/>
    <m/>
    <x v="0"/>
  </r>
  <r>
    <s v="E"/>
    <n v="2016"/>
    <s v="E0027"/>
    <s v="Desert View Power (Mecca Plant)"/>
    <s v="GEN1"/>
    <s v="OP"/>
    <n v="33543"/>
    <m/>
    <s v="ST"/>
    <x v="5"/>
    <n v="54.15"/>
    <n v="332752"/>
    <n v="5483270"/>
    <x v="8"/>
    <n v="46452"/>
    <s v="NG"/>
    <n v="0.7014845452973939"/>
    <s v="Desert View Power "/>
    <s v="Mecca Plant)"/>
    <x v="0"/>
  </r>
  <r>
    <s v="H"/>
    <n v="2016"/>
    <s v="H0137"/>
    <s v="Devil Canyon"/>
    <n v="1"/>
    <s v="OP"/>
    <n v="26634"/>
    <m/>
    <s v="HY"/>
    <x v="6"/>
    <n v="59.85"/>
    <n v="157942"/>
    <n v="0"/>
    <x v="5"/>
    <n v="0"/>
    <s v="UNK"/>
    <n v="0.30125160694735315"/>
    <s v="Devil Canyon"/>
    <m/>
    <x v="0"/>
  </r>
  <r>
    <s v="H"/>
    <n v="2016"/>
    <s v="H0137"/>
    <s v="Devil Canyon"/>
    <n v="2"/>
    <s v="OP"/>
    <n v="27942"/>
    <m/>
    <s v="HY"/>
    <x v="6"/>
    <n v="59.85"/>
    <n v="176964"/>
    <n v="0"/>
    <x v="5"/>
    <n v="0"/>
    <s v="UNK"/>
    <n v="0.33753333104450622"/>
    <s v="Devil Canyon"/>
    <m/>
    <x v="0"/>
  </r>
  <r>
    <s v="H"/>
    <n v="2016"/>
    <s v="H0137"/>
    <s v="Devil Canyon"/>
    <n v="3"/>
    <s v="OP"/>
    <n v="33786"/>
    <m/>
    <s v="HY"/>
    <x v="6"/>
    <n v="78.37"/>
    <n v="270845"/>
    <n v="0"/>
    <x v="5"/>
    <n v="0"/>
    <s v="UNK"/>
    <n v="0.39451804256008405"/>
    <s v="Devil Canyon"/>
    <m/>
    <x v="0"/>
  </r>
  <r>
    <s v="H"/>
    <n v="2016"/>
    <s v="H0137"/>
    <s v="Devil Canyon"/>
    <n v="4"/>
    <s v="OP"/>
    <n v="33786"/>
    <m/>
    <s v="HY"/>
    <x v="6"/>
    <n v="78.37"/>
    <n v="271029"/>
    <n v="0"/>
    <x v="5"/>
    <n v="0"/>
    <s v="UNK"/>
    <n v="0.39478606050330267"/>
    <s v="Devil Canyon"/>
    <m/>
    <x v="0"/>
  </r>
  <r>
    <s v="E"/>
    <n v="2016"/>
    <s v="E0037"/>
    <s v="DG Fairhaven Power Plant"/>
    <s v="GEN 1"/>
    <s v="OP"/>
    <n v="31670"/>
    <m/>
    <s v="ST"/>
    <x v="5"/>
    <n v="15"/>
    <n v="68272"/>
    <n v="1138110"/>
    <x v="8"/>
    <n v="80883"/>
    <s v="NG"/>
    <n v="0.51957382039573818"/>
    <s v="DG Fairhaven Power Plant"/>
    <m/>
    <x v="0"/>
  </r>
  <r>
    <s v="N"/>
    <n v="2016"/>
    <s v="N0001"/>
    <s v="Diablo Canyon"/>
    <s v="Unit 201"/>
    <s v="OP"/>
    <n v="31174"/>
    <m/>
    <s v="ST"/>
    <x v="5"/>
    <n v="1196"/>
    <n v="9969250"/>
    <n v="101461000"/>
    <x v="11"/>
    <n v="0"/>
    <s v="UNK"/>
    <n v="0.95154033231013579"/>
    <s v="Diablo Canyon"/>
    <m/>
    <x v="0"/>
  </r>
  <r>
    <s v="N"/>
    <n v="2016"/>
    <s v="N0001"/>
    <s v="Diablo Canyon"/>
    <s v="Unit 202"/>
    <s v="OP"/>
    <n v="31484"/>
    <m/>
    <s v="ST"/>
    <x v="5"/>
    <n v="1197"/>
    <n v="8961550"/>
    <n v="92213100"/>
    <x v="11"/>
    <n v="0"/>
    <s v="UNK"/>
    <n v="0.85464326722437756"/>
    <s v="Diablo Canyon"/>
    <m/>
    <x v="0"/>
  </r>
  <r>
    <s v="W"/>
    <n v="2016"/>
    <s v="W0423"/>
    <s v="Diablo Wind LLC"/>
    <s v="WPRS 1"/>
    <s v="OP"/>
    <n v="41250"/>
    <m/>
    <s v="WT"/>
    <x v="0"/>
    <n v="17.98"/>
    <n v="63335"/>
    <n v="0"/>
    <x v="0"/>
    <n v="0"/>
    <s v="UNK"/>
    <n v="0.40211472920190366"/>
    <s v="Diablo Wind LLC"/>
    <m/>
    <x v="0"/>
  </r>
  <r>
    <s v="H"/>
    <n v="2016"/>
    <s v="H0611"/>
    <s v="Diamond Valley Lake"/>
    <s v="Unit 1-9"/>
    <s v="OP"/>
    <n v="37012"/>
    <m/>
    <s v="HY"/>
    <x v="6"/>
    <n v="29.7"/>
    <n v="1664.09"/>
    <n v="0"/>
    <x v="5"/>
    <n v="0"/>
    <s v="UNK"/>
    <n v="6.3961148778500371E-3"/>
    <s v="Diamond Valley Lake"/>
    <m/>
    <x v="0"/>
  </r>
  <r>
    <s v="W"/>
    <n v="2016"/>
    <s v="W0365"/>
    <s v="Difwind Farms LTD I"/>
    <s v="WPRS 1"/>
    <s v="OP"/>
    <n v="30317"/>
    <m/>
    <s v="WT"/>
    <x v="0"/>
    <n v="7.24"/>
    <n v="11859"/>
    <n v="0"/>
    <x v="0"/>
    <n v="0"/>
    <s v="UNK"/>
    <n v="0.18698440929387725"/>
    <s v="Difwind Farms LTD I"/>
    <m/>
    <x v="0"/>
  </r>
  <r>
    <s v="W"/>
    <n v="2016"/>
    <s v="W0366"/>
    <s v="Difwind Farms LTD II"/>
    <s v="WPRS 1"/>
    <s v="OP"/>
    <n v="30317"/>
    <m/>
    <s v="WT"/>
    <x v="0"/>
    <n v="5.36"/>
    <n v="6475"/>
    <n v="0"/>
    <x v="0"/>
    <n v="0"/>
    <s v="UNK"/>
    <n v="0.1379020990935732"/>
    <s v="Difwind Farms LTD II"/>
    <m/>
    <x v="0"/>
  </r>
  <r>
    <s v="W"/>
    <n v="2016"/>
    <s v="W0386"/>
    <s v="Difwind Farms LTD V"/>
    <s v="WPRS 1"/>
    <s v="OP"/>
    <n v="38442"/>
    <m/>
    <s v="WT"/>
    <x v="0"/>
    <n v="11.56"/>
    <n v="13935"/>
    <n v="0"/>
    <x v="0"/>
    <n v="0"/>
    <s v="UNK"/>
    <n v="0.13760842773854101"/>
    <s v="Difwind Farms LTD V"/>
    <m/>
    <x v="0"/>
  </r>
  <r>
    <s v="W"/>
    <n v="2016"/>
    <s v="W0374"/>
    <s v="Difwind Farms Ltd VI"/>
    <s v="WPRS 1"/>
    <s v="OP"/>
    <n v="30317"/>
    <m/>
    <s v="WT"/>
    <x v="0"/>
    <n v="23.33"/>
    <n v="38405"/>
    <n v="0"/>
    <x v="0"/>
    <n v="0"/>
    <s v="UNK"/>
    <n v="0.18791823489461312"/>
    <s v="Difwind Farms Ltd VI"/>
    <m/>
    <x v="0"/>
  </r>
  <r>
    <s v="W"/>
    <n v="2016"/>
    <s v="W0364"/>
    <s v="Dillon Wind"/>
    <s v="WPRS 1"/>
    <s v="OP"/>
    <n v="39556"/>
    <m/>
    <s v="WT"/>
    <x v="0"/>
    <n v="45"/>
    <n v="141733"/>
    <n v="0"/>
    <x v="0"/>
    <n v="0"/>
    <s v="UNK"/>
    <n v="0.35954591577879247"/>
    <s v="Dillon Wind"/>
    <m/>
    <x v="0"/>
  </r>
  <r>
    <s v="E"/>
    <n v="2016"/>
    <s v="E0033"/>
    <s v="Dinuba Energy"/>
    <n v="1"/>
    <s v="OP"/>
    <n v="37803"/>
    <m/>
    <s v="ST"/>
    <x v="5"/>
    <n v="11.5"/>
    <n v="0.12"/>
    <n v="0.09"/>
    <x v="8"/>
    <n v="0"/>
    <s v="NG"/>
    <n v="1.1911852293031565E-6"/>
    <s v="Dinuba Energy"/>
    <m/>
    <x v="0"/>
  </r>
  <r>
    <s v="E"/>
    <n v="2016"/>
    <s v="E0033"/>
    <s v="Dinuba Energy"/>
    <s v="DSPV"/>
    <s v="OP"/>
    <n v="40848"/>
    <m/>
    <s v="PV"/>
    <x v="1"/>
    <n v="1"/>
    <n v="0.12"/>
    <n v="0.09"/>
    <x v="1"/>
    <n v="0"/>
    <s v="UNK"/>
    <n v="1.36986301369863E-5"/>
    <s v="Dinuba Energy"/>
    <m/>
    <x v="0"/>
  </r>
  <r>
    <s v="H"/>
    <n v="2016"/>
    <s v="H0141"/>
    <s v="Dion R Holm"/>
    <s v="UNIT 1"/>
    <s v="OP"/>
    <n v="22129"/>
    <m/>
    <s v="HY"/>
    <x v="6"/>
    <n v="82.5"/>
    <n v="322573"/>
    <n v="0"/>
    <x v="5"/>
    <n v="0"/>
    <s v="UNK"/>
    <n v="0.44634426456344267"/>
    <s v="Dion R Holm"/>
    <m/>
    <x v="0"/>
  </r>
  <r>
    <s v="H"/>
    <n v="2016"/>
    <s v="H0141"/>
    <s v="Dion R Holm"/>
    <s v="UNIT 2"/>
    <s v="OP"/>
    <n v="22129"/>
    <m/>
    <s v="HY"/>
    <x v="6"/>
    <n v="82.5"/>
    <n v="325747"/>
    <n v="0"/>
    <x v="5"/>
    <n v="0"/>
    <s v="UNK"/>
    <n v="0.45073612840736127"/>
    <s v="Dion R Holm"/>
    <m/>
    <x v="0"/>
  </r>
  <r>
    <s v="H"/>
    <n v="2016"/>
    <s v="H0142"/>
    <s v="Division Creek"/>
    <n v="1"/>
    <s v="OP"/>
    <n v="3348"/>
    <m/>
    <s v="HY"/>
    <x v="6"/>
    <n v="0.6"/>
    <n v="0.01"/>
    <n v="0"/>
    <x v="5"/>
    <n v="0"/>
    <s v="UNK"/>
    <n v="1.9025875190258753E-6"/>
    <s v="Division Creek"/>
    <m/>
    <x v="0"/>
  </r>
  <r>
    <s v="G"/>
    <n v="2016"/>
    <s v="G0627"/>
    <s v="Dome Lease Project"/>
    <s v="T1"/>
    <s v="OP"/>
    <n v="36008"/>
    <m/>
    <s v="GT"/>
    <x v="4"/>
    <n v="3"/>
    <n v="24662"/>
    <n v="474540"/>
    <x v="3"/>
    <n v="0"/>
    <s v="NG"/>
    <n v="0.93843226788432266"/>
    <s v="Dome Lease Project"/>
    <m/>
    <x v="0"/>
  </r>
  <r>
    <s v="G"/>
    <n v="2016"/>
    <s v="G0627"/>
    <s v="Dome Lease Project"/>
    <s v="T2"/>
    <s v="OP"/>
    <n v="36008"/>
    <m/>
    <s v="GT"/>
    <x v="4"/>
    <n v="3"/>
    <n v="24576"/>
    <n v="506498"/>
    <x v="3"/>
    <n v="0"/>
    <s v="NG"/>
    <n v="0.93515981735159814"/>
    <s v="Dome Lease Project"/>
    <m/>
    <x v="0"/>
  </r>
  <r>
    <s v="H"/>
    <n v="2016"/>
    <s v="H0144"/>
    <s v="Don Pedro"/>
    <n v="6710281"/>
    <s v="OP"/>
    <n v="26054"/>
    <m/>
    <s v="HY"/>
    <x v="6"/>
    <n v="55"/>
    <n v="154988"/>
    <n v="0"/>
    <x v="5"/>
    <n v="0"/>
    <s v="UNK"/>
    <n v="0.32168534661685344"/>
    <s v="Don Pedro"/>
    <m/>
    <x v="0"/>
  </r>
  <r>
    <s v="H"/>
    <n v="2016"/>
    <s v="H0144"/>
    <s v="Don Pedro"/>
    <n v="6710282"/>
    <s v="OP"/>
    <n v="26054"/>
    <m/>
    <s v="HY"/>
    <x v="6"/>
    <n v="55"/>
    <n v="37002"/>
    <n v="0"/>
    <x v="5"/>
    <n v="0"/>
    <s v="UNK"/>
    <n v="7.6799501867995015E-2"/>
    <s v="Don Pedro"/>
    <m/>
    <x v="0"/>
  </r>
  <r>
    <s v="H"/>
    <n v="2016"/>
    <s v="H0144"/>
    <s v="Don Pedro"/>
    <n v="6710283"/>
    <s v="OP"/>
    <n v="26054"/>
    <m/>
    <s v="HY"/>
    <x v="6"/>
    <n v="55"/>
    <n v="73910"/>
    <n v="0"/>
    <x v="5"/>
    <n v="0"/>
    <s v="UNK"/>
    <n v="0.15340390203403903"/>
    <s v="Don Pedro"/>
    <m/>
    <x v="0"/>
  </r>
  <r>
    <s v="H"/>
    <n v="2016"/>
    <s v="H0144"/>
    <s v="Don Pedro"/>
    <n v="8513242"/>
    <s v="OP"/>
    <n v="32599"/>
    <m/>
    <s v="HY"/>
    <x v="6"/>
    <n v="38"/>
    <n v="32418.1"/>
    <n v="0"/>
    <x v="5"/>
    <n v="0"/>
    <s v="UNK"/>
    <n v="9.7386745974525346E-2"/>
    <s v="Don Pedro"/>
    <m/>
    <x v="0"/>
  </r>
  <r>
    <s v="G"/>
    <n v="2016"/>
    <s v="G0169"/>
    <s v="Donald Von Raesfeld Power Plant (DVR)"/>
    <s v="CT1"/>
    <s v="OP"/>
    <n v="38292"/>
    <m/>
    <s v="CT"/>
    <x v="7"/>
    <n v="50"/>
    <n v="361795"/>
    <n v="3658270"/>
    <x v="3"/>
    <n v="0"/>
    <s v="UNK"/>
    <n v="0.82601598173515978"/>
    <s v="Donald Von Raesfeld Power Plant "/>
    <s v="DVR)"/>
    <x v="0"/>
  </r>
  <r>
    <s v="G"/>
    <n v="2016"/>
    <s v="G0169"/>
    <s v="Donald Von Raesfeld Power Plant (DVR)"/>
    <s v="CT2"/>
    <s v="OP"/>
    <n v="38292"/>
    <m/>
    <s v="CT"/>
    <x v="7"/>
    <n v="50"/>
    <n v="361643"/>
    <n v="3779590"/>
    <x v="3"/>
    <n v="0"/>
    <s v="UNK"/>
    <n v="0.82566894977168948"/>
    <s v="Donald Von Raesfeld Power Plant "/>
    <s v="DVR)"/>
    <x v="0"/>
  </r>
  <r>
    <s v="G"/>
    <n v="2016"/>
    <s v="G0169"/>
    <s v="Donald Von Raesfeld Power Plant (DVR)"/>
    <s v="SG"/>
    <s v="OP"/>
    <n v="38292"/>
    <m/>
    <s v="CA"/>
    <x v="8"/>
    <n v="47"/>
    <n v="211099"/>
    <n v="5134.1000000000004"/>
    <x v="3"/>
    <n v="0"/>
    <s v="UNK"/>
    <n v="0.5127246672495871"/>
    <s v="Donald Von Raesfeld Power Plant "/>
    <s v="DVR)"/>
    <x v="0"/>
  </r>
  <r>
    <s v="H"/>
    <n v="2016"/>
    <s v="H0145"/>
    <s v="Donnells"/>
    <n v="1"/>
    <s v="OP"/>
    <n v="20637"/>
    <m/>
    <s v="HY"/>
    <x v="6"/>
    <n v="72"/>
    <n v="329482"/>
    <n v="0"/>
    <x v="5"/>
    <n v="0"/>
    <s v="UNK"/>
    <n v="0.5223902841197362"/>
    <s v="Donnells"/>
    <m/>
    <x v="0"/>
  </r>
  <r>
    <s v="G"/>
    <n v="2016"/>
    <s v="G0176"/>
    <s v="Double C"/>
    <s v="Unit 1"/>
    <s v="OP"/>
    <n v="32587"/>
    <m/>
    <s v="GT"/>
    <x v="4"/>
    <n v="24"/>
    <n v="5348.05"/>
    <n v="55483.1"/>
    <x v="3"/>
    <n v="0"/>
    <s v="UNK"/>
    <n v="2.543783295281583E-2"/>
    <s v="Double C"/>
    <m/>
    <x v="0"/>
  </r>
  <r>
    <s v="G"/>
    <n v="2016"/>
    <s v="G0176"/>
    <s v="Double C"/>
    <s v="Unit 2"/>
    <s v="OP"/>
    <n v="32587"/>
    <m/>
    <s v="GT"/>
    <x v="4"/>
    <n v="24"/>
    <n v="5119.05"/>
    <n v="53160.1"/>
    <x v="3"/>
    <n v="0"/>
    <s v="UNK"/>
    <n v="2.4348601598173515E-2"/>
    <s v="Double C"/>
    <m/>
    <x v="0"/>
  </r>
  <r>
    <s v="S"/>
    <n v="2016"/>
    <s v="S9222"/>
    <s v="Dreamer Solar LLC"/>
    <s v="Unit 1"/>
    <s v="OP"/>
    <n v="42004"/>
    <m/>
    <s v="PV"/>
    <x v="1"/>
    <n v="1.5"/>
    <n v="2628"/>
    <n v="0"/>
    <x v="1"/>
    <n v="0"/>
    <m/>
    <n v="0.2"/>
    <s v="Dreamer Solar LLC"/>
    <m/>
    <x v="0"/>
  </r>
  <r>
    <s v="S"/>
    <n v="2016"/>
    <s v="S9283"/>
    <s v="Drew Energy LLC"/>
    <s v="Unit 1"/>
    <s v="OP"/>
    <n v="42004"/>
    <m/>
    <s v="PV"/>
    <x v="1"/>
    <n v="1"/>
    <n v="1752"/>
    <n v="0"/>
    <x v="1"/>
    <n v="0"/>
    <m/>
    <n v="0.2"/>
    <s v="Drew Energy LLC"/>
    <m/>
    <x v="0"/>
  </r>
  <r>
    <s v="G"/>
    <n v="2016"/>
    <s v="G0821"/>
    <s v="Drews - Agua Mansa (Alliance Colton)"/>
    <s v="D1"/>
    <s v="OP"/>
    <n v="37104"/>
    <m/>
    <s v="GT"/>
    <x v="4"/>
    <n v="11.39"/>
    <n v="486.05"/>
    <n v="7207.05"/>
    <x v="3"/>
    <n v="0"/>
    <s v="UNK"/>
    <n v="4.8713924334812635E-3"/>
    <s v="Drews - Agua Mansa "/>
    <s v="Alliance Colton)"/>
    <x v="0"/>
  </r>
  <r>
    <s v="G"/>
    <n v="2016"/>
    <s v="G0821"/>
    <s v="Drews - Agua Mansa (Alliance Colton)"/>
    <s v="D2"/>
    <s v="OP"/>
    <n v="37104"/>
    <m/>
    <s v="GT"/>
    <x v="4"/>
    <n v="11.39"/>
    <n v="284.05"/>
    <n v="4733.05"/>
    <x v="3"/>
    <n v="0"/>
    <s v="UNK"/>
    <n v="2.8468655914625101E-3"/>
    <s v="Drews - Agua Mansa "/>
    <s v="Alliance Colton)"/>
    <x v="0"/>
  </r>
  <r>
    <s v="G"/>
    <n v="2016"/>
    <s v="G0821"/>
    <s v="Drews - Agua Mansa (Alliance Colton)"/>
    <s v="D3"/>
    <s v="OP"/>
    <n v="37104"/>
    <m/>
    <s v="GT"/>
    <x v="4"/>
    <n v="11.39"/>
    <n v="426.05"/>
    <n v="6166.05"/>
    <x v="3"/>
    <n v="0"/>
    <s v="UNK"/>
    <n v="4.2700478269410399E-3"/>
    <s v="Drews - Agua Mansa "/>
    <s v="Alliance Colton)"/>
    <x v="0"/>
  </r>
  <r>
    <s v="G"/>
    <n v="2016"/>
    <s v="G0821"/>
    <s v="Drews - Agua Mansa (Alliance Colton)"/>
    <s v="D4"/>
    <s v="OP"/>
    <n v="37104"/>
    <m/>
    <s v="GT"/>
    <x v="4"/>
    <n v="11.39"/>
    <n v="323.06"/>
    <n v="4691.05"/>
    <x v="3"/>
    <n v="0"/>
    <s v="UNK"/>
    <n v="3.2378398098147454E-3"/>
    <s v="Drews - Agua Mansa "/>
    <s v="Alliance Colton)"/>
    <x v="0"/>
  </r>
  <r>
    <s v="H"/>
    <n v="2016"/>
    <s v="H0147"/>
    <s v="Drop 1"/>
    <s v="UNIT 1"/>
    <s v="OP"/>
    <n v="31002"/>
    <m/>
    <s v="HY"/>
    <x v="6"/>
    <n v="1.95"/>
    <n v="3959"/>
    <n v="0"/>
    <x v="5"/>
    <n v="0"/>
    <s v="UNK"/>
    <n v="0.23176443039456737"/>
    <s v="Drop 1"/>
    <m/>
    <x v="0"/>
  </r>
  <r>
    <s v="H"/>
    <n v="2016"/>
    <s v="H0147"/>
    <s v="Drop 1"/>
    <s v="UNIT 2"/>
    <s v="OP"/>
    <n v="30978"/>
    <m/>
    <s v="HY"/>
    <x v="6"/>
    <n v="1.95"/>
    <n v="6829"/>
    <n v="0"/>
    <x v="5"/>
    <n v="0"/>
    <s v="UNK"/>
    <n v="0.39977754361316004"/>
    <s v="Drop 1"/>
    <m/>
    <x v="0"/>
  </r>
  <r>
    <s v="H"/>
    <n v="2016"/>
    <s v="H0147"/>
    <s v="Drop 1"/>
    <s v="UNIT 3"/>
    <s v="OP"/>
    <n v="30974"/>
    <m/>
    <s v="HY"/>
    <x v="6"/>
    <n v="1.95"/>
    <n v="1610"/>
    <n v="0"/>
    <x v="5"/>
    <n v="0"/>
    <s v="UNK"/>
    <n v="9.4251258634820284E-2"/>
    <s v="Drop 1"/>
    <m/>
    <x v="0"/>
  </r>
  <r>
    <s v="H"/>
    <n v="2016"/>
    <s v="H0149"/>
    <s v="Drop 2"/>
    <s v="UNIT 1"/>
    <s v="OP"/>
    <n v="19698"/>
    <m/>
    <s v="HY"/>
    <x v="6"/>
    <n v="5"/>
    <n v="20218"/>
    <n v="0"/>
    <x v="5"/>
    <n v="0"/>
    <s v="UNK"/>
    <n v="0.46159817351598176"/>
    <s v="Drop 2"/>
    <m/>
    <x v="0"/>
  </r>
  <r>
    <s v="H"/>
    <n v="2016"/>
    <s v="H0149"/>
    <s v="Drop 2"/>
    <s v="UNIT 2"/>
    <s v="OP"/>
    <n v="19723"/>
    <m/>
    <s v="HY"/>
    <x v="6"/>
    <n v="5"/>
    <n v="25507"/>
    <n v="0"/>
    <x v="5"/>
    <n v="0"/>
    <s v="UNK"/>
    <n v="0.58235159817351601"/>
    <s v="Drop 2"/>
    <m/>
    <x v="0"/>
  </r>
  <r>
    <s v="H"/>
    <n v="2016"/>
    <s v="H0150"/>
    <s v="Drop 3"/>
    <s v="UNIT 1"/>
    <s v="OP"/>
    <n v="15027"/>
    <m/>
    <s v="HY"/>
    <x v="6"/>
    <n v="4.8"/>
    <n v="22915"/>
    <n v="0"/>
    <x v="5"/>
    <n v="0"/>
    <s v="UNK"/>
    <n v="0.54497241248097417"/>
    <s v="Drop 3"/>
    <m/>
    <x v="0"/>
  </r>
  <r>
    <s v="H"/>
    <n v="2016"/>
    <s v="H0150"/>
    <s v="Drop 3"/>
    <s v="UNIT 2"/>
    <s v="OP"/>
    <n v="24434"/>
    <m/>
    <s v="HY"/>
    <x v="6"/>
    <n v="5"/>
    <n v="23440"/>
    <n v="0"/>
    <x v="5"/>
    <n v="0"/>
    <s v="UNK"/>
    <n v="0.53515981735159812"/>
    <s v="Drop 3"/>
    <m/>
    <x v="0"/>
  </r>
  <r>
    <s v="H"/>
    <n v="2016"/>
    <s v="H0151"/>
    <s v="Drop 4"/>
    <s v="UNIT 1"/>
    <s v="OP"/>
    <n v="18484"/>
    <m/>
    <s v="HY"/>
    <x v="6"/>
    <n v="10"/>
    <n v="31318"/>
    <n v="0"/>
    <x v="5"/>
    <n v="0"/>
    <s v="UNK"/>
    <n v="0.35751141552511417"/>
    <s v="Drop 4"/>
    <m/>
    <x v="0"/>
  </r>
  <r>
    <s v="H"/>
    <n v="2016"/>
    <s v="H0151"/>
    <s v="Drop 4"/>
    <s v="UNIT 2"/>
    <s v="OP"/>
    <n v="15032"/>
    <m/>
    <s v="HY"/>
    <x v="6"/>
    <n v="9.6"/>
    <n v="61900"/>
    <n v="0"/>
    <x v="5"/>
    <n v="0"/>
    <s v="UNK"/>
    <n v="0.73606354642313543"/>
    <s v="Drop 4"/>
    <m/>
    <x v="0"/>
  </r>
  <r>
    <s v="H"/>
    <n v="2016"/>
    <s v="H0152"/>
    <s v="Drop 5"/>
    <s v="UNIT 1"/>
    <s v="OP"/>
    <n v="30011"/>
    <m/>
    <s v="HY"/>
    <x v="6"/>
    <n v="2"/>
    <n v="0.01"/>
    <n v="0"/>
    <x v="5"/>
    <n v="0"/>
    <s v="UNK"/>
    <n v="5.7077625570776257E-7"/>
    <s v="Drop 5"/>
    <m/>
    <x v="0"/>
  </r>
  <r>
    <s v="H"/>
    <n v="2016"/>
    <s v="H0152"/>
    <s v="Drop 5"/>
    <s v="UNIT 2"/>
    <s v="OP"/>
    <n v="30019"/>
    <m/>
    <s v="HY"/>
    <x v="6"/>
    <n v="2"/>
    <n v="13508"/>
    <n v="0"/>
    <x v="5"/>
    <n v="0"/>
    <s v="UNK"/>
    <n v="0.77100456621004565"/>
    <s v="Drop 5"/>
    <m/>
    <x v="0"/>
  </r>
  <r>
    <s v="H"/>
    <n v="2016"/>
    <s v="H0154"/>
    <s v="Drum #1"/>
    <s v="Unit 563"/>
    <s v="OP"/>
    <n v="5079"/>
    <m/>
    <s v="HY"/>
    <x v="6"/>
    <n v="13"/>
    <n v="37692"/>
    <n v="0"/>
    <x v="5"/>
    <n v="0"/>
    <s v="UNK"/>
    <n v="0.33097997892518438"/>
    <s v="Drum #1"/>
    <m/>
    <x v="0"/>
  </r>
  <r>
    <s v="H"/>
    <n v="2016"/>
    <s v="H0154"/>
    <s v="Drum #1"/>
    <s v="Unit 564"/>
    <s v="OP"/>
    <n v="5079"/>
    <m/>
    <s v="HY"/>
    <x v="6"/>
    <n v="12"/>
    <n v="30244"/>
    <n v="0"/>
    <x v="5"/>
    <n v="0"/>
    <s v="UNK"/>
    <n v="0.28770928462709283"/>
    <s v="Drum #1"/>
    <m/>
    <x v="0"/>
  </r>
  <r>
    <s v="H"/>
    <n v="2016"/>
    <s v="H0154"/>
    <s v="Drum #1"/>
    <s v="Unit 565"/>
    <s v="OP"/>
    <n v="5079"/>
    <m/>
    <s v="HY"/>
    <x v="6"/>
    <n v="14"/>
    <n v="34813"/>
    <n v="0"/>
    <x v="5"/>
    <n v="0"/>
    <s v="UNK"/>
    <n v="0.28386333985649054"/>
    <s v="Drum #1"/>
    <m/>
    <x v="0"/>
  </r>
  <r>
    <s v="H"/>
    <n v="2016"/>
    <s v="H0154"/>
    <s v="Drum #1"/>
    <s v="Unit 566"/>
    <s v="OP"/>
    <n v="5079"/>
    <m/>
    <s v="HY"/>
    <x v="6"/>
    <n v="16.5"/>
    <n v="51728"/>
    <n v="0"/>
    <x v="5"/>
    <n v="0"/>
    <s v="UNK"/>
    <n v="0.3578801715788017"/>
    <s v="Drum #1"/>
    <m/>
    <x v="0"/>
  </r>
  <r>
    <s v="H"/>
    <n v="2016"/>
    <s v="H0155"/>
    <s v="Drum #2"/>
    <s v="Unit 567"/>
    <s v="OP"/>
    <n v="24094"/>
    <m/>
    <s v="HY"/>
    <x v="6"/>
    <n v="49.5"/>
    <n v="223706"/>
    <n v="0"/>
    <x v="5"/>
    <n v="0"/>
    <s v="UNK"/>
    <n v="0.51590332549236662"/>
    <s v="Drum #2"/>
    <m/>
    <x v="0"/>
  </r>
  <r>
    <s v="S"/>
    <n v="2016"/>
    <s v="S9223"/>
    <s v="DT Solar 1 LLC"/>
    <s v="Unit 1"/>
    <s v="OP"/>
    <n v="42004"/>
    <m/>
    <s v="PV"/>
    <x v="1"/>
    <n v="1.5"/>
    <n v="2628"/>
    <n v="0"/>
    <x v="1"/>
    <n v="0"/>
    <m/>
    <n v="0.2"/>
    <s v="DT Solar 1 LLC"/>
    <m/>
    <x v="0"/>
  </r>
  <r>
    <s v="S"/>
    <n v="2016"/>
    <s v="S9224"/>
    <s v="DT Solar 2 LLC"/>
    <s v="Unit 1"/>
    <s v="OP"/>
    <n v="42004"/>
    <m/>
    <s v="PV"/>
    <x v="1"/>
    <n v="1.5"/>
    <n v="2628"/>
    <n v="0"/>
    <x v="1"/>
    <n v="0"/>
    <m/>
    <n v="0.2"/>
    <s v="DT Solar 2 LLC"/>
    <m/>
    <x v="0"/>
  </r>
  <r>
    <s v="S"/>
    <n v="2016"/>
    <s v="S9225"/>
    <s v="DT Solar 3 LLC"/>
    <s v="Unit 1"/>
    <s v="OP"/>
    <n v="42004"/>
    <m/>
    <s v="PV"/>
    <x v="1"/>
    <n v="1"/>
    <n v="1752"/>
    <n v="0"/>
    <x v="1"/>
    <n v="0"/>
    <m/>
    <n v="0.2"/>
    <s v="DT Solar 3 LLC"/>
    <m/>
    <x v="0"/>
  </r>
  <r>
    <s v="E"/>
    <n v="2016"/>
    <s v="E0213"/>
    <s v="DTE Stockton (POSDEF Repower C0004)"/>
    <s v="GEN 1"/>
    <s v="OP"/>
    <n v="41691"/>
    <m/>
    <s v="ST"/>
    <x v="5"/>
    <n v="50"/>
    <n v="351585"/>
    <n v="5597500"/>
    <x v="8"/>
    <n v="8859.01"/>
    <s v="NG"/>
    <n v="0.80270547945205484"/>
    <s v="DTE Stockton "/>
    <s v="POSDEF Repower C0004)"/>
    <x v="0"/>
  </r>
  <r>
    <s v="S"/>
    <n v="2016"/>
    <s v="S0579"/>
    <s v="Ducor Solar 1"/>
    <s v="Unit 1"/>
    <s v="OP"/>
    <n v="42704"/>
    <m/>
    <s v="PV"/>
    <x v="1"/>
    <n v="20"/>
    <n v="2193"/>
    <n v="0"/>
    <x v="1"/>
    <n v="0"/>
    <m/>
    <n v="1.2517123287671232E-2"/>
    <s v="Ducor Solar 1"/>
    <m/>
    <x v="0"/>
  </r>
  <r>
    <s v="S"/>
    <n v="2016"/>
    <s v="S0580"/>
    <s v="Ducor Solar 2"/>
    <s v="Unit 1"/>
    <s v="OP"/>
    <n v="42704"/>
    <m/>
    <s v="PV"/>
    <x v="1"/>
    <n v="20"/>
    <n v="1979"/>
    <n v="0"/>
    <x v="1"/>
    <n v="0"/>
    <m/>
    <n v="1.129566210045662E-2"/>
    <s v="Ducor Solar 2"/>
    <m/>
    <x v="0"/>
  </r>
  <r>
    <s v="S"/>
    <n v="2016"/>
    <s v="S0581"/>
    <s v="Ducor Solar 3"/>
    <s v="Unit 1"/>
    <s v="OP"/>
    <n v="42705"/>
    <m/>
    <s v="PV"/>
    <x v="1"/>
    <n v="15"/>
    <n v="1396"/>
    <n v="0"/>
    <x v="1"/>
    <n v="0"/>
    <m/>
    <n v="1.0624048706240487E-2"/>
    <s v="Ducor Solar 3"/>
    <m/>
    <x v="0"/>
  </r>
  <r>
    <s v="S"/>
    <n v="2016"/>
    <s v="S0582"/>
    <s v="Ducor Solar 4"/>
    <s v="Unit 1"/>
    <s v="OP"/>
    <n v="42705"/>
    <m/>
    <s v="PV"/>
    <x v="1"/>
    <n v="20"/>
    <n v="1652"/>
    <n v="0"/>
    <x v="1"/>
    <n v="0"/>
    <m/>
    <n v="9.4292237442922377E-3"/>
    <s v="Ducor Solar 4"/>
    <m/>
    <x v="0"/>
  </r>
  <r>
    <s v="S"/>
    <n v="2016"/>
    <s v="S0572"/>
    <s v="Dulles"/>
    <s v="Unit 1"/>
    <s v="OP"/>
    <n v="42691"/>
    <m/>
    <s v="PV"/>
    <x v="1"/>
    <n v="2"/>
    <n v="590"/>
    <n v="0"/>
    <x v="1"/>
    <n v="0"/>
    <m/>
    <n v="3.3675799086757989E-2"/>
    <s v="Dulles"/>
    <m/>
    <x v="0"/>
  </r>
  <r>
    <s v="W"/>
    <n v="2016"/>
    <s v="W0439"/>
    <s v="Dutch Energy Wind Farm"/>
    <s v="WPRS 1"/>
    <s v="OP"/>
    <n v="30317"/>
    <m/>
    <s v="WT"/>
    <x v="0"/>
    <n v="9.5"/>
    <n v="18801"/>
    <n v="0"/>
    <x v="0"/>
    <n v="0"/>
    <s v="UNK"/>
    <n v="0.22591925018024514"/>
    <s v="Dutch Energy Wind Farm"/>
    <m/>
    <x v="0"/>
  </r>
  <r>
    <s v="H"/>
    <n v="2016"/>
    <s v="H0156"/>
    <s v="Dutch Flat #1"/>
    <s v="Unit 568"/>
    <s v="OP"/>
    <n v="15794"/>
    <m/>
    <s v="HY"/>
    <x v="6"/>
    <n v="22"/>
    <n v="90137"/>
    <n v="0"/>
    <x v="5"/>
    <n v="0"/>
    <s v="UNK"/>
    <n v="0.4677096305520963"/>
    <s v="Dutch Flat #1"/>
    <m/>
    <x v="0"/>
  </r>
  <r>
    <s v="H"/>
    <n v="2016"/>
    <s v="H0157"/>
    <s v="Dutch Flat 2"/>
    <s v="UNIT 1"/>
    <s v="OP"/>
    <n v="24047"/>
    <m/>
    <s v="HY"/>
    <x v="6"/>
    <n v="27.3"/>
    <n v="90867"/>
    <n v="0"/>
    <x v="5"/>
    <n v="0"/>
    <s v="UNK"/>
    <n v="0.37996136283807519"/>
    <s v="Dutch Flat 2"/>
    <m/>
    <x v="0"/>
  </r>
  <r>
    <s v="S"/>
    <n v="2016"/>
    <s v="S9035"/>
    <s v="E &amp; J Gallo Winery"/>
    <n v="1"/>
    <s v="OP"/>
    <n v="40909"/>
    <m/>
    <s v="PV"/>
    <x v="1"/>
    <n v="1"/>
    <n v="1622"/>
    <n v="0"/>
    <x v="1"/>
    <n v="0"/>
    <s v="UNK"/>
    <n v="0.18515981735159817"/>
    <s v="E &amp; J Gallo Winery"/>
    <m/>
    <x v="0"/>
  </r>
  <r>
    <s v="S"/>
    <n v="2016"/>
    <s v="S9056"/>
    <s v="E&amp;J Gallo Winery"/>
    <n v="1"/>
    <s v="OP"/>
    <n v="40909"/>
    <m/>
    <s v="PV"/>
    <x v="1"/>
    <n v="1"/>
    <n v="1622"/>
    <n v="0"/>
    <x v="1"/>
    <n v="0"/>
    <s v="UNK"/>
    <n v="0.18515981735159817"/>
    <s v="E&amp;J Gallo Winery"/>
    <m/>
    <x v="0"/>
  </r>
  <r>
    <s v="T"/>
    <n v="2016"/>
    <s v="T0058"/>
    <s v="Eagle Rock #11"/>
    <s v="ERST11"/>
    <s v="OP"/>
    <n v="27395"/>
    <m/>
    <s v="ST"/>
    <x v="5"/>
    <n v="110"/>
    <n v="585585"/>
    <n v="0"/>
    <x v="4"/>
    <n v="0"/>
    <s v="UNK"/>
    <n v="0.60770547945205478"/>
    <s v="Eagle Rock #11"/>
    <m/>
    <x v="0"/>
  </r>
  <r>
    <s v="H"/>
    <n v="2016"/>
    <s v="H0160"/>
    <s v="East Highline"/>
    <s v="UNIT 1"/>
    <s v="MR"/>
    <n v="30937"/>
    <m/>
    <s v="HY"/>
    <x v="6"/>
    <n v="2.42"/>
    <n v="2970"/>
    <n v="0"/>
    <x v="5"/>
    <n v="0"/>
    <s v="UNK"/>
    <n v="0.14009962640099627"/>
    <s v="East Highline"/>
    <m/>
    <x v="0"/>
  </r>
  <r>
    <s v="H"/>
    <n v="2016"/>
    <s v="H0078"/>
    <s v="East Portal Generator"/>
    <n v="4022"/>
    <s v="OP"/>
    <n v="30682"/>
    <m/>
    <s v="HY"/>
    <x v="6"/>
    <n v="1.25"/>
    <n v="5085"/>
    <n v="0"/>
    <x v="5"/>
    <n v="0"/>
    <s v="UNK"/>
    <n v="0.4643835616438356"/>
    <s v="East Portal Generator"/>
    <m/>
    <x v="0"/>
  </r>
  <r>
    <s v="S"/>
    <n v="2016"/>
    <s v="S9264"/>
    <s v="East Side Calpella 2MW PV Project (1) (2012 PV RFO - 1)"/>
    <s v="Unit 1"/>
    <s v="OP"/>
    <n v="42004"/>
    <m/>
    <s v="PV"/>
    <x v="1"/>
    <n v="2"/>
    <n v="3504"/>
    <n v="0"/>
    <x v="1"/>
    <n v="0"/>
    <m/>
    <n v="0.2"/>
    <s v="East Side Calpella 2MW PV Project "/>
    <s v="1) "/>
    <x v="0"/>
  </r>
  <r>
    <s v="W"/>
    <n v="2016"/>
    <s v="W0278"/>
    <s v="East Winds Project (NAWP Inc)"/>
    <s v="WPRS 1"/>
    <s v="OP"/>
    <n v="30317"/>
    <m/>
    <s v="WT"/>
    <x v="0"/>
    <n v="4.2"/>
    <n v="7125"/>
    <n v="0"/>
    <x v="0"/>
    <n v="0"/>
    <s v="UNK"/>
    <n v="0.19365622961513373"/>
    <s v="East Winds Project "/>
    <s v="NAWP Inc)"/>
    <x v="0"/>
  </r>
  <r>
    <s v="H"/>
    <n v="2016"/>
    <s v="H0161"/>
    <s v="Eastwood (Pumped Storage)"/>
    <s v="UNIT 1"/>
    <s v="OP"/>
    <n v="32143"/>
    <m/>
    <s v="HY"/>
    <x v="6"/>
    <n v="199"/>
    <n v="238697"/>
    <n v="0"/>
    <x v="5"/>
    <n v="0"/>
    <s v="UNK"/>
    <n v="0.1369272159886189"/>
    <s v="Eastwood "/>
    <s v="Pumped Storage)"/>
    <x v="0"/>
  </r>
  <r>
    <s v="E"/>
    <n v="2016"/>
    <s v="E0242"/>
    <s v="EBMUD Wastewater Treatment Plant Digester Gas Turbine"/>
    <n v="1"/>
    <s v="OP"/>
    <n v="40848"/>
    <m/>
    <s v="GT"/>
    <x v="4"/>
    <n v="4.5999999999999996"/>
    <n v="28292"/>
    <n v="348416"/>
    <x v="2"/>
    <n v="0"/>
    <s v="UNK"/>
    <n v="0.70210442723843558"/>
    <s v="EBMUD Wastewater Treatment Plant Digester Gas Turbine"/>
    <m/>
    <x v="0"/>
  </r>
  <r>
    <s v="E"/>
    <n v="2016"/>
    <s v="E0036"/>
    <s v="EBMUD Wastewater Treatment Plant Power Generation Station"/>
    <s v="GEN 1"/>
    <s v="OP"/>
    <n v="31260"/>
    <m/>
    <s v="IC"/>
    <x v="2"/>
    <n v="2.15"/>
    <n v="10919"/>
    <n v="142789"/>
    <x v="2"/>
    <n v="1390"/>
    <s v="DFO"/>
    <n v="0.57974938940214504"/>
    <s v="EBMUD Wastewater Treatment Plant Power Generation Station"/>
    <m/>
    <x v="0"/>
  </r>
  <r>
    <s v="E"/>
    <n v="2016"/>
    <s v="E0036"/>
    <s v="EBMUD Wastewater Treatment Plant Power Generation Station"/>
    <s v="GEN 2"/>
    <s v="OP"/>
    <n v="31260"/>
    <m/>
    <s v="IC"/>
    <x v="2"/>
    <n v="2.15"/>
    <n v="3106"/>
    <n v="39261"/>
    <x v="2"/>
    <n v="0"/>
    <s v="DFO"/>
    <n v="0.16491451630030796"/>
    <s v="EBMUD Wastewater Treatment Plant Power Generation Station"/>
    <m/>
    <x v="0"/>
  </r>
  <r>
    <s v="E"/>
    <n v="2016"/>
    <s v="E0036"/>
    <s v="EBMUD Wastewater Treatment Plant Power Generation Station"/>
    <s v="GEN 3"/>
    <s v="OP"/>
    <n v="31260"/>
    <m/>
    <s v="IC"/>
    <x v="2"/>
    <n v="2.15"/>
    <n v="6611"/>
    <n v="83041"/>
    <x v="2"/>
    <n v="0"/>
    <s v="DFO"/>
    <n v="0.35101412339386218"/>
    <s v="EBMUD Wastewater Treatment Plant Power Generation Station"/>
    <m/>
    <x v="0"/>
  </r>
  <r>
    <s v="S"/>
    <n v="2016"/>
    <s v="S9290"/>
    <s v="Ecos Energy LLC_(Bear Creek Solar Project)"/>
    <s v="Unit 1"/>
    <s v="OP"/>
    <n v="41639"/>
    <m/>
    <s v="PV"/>
    <x v="1"/>
    <n v="1.5"/>
    <n v="1971"/>
    <n v="0"/>
    <x v="1"/>
    <n v="0"/>
    <s v="UNK"/>
    <n v="0.15"/>
    <s v="Ecos Energy LLC_"/>
    <s v="Bear Creek Solar Project)"/>
    <x v="0"/>
  </r>
  <r>
    <s v="S"/>
    <n v="2016"/>
    <s v="S9292"/>
    <s v="Ecos Energy LLC_(Vintner Solar Project)"/>
    <s v="Unit 1"/>
    <s v="OP"/>
    <n v="41703"/>
    <m/>
    <s v="PV"/>
    <x v="1"/>
    <n v="1.5"/>
    <n v="4328"/>
    <n v="0"/>
    <x v="1"/>
    <n v="0"/>
    <s v="UNK"/>
    <n v="0.32937595129375952"/>
    <s v="Ecos Energy LLC_"/>
    <s v="Vintner Solar Project)"/>
    <x v="0"/>
  </r>
  <r>
    <s v="S"/>
    <n v="2016"/>
    <s v="S0461"/>
    <s v="ECPV Solar"/>
    <s v="Unit 1"/>
    <s v="OP"/>
    <n v="42370"/>
    <m/>
    <s v="PV"/>
    <x v="1"/>
    <n v="20"/>
    <n v="35040"/>
    <n v="0"/>
    <x v="1"/>
    <n v="0"/>
    <s v="UNK"/>
    <n v="0.2"/>
    <s v="ECPV Solar"/>
    <m/>
    <x v="0"/>
  </r>
  <r>
    <s v="W"/>
    <n v="2016"/>
    <s v="W0380"/>
    <s v="EDF Renewable Windfarm V Inc (ENXCO V)"/>
    <s v="WPRS 1"/>
    <s v="OP"/>
    <n v="32874"/>
    <m/>
    <s v="WT"/>
    <x v="0"/>
    <n v="15.5"/>
    <n v="25941"/>
    <n v="0"/>
    <x v="0"/>
    <n v="0"/>
    <s v="UNK"/>
    <n v="0.19105170128148474"/>
    <s v="EDF Renewable Windfarm V Inc "/>
    <s v="ENXCO V)"/>
    <x v="0"/>
  </r>
  <r>
    <s v="W"/>
    <n v="2016"/>
    <s v="W0391"/>
    <s v="Edom Hills Project 1, LLC"/>
    <s v="WPRS 1"/>
    <s v="OP"/>
    <n v="32873"/>
    <m/>
    <s v="WT"/>
    <x v="0"/>
    <n v="20"/>
    <n v="45393"/>
    <n v="0"/>
    <x v="0"/>
    <n v="0"/>
    <s v="UNK"/>
    <n v="0.25909246575342465"/>
    <s v="Edom Hills Project 1, LLC"/>
    <m/>
    <x v="0"/>
  </r>
  <r>
    <s v="H"/>
    <n v="2016"/>
    <s v="H0164"/>
    <s v="Edward C Hyatt"/>
    <n v="1"/>
    <s v="OP"/>
    <n v="24898"/>
    <m/>
    <s v="HY"/>
    <x v="6"/>
    <n v="117"/>
    <n v="0.12"/>
    <n v="0"/>
    <x v="5"/>
    <n v="0"/>
    <s v="UNK"/>
    <n v="1.1708230886313078E-7"/>
    <s v="Edward C Hyatt"/>
    <m/>
    <x v="0"/>
  </r>
  <r>
    <s v="H"/>
    <n v="2016"/>
    <s v="H0164"/>
    <s v="Edward C Hyatt"/>
    <n v="2"/>
    <s v="OP"/>
    <n v="25143"/>
    <m/>
    <s v="HY"/>
    <x v="6"/>
    <n v="97.75"/>
    <n v="298399"/>
    <n v="0"/>
    <x v="5"/>
    <n v="0"/>
    <s v="UNK"/>
    <n v="0.34847890317532609"/>
    <s v="Edward C Hyatt"/>
    <m/>
    <x v="0"/>
  </r>
  <r>
    <s v="H"/>
    <n v="2016"/>
    <s v="H0164"/>
    <s v="Edward C Hyatt"/>
    <n v="3"/>
    <s v="OP"/>
    <n v="24990"/>
    <m/>
    <s v="HY"/>
    <x v="6"/>
    <n v="117"/>
    <n v="395171"/>
    <n v="0"/>
    <x v="5"/>
    <n v="0"/>
    <s v="UNK"/>
    <n v="0.38556277563126878"/>
    <s v="Edward C Hyatt"/>
    <m/>
    <x v="0"/>
  </r>
  <r>
    <s v="H"/>
    <n v="2016"/>
    <s v="H0164"/>
    <s v="Edward C Hyatt"/>
    <n v="4"/>
    <s v="OP"/>
    <n v="25173"/>
    <m/>
    <s v="HY"/>
    <x v="6"/>
    <n v="97.75"/>
    <n v="305288"/>
    <n v="0"/>
    <x v="5"/>
    <n v="0"/>
    <s v="UNK"/>
    <n v="0.35652407478774717"/>
    <s v="Edward C Hyatt"/>
    <m/>
    <x v="0"/>
  </r>
  <r>
    <s v="H"/>
    <n v="2016"/>
    <s v="H0164"/>
    <s v="Edward C Hyatt"/>
    <n v="5"/>
    <s v="OP"/>
    <n v="25051"/>
    <m/>
    <s v="HY"/>
    <x v="6"/>
    <n v="117"/>
    <n v="373163"/>
    <n v="0"/>
    <x v="5"/>
    <n v="0"/>
    <s v="UNK"/>
    <n v="0.3640898801857706"/>
    <s v="Edward C Hyatt"/>
    <m/>
    <x v="0"/>
  </r>
  <r>
    <s v="H"/>
    <n v="2016"/>
    <s v="H0164"/>
    <s v="Edward C Hyatt"/>
    <n v="6"/>
    <s v="OP"/>
    <n v="25235"/>
    <m/>
    <s v="HY"/>
    <x v="6"/>
    <n v="97.75"/>
    <n v="331409"/>
    <n v="0"/>
    <x v="5"/>
    <n v="0"/>
    <s v="UNK"/>
    <n v="0.38702892711581355"/>
    <s v="Edward C Hyatt"/>
    <m/>
    <x v="0"/>
  </r>
  <r>
    <s v="S"/>
    <n v="2016"/>
    <s v="S0424"/>
    <s v="EE Kettleman Solar 1"/>
    <s v="Unit 1"/>
    <s v="OP"/>
    <n v="42233"/>
    <m/>
    <s v="PV"/>
    <x v="1"/>
    <n v="20"/>
    <n v="54697"/>
    <n v="0"/>
    <x v="1"/>
    <n v="0"/>
    <s v="UNK"/>
    <n v="0.31219748858447488"/>
    <s v="EE Kettleman Solar 1"/>
    <m/>
    <x v="0"/>
  </r>
  <r>
    <s v="G"/>
    <n v="2016"/>
    <s v="G0180"/>
    <s v="EF Oxnard Inc."/>
    <s v="Unit 1"/>
    <s v="OP"/>
    <n v="33025"/>
    <m/>
    <s v="GT"/>
    <x v="4"/>
    <n v="48.5"/>
    <n v="162150"/>
    <n v="1491980"/>
    <x v="3"/>
    <n v="0"/>
    <s v="UNK"/>
    <n v="0.3816551334557266"/>
    <s v="EF Oxnard Inc."/>
    <m/>
    <x v="0"/>
  </r>
  <r>
    <s v="G"/>
    <n v="2016"/>
    <s v="G0189"/>
    <s v="El Cajon"/>
    <s v="Unit 1"/>
    <s v="OP"/>
    <n v="25143"/>
    <m/>
    <s v="GT"/>
    <x v="4"/>
    <n v="13"/>
    <n v="801.03"/>
    <n v="12929"/>
    <x v="3"/>
    <n v="0"/>
    <s v="OIL"/>
    <n v="7.0339831401475235E-3"/>
    <s v="El Cajon"/>
    <m/>
    <x v="0"/>
  </r>
  <r>
    <s v="G"/>
    <n v="2016"/>
    <s v="G0951"/>
    <s v="El Cajon Energy Center"/>
    <s v="Gen 1"/>
    <s v="OP"/>
    <n v="40344"/>
    <m/>
    <s v="GT"/>
    <x v="4"/>
    <n v="49.23"/>
    <n v="10340"/>
    <n v="112681"/>
    <x v="3"/>
    <n v="0"/>
    <s v="UNK"/>
    <n v="2.3976544724835527E-2"/>
    <s v="El Cajon Energy Center"/>
    <m/>
    <x v="0"/>
  </r>
  <r>
    <s v="G"/>
    <n v="2016"/>
    <s v="G0190"/>
    <s v="El Centro Generating Station"/>
    <n v="43132"/>
    <s v="MR"/>
    <n v="34043"/>
    <m/>
    <s v="CA"/>
    <x v="8"/>
    <n v="34.5"/>
    <n v="65831"/>
    <n v="0"/>
    <x v="3"/>
    <n v="0"/>
    <s v="DFO"/>
    <n v="0.21782476341737808"/>
    <s v="El Centro Generating Station"/>
    <m/>
    <x v="0"/>
  </r>
  <r>
    <s v="G"/>
    <n v="2016"/>
    <s v="G0190"/>
    <s v="El Centro Generating Station"/>
    <n v="43133"/>
    <s v="MR"/>
    <n v="34043"/>
    <m/>
    <s v="CT"/>
    <x v="7"/>
    <n v="89.9"/>
    <n v="149766"/>
    <n v="2053430"/>
    <x v="3"/>
    <n v="133.05000000000001"/>
    <s v="DFO"/>
    <n v="0.19017325186280037"/>
    <s v="El Centro Generating Station"/>
    <m/>
    <x v="0"/>
  </r>
  <r>
    <s v="G"/>
    <n v="2016"/>
    <s v="G0190"/>
    <s v="El Centro Generating Station"/>
    <n v="30"/>
    <s v="OP"/>
    <n v="41187"/>
    <m/>
    <s v="CA"/>
    <x v="8"/>
    <n v="65.88"/>
    <n v="219544"/>
    <n v="0"/>
    <x v="3"/>
    <n v="0"/>
    <s v="RFO"/>
    <n v="0.38042046837615373"/>
    <s v="El Centro Generating Station"/>
    <m/>
    <x v="0"/>
  </r>
  <r>
    <s v="G"/>
    <n v="2016"/>
    <s v="G0190"/>
    <s v="El Centro Generating Station"/>
    <n v="31"/>
    <s v="OP"/>
    <n v="41187"/>
    <m/>
    <s v="CT"/>
    <x v="7"/>
    <n v="43.2"/>
    <n v="182254"/>
    <n v="2183320"/>
    <x v="3"/>
    <n v="0"/>
    <s v="UNK"/>
    <n v="0.48160303568408591"/>
    <s v="El Centro Generating Station"/>
    <m/>
    <x v="0"/>
  </r>
  <r>
    <s v="G"/>
    <n v="2016"/>
    <s v="G0190"/>
    <s v="El Centro Generating Station"/>
    <n v="32"/>
    <s v="OP"/>
    <n v="41187"/>
    <m/>
    <s v="CT"/>
    <x v="7"/>
    <n v="43.2"/>
    <n v="251492"/>
    <n v="2931120"/>
    <x v="3"/>
    <n v="0"/>
    <s v="RFO"/>
    <n v="0.66456325046507692"/>
    <s v="El Centro Generating Station"/>
    <m/>
    <x v="0"/>
  </r>
  <r>
    <s v="G"/>
    <n v="2016"/>
    <s v="G0190"/>
    <s v="El Centro Generating Station"/>
    <n v="4"/>
    <s v="OP"/>
    <n v="25073"/>
    <m/>
    <s v="ST"/>
    <x v="5"/>
    <n v="81.599999999999994"/>
    <n v="163795"/>
    <n v="2024200"/>
    <x v="3"/>
    <n v="0"/>
    <s v="RFO"/>
    <n v="0.22914288432267885"/>
    <s v="El Centro Generating Station"/>
    <m/>
    <x v="0"/>
  </r>
  <r>
    <s v="H"/>
    <n v="2016"/>
    <s v="H0167"/>
    <s v="El Dorado"/>
    <n v="1"/>
    <s v="OP"/>
    <n v="8792"/>
    <m/>
    <s v="HY"/>
    <x v="6"/>
    <n v="10"/>
    <n v="30258"/>
    <n v="0"/>
    <x v="5"/>
    <n v="0"/>
    <s v="UNK"/>
    <n v="0.34541095890410961"/>
    <s v="El Dorado"/>
    <m/>
    <x v="0"/>
  </r>
  <r>
    <s v="H"/>
    <n v="2016"/>
    <s v="H0167"/>
    <s v="El Dorado"/>
    <n v="2"/>
    <s v="OP"/>
    <n v="8792"/>
    <m/>
    <s v="HY"/>
    <x v="6"/>
    <n v="10"/>
    <n v="30991"/>
    <n v="0"/>
    <x v="5"/>
    <n v="0"/>
    <s v="UNK"/>
    <n v="0.35377853881278537"/>
    <s v="El Dorado"/>
    <m/>
    <x v="0"/>
  </r>
  <r>
    <s v="E"/>
    <n v="2016"/>
    <s v="E0007"/>
    <s v="El Nido Biomass"/>
    <s v="Unit 1"/>
    <s v="OP"/>
    <n v="39675"/>
    <m/>
    <s v="ST"/>
    <x v="5"/>
    <n v="12.5"/>
    <n v="74606"/>
    <n v="1463690"/>
    <x v="8"/>
    <n v="1673"/>
    <s v="NG"/>
    <n v="0.68133333333333335"/>
    <s v="El Nido Biomass"/>
    <m/>
    <x v="0"/>
  </r>
  <r>
    <s v="G"/>
    <n v="2016"/>
    <s v="G0053"/>
    <s v="El Segundo Energy Center"/>
    <s v="UNIT 5"/>
    <s v="OP"/>
    <n v="41487"/>
    <m/>
    <s v="CT"/>
    <x v="7"/>
    <n v="202"/>
    <n v="458990"/>
    <n v="5235910"/>
    <x v="3"/>
    <n v="0"/>
    <s v="UNK"/>
    <n v="0.25938672634386728"/>
    <s v="El Segundo Energy Center"/>
    <m/>
    <x v="0"/>
  </r>
  <r>
    <s v="G"/>
    <n v="2016"/>
    <s v="G0053"/>
    <s v="El Segundo Energy Center"/>
    <s v="UNIT 6"/>
    <s v="OP"/>
    <n v="41487"/>
    <m/>
    <s v="CA"/>
    <x v="8"/>
    <n v="61"/>
    <n v="170206"/>
    <n v="0"/>
    <x v="3"/>
    <n v="0"/>
    <s v="UNK"/>
    <n v="0.31852309304588666"/>
    <s v="El Segundo Energy Center"/>
    <m/>
    <x v="0"/>
  </r>
  <r>
    <s v="G"/>
    <n v="2016"/>
    <s v="G0053"/>
    <s v="El Segundo Energy Center"/>
    <s v="UNIT 7"/>
    <s v="OP"/>
    <n v="41487"/>
    <m/>
    <s v="CT"/>
    <x v="7"/>
    <n v="202"/>
    <n v="402601"/>
    <n v="4619580"/>
    <x v="3"/>
    <n v="0"/>
    <s v="UNK"/>
    <n v="0.22751989240019893"/>
    <s v="El Segundo Energy Center"/>
    <m/>
    <x v="0"/>
  </r>
  <r>
    <s v="G"/>
    <n v="2016"/>
    <s v="G0053"/>
    <s v="El Segundo Energy Center"/>
    <s v="UNIT 8"/>
    <s v="OP"/>
    <n v="41487"/>
    <m/>
    <s v="CA"/>
    <x v="8"/>
    <n v="61"/>
    <n v="152820"/>
    <n v="0"/>
    <x v="3"/>
    <n v="0"/>
    <s v="UNK"/>
    <n v="0.28598697507298448"/>
    <s v="El Segundo Energy Center"/>
    <m/>
    <x v="0"/>
  </r>
  <r>
    <s v="E"/>
    <n v="2016"/>
    <s v="E0207"/>
    <s v="El Sobrante Landfill (Retired 9/30/2016)"/>
    <n v="1"/>
    <s v="OP"/>
    <n v="38322"/>
    <n v="42643"/>
    <s v="IC"/>
    <x v="2"/>
    <n v="1.35"/>
    <n v="3609.33"/>
    <n v="0"/>
    <x v="6"/>
    <n v="0"/>
    <s v="UNK"/>
    <n v="0.30520294266869608"/>
    <s v="El Sobrante Landfill "/>
    <s v="Retired 9/30/2016)"/>
    <x v="0"/>
  </r>
  <r>
    <s v="E"/>
    <n v="2016"/>
    <s v="E0207"/>
    <s v="El Sobrante Landfill (Retired 9/30/2016)"/>
    <n v="2"/>
    <s v="OP"/>
    <n v="38322"/>
    <n v="42643"/>
    <s v="IC"/>
    <x v="2"/>
    <n v="1.35"/>
    <n v="3609.33"/>
    <n v="0"/>
    <x v="6"/>
    <n v="0"/>
    <s v="UNK"/>
    <n v="0.30520294266869608"/>
    <s v="El Sobrante Landfill "/>
    <s v="Retired 9/30/2016)"/>
    <x v="0"/>
  </r>
  <r>
    <s v="E"/>
    <n v="2016"/>
    <s v="E0207"/>
    <s v="El Sobrante Landfill (Retired 9/30/2016)"/>
    <n v="3"/>
    <s v="OP"/>
    <n v="38322"/>
    <n v="42643"/>
    <s v="IC"/>
    <x v="2"/>
    <n v="1.35"/>
    <n v="3609.33"/>
    <n v="0"/>
    <x v="6"/>
    <n v="0"/>
    <s v="UNK"/>
    <n v="0.30520294266869608"/>
    <s v="El Sobrante Landfill "/>
    <s v="Retired 9/30/2016)"/>
    <x v="0"/>
  </r>
  <r>
    <s v="S"/>
    <n v="2016"/>
    <s v="S0369"/>
    <s v="ELACC - Parking Lot"/>
    <n v="1"/>
    <s v="OP"/>
    <n v="39534"/>
    <m/>
    <s v="PV"/>
    <x v="1"/>
    <n v="1"/>
    <n v="0.01"/>
    <n v="0"/>
    <x v="1"/>
    <n v="0"/>
    <s v="UNK"/>
    <n v="1.1415525114155251E-6"/>
    <s v="ELACC - Parking Lot"/>
    <m/>
    <x v="0"/>
  </r>
  <r>
    <s v="H"/>
    <n v="2016"/>
    <s v="H0171"/>
    <s v="Electra"/>
    <s v="Unit 575"/>
    <s v="OP"/>
    <n v="17713"/>
    <m/>
    <s v="HY"/>
    <x v="6"/>
    <n v="31"/>
    <n v="143368"/>
    <n v="0"/>
    <x v="5"/>
    <n v="0"/>
    <s v="UNK"/>
    <n v="0.52794225953748708"/>
    <s v="Electra"/>
    <m/>
    <x v="0"/>
  </r>
  <r>
    <s v="H"/>
    <n v="2016"/>
    <s v="H0171"/>
    <s v="Electra"/>
    <s v="Unit 576"/>
    <s v="OP"/>
    <n v="17713"/>
    <m/>
    <s v="HY"/>
    <x v="6"/>
    <n v="31"/>
    <n v="142883"/>
    <n v="0"/>
    <x v="5"/>
    <n v="0"/>
    <s v="UNK"/>
    <n v="0.52615628222124022"/>
    <s v="Electra"/>
    <m/>
    <x v="0"/>
  </r>
  <r>
    <s v="H"/>
    <n v="2016"/>
    <s v="H0171"/>
    <s v="Electra"/>
    <s v="Unit 577"/>
    <s v="OP"/>
    <n v="17713"/>
    <m/>
    <s v="HY"/>
    <x v="6"/>
    <n v="37"/>
    <n v="147874"/>
    <n v="0"/>
    <x v="5"/>
    <n v="0"/>
    <s v="UNK"/>
    <n v="0.45623225965691722"/>
    <s v="Electra"/>
    <m/>
    <x v="0"/>
  </r>
  <r>
    <s v="S"/>
    <n v="2016"/>
    <s v="S0556"/>
    <s v="Elevation Solar C"/>
    <s v="Unit 1"/>
    <s v="OP"/>
    <n v="42706"/>
    <m/>
    <s v="PV"/>
    <x v="1"/>
    <n v="40"/>
    <n v="8853.1"/>
    <n v="0"/>
    <x v="1"/>
    <n v="0"/>
    <m/>
    <n v="2.5265696347031963E-2"/>
    <s v="Elevation Solar C"/>
    <m/>
    <x v="0"/>
  </r>
  <r>
    <s v="G"/>
    <n v="2016"/>
    <s v="G0775"/>
    <s v="Elk Hills CoGeneration"/>
    <n v="1"/>
    <s v="OP"/>
    <n v="34639"/>
    <m/>
    <s v="GT"/>
    <x v="4"/>
    <n v="23.3"/>
    <n v="26489"/>
    <n v="351840"/>
    <x v="3"/>
    <n v="0"/>
    <s v="UNK"/>
    <n v="0.12977933251023968"/>
    <s v="Elk Hills CoGeneration"/>
    <m/>
    <x v="0"/>
  </r>
  <r>
    <s v="G"/>
    <n v="2016"/>
    <s v="G0775"/>
    <s v="Elk Hills CoGeneration"/>
    <n v="2"/>
    <s v="OP"/>
    <n v="34639"/>
    <m/>
    <s v="GT"/>
    <x v="4"/>
    <n v="23.3"/>
    <n v="27055"/>
    <n v="345847"/>
    <x v="3"/>
    <n v="0"/>
    <s v="UNK"/>
    <n v="0.13255237423324906"/>
    <s v="Elk Hills CoGeneration"/>
    <m/>
    <x v="0"/>
  </r>
  <r>
    <s v="G"/>
    <n v="2016"/>
    <s v="G0799"/>
    <s v="Elk Hills Power LLC"/>
    <s v="CTG1"/>
    <s v="OP"/>
    <n v="37803"/>
    <m/>
    <s v="CT"/>
    <x v="7"/>
    <n v="171"/>
    <n v="1108060"/>
    <n v="11932700"/>
    <x v="3"/>
    <n v="0"/>
    <s v="NA"/>
    <n v="0.73971267590589873"/>
    <s v="Elk Hills Power LLC"/>
    <m/>
    <x v="0"/>
  </r>
  <r>
    <s v="G"/>
    <n v="2016"/>
    <s v="G0799"/>
    <s v="Elk Hills Power LLC"/>
    <s v="CTG2"/>
    <s v="OP"/>
    <n v="37803"/>
    <m/>
    <s v="CT"/>
    <x v="7"/>
    <n v="171"/>
    <n v="1108170"/>
    <n v="11989300"/>
    <x v="3"/>
    <n v="0"/>
    <s v="UNK"/>
    <n v="0.73978610910838738"/>
    <s v="Elk Hills Power LLC"/>
    <m/>
    <x v="0"/>
  </r>
  <r>
    <s v="G"/>
    <n v="2016"/>
    <s v="G0799"/>
    <s v="Elk Hills Power LLC"/>
    <s v="STG"/>
    <s v="OP"/>
    <n v="37803"/>
    <m/>
    <s v="CA"/>
    <x v="8"/>
    <n v="225"/>
    <n v="1226610"/>
    <n v="577713"/>
    <x v="3"/>
    <n v="0"/>
    <s v="UNK"/>
    <n v="0.62232876712328766"/>
    <s v="Elk Hills Power LLC"/>
    <m/>
    <x v="0"/>
  </r>
  <r>
    <s v="G"/>
    <n v="2016"/>
    <s v="G0195"/>
    <s v="Ellwood Generating Station"/>
    <s v="UNIT 1"/>
    <s v="OP"/>
    <n v="27242"/>
    <m/>
    <s v="GT"/>
    <x v="4"/>
    <n v="56.7"/>
    <n v="3940.03"/>
    <n v="56156"/>
    <x v="3"/>
    <n v="0"/>
    <s v="UNK"/>
    <n v="7.9325416958598086E-3"/>
    <s v="Ellwood Generating Station"/>
    <m/>
    <x v="0"/>
  </r>
  <r>
    <s v="G"/>
    <n v="2016"/>
    <s v="G0196"/>
    <s v="Encina"/>
    <s v="Encina 1"/>
    <s v="OP"/>
    <n v="20051"/>
    <m/>
    <s v="ST"/>
    <x v="5"/>
    <n v="107"/>
    <n v="10965.1"/>
    <n v="168610"/>
    <x v="3"/>
    <n v="0"/>
    <s v="OIL"/>
    <n v="1.1698352750394743E-2"/>
    <s v="Encina"/>
    <m/>
    <x v="0"/>
  </r>
  <r>
    <s v="G"/>
    <n v="2016"/>
    <s v="G0196"/>
    <s v="Encina"/>
    <s v="Encina 2"/>
    <s v="OP"/>
    <n v="20667"/>
    <m/>
    <s v="ST"/>
    <x v="5"/>
    <n v="104"/>
    <n v="13013"/>
    <n v="199378"/>
    <x v="3"/>
    <n v="0"/>
    <s v="OIL"/>
    <n v="1.4283675799086758E-2"/>
    <s v="Encina"/>
    <m/>
    <x v="0"/>
  </r>
  <r>
    <s v="G"/>
    <n v="2016"/>
    <s v="G0196"/>
    <s v="Encina"/>
    <s v="Encina 3"/>
    <s v="OP"/>
    <n v="21425"/>
    <m/>
    <s v="ST"/>
    <x v="5"/>
    <n v="110"/>
    <n v="15152"/>
    <n v="245260"/>
    <x v="3"/>
    <n v="0"/>
    <s v="OIL"/>
    <n v="1.572436695724367E-2"/>
    <s v="Encina"/>
    <m/>
    <x v="0"/>
  </r>
  <r>
    <s v="G"/>
    <n v="2016"/>
    <s v="G0196"/>
    <s v="Encina"/>
    <s v="Encina 4"/>
    <s v="OP"/>
    <n v="26969"/>
    <m/>
    <s v="ST"/>
    <x v="5"/>
    <n v="300"/>
    <n v="85153"/>
    <n v="1199160"/>
    <x v="3"/>
    <n v="0"/>
    <s v="OIL"/>
    <n v="3.240220700152207E-2"/>
    <s v="Encina"/>
    <m/>
    <x v="0"/>
  </r>
  <r>
    <s v="G"/>
    <n v="2016"/>
    <s v="G0196"/>
    <s v="Encina"/>
    <s v="Encina 5"/>
    <s v="OP"/>
    <n v="28795"/>
    <m/>
    <s v="ST"/>
    <x v="5"/>
    <n v="330"/>
    <n v="162299"/>
    <n v="2151500"/>
    <x v="3"/>
    <n v="0"/>
    <s v="OIL"/>
    <n v="5.6143282136432819E-2"/>
    <s v="Encina"/>
    <m/>
    <x v="0"/>
  </r>
  <r>
    <s v="G"/>
    <n v="2016"/>
    <s v="G0196"/>
    <s v="Encina"/>
    <s v="Encina GT"/>
    <s v="OP"/>
    <n v="25143"/>
    <m/>
    <s v="GT"/>
    <x v="4"/>
    <n v="14"/>
    <n v="1390.02"/>
    <n v="25480"/>
    <x v="3"/>
    <n v="0"/>
    <s v="OIL"/>
    <n v="1.1334148727984343E-2"/>
    <s v="Encina"/>
    <m/>
    <x v="0"/>
  </r>
  <r>
    <s v="E"/>
    <n v="2016"/>
    <s v="E0251"/>
    <s v="Encina Water Pollution Control"/>
    <s v="EG-4610"/>
    <s v="OP"/>
    <n v="30682"/>
    <m/>
    <s v="IC"/>
    <x v="2"/>
    <n v="0.75"/>
    <n v="2313"/>
    <n v="18278"/>
    <x v="2"/>
    <n v="3367"/>
    <s v="NG"/>
    <n v="0.35205479452054794"/>
    <s v="Encina Water Pollution Control"/>
    <m/>
    <x v="0"/>
  </r>
  <r>
    <s v="E"/>
    <n v="2016"/>
    <s v="E0251"/>
    <s v="Encina Water Pollution Control"/>
    <s v="EG-4620"/>
    <s v="OP"/>
    <n v="30682"/>
    <m/>
    <s v="IC"/>
    <x v="2"/>
    <n v="0.75"/>
    <n v="2232"/>
    <n v="19151"/>
    <x v="2"/>
    <n v="2756"/>
    <s v="NG"/>
    <n v="0.33972602739726027"/>
    <s v="Encina Water Pollution Control"/>
    <m/>
    <x v="0"/>
  </r>
  <r>
    <s v="E"/>
    <n v="2016"/>
    <s v="E0251"/>
    <s v="Encina Water Pollution Control"/>
    <s v="EG-4630"/>
    <s v="OP"/>
    <n v="30682"/>
    <m/>
    <s v="IC"/>
    <x v="2"/>
    <n v="0.75"/>
    <n v="4314"/>
    <n v="41632"/>
    <x v="2"/>
    <n v="2016"/>
    <s v="NG"/>
    <n v="0.65662100456621009"/>
    <s v="Encina Water Pollution Control"/>
    <m/>
    <x v="0"/>
  </r>
  <r>
    <s v="E"/>
    <n v="2016"/>
    <s v="E0251"/>
    <s v="Encina Water Pollution Control"/>
    <s v="EG-4640"/>
    <s v="OP"/>
    <n v="39904"/>
    <m/>
    <s v="IC"/>
    <x v="2"/>
    <n v="0.75"/>
    <n v="4026"/>
    <n v="36163"/>
    <x v="2"/>
    <n v="3099"/>
    <s v="NG"/>
    <n v="0.61278538812785388"/>
    <s v="Encina Water Pollution Control"/>
    <m/>
    <x v="0"/>
  </r>
  <r>
    <s v="W"/>
    <n v="2016"/>
    <s v="W0460"/>
    <s v="Energia Sierra Juarez, S. de R.L. de C.V. (Baja Mexico Wind)"/>
    <s v="ESJ_1"/>
    <s v="OP"/>
    <n v="42090"/>
    <m/>
    <s v="WT"/>
    <x v="0"/>
    <n v="155.1"/>
    <n v="422821"/>
    <n v="0"/>
    <x v="0"/>
    <n v="0"/>
    <s v="UNK"/>
    <n v="0.31120075720775225"/>
    <s v="Energia Sierra Juarez, S. de R.L. de C.V. "/>
    <s v="Baja Mexico Wind)"/>
    <x v="1"/>
  </r>
  <r>
    <s v="S"/>
    <n v="2016"/>
    <s v="S0583"/>
    <s v="Enerparc CA2"/>
    <s v="Unit 1"/>
    <s v="OP"/>
    <n v="42430"/>
    <m/>
    <s v="PV"/>
    <x v="1"/>
    <n v="1.5"/>
    <n v="3115"/>
    <n v="0"/>
    <x v="1"/>
    <n v="0"/>
    <m/>
    <n v="0.23706240487062405"/>
    <s v="Enerparc CA2"/>
    <m/>
    <x v="0"/>
  </r>
  <r>
    <s v="G"/>
    <n v="2016"/>
    <s v="G0845"/>
    <s v="Enterprise - CalPeak Power"/>
    <n v="1"/>
    <s v="SB"/>
    <n v="37187"/>
    <m/>
    <s v="GT"/>
    <x v="4"/>
    <n v="48.91"/>
    <n v="12176"/>
    <n v="134203"/>
    <x v="3"/>
    <n v="0"/>
    <s v="UNK"/>
    <n v="2.8418612510724667E-2"/>
    <s v="Enterprise - CalPeak Power"/>
    <m/>
    <x v="0"/>
  </r>
  <r>
    <s v="S"/>
    <n v="2016"/>
    <s v="S9131"/>
    <s v="Equity Office Property"/>
    <n v="1"/>
    <s v="OP"/>
    <n v="40909"/>
    <m/>
    <s v="PV"/>
    <x v="1"/>
    <n v="1.5"/>
    <n v="2432"/>
    <n v="0"/>
    <x v="1"/>
    <n v="0"/>
    <s v="UNK"/>
    <n v="0.18508371385083713"/>
    <s v="Equity Office Property"/>
    <m/>
    <x v="0"/>
  </r>
  <r>
    <s v="S"/>
    <n v="2016"/>
    <s v="S9226"/>
    <s v="Erika Solar LLC"/>
    <s v="Unit 1"/>
    <s v="OP"/>
    <n v="42004"/>
    <m/>
    <s v="PV"/>
    <x v="1"/>
    <n v="1.5"/>
    <n v="2628"/>
    <n v="0"/>
    <x v="1"/>
    <n v="0"/>
    <m/>
    <n v="0.2"/>
    <s v="Erika Solar LLC"/>
    <m/>
    <x v="0"/>
  </r>
  <r>
    <s v="G"/>
    <n v="2016"/>
    <s v="G0945"/>
    <s v="Escondido Energy Center LLC"/>
    <s v="GEN 1"/>
    <s v="OP"/>
    <n v="41664"/>
    <m/>
    <s v="GT"/>
    <x v="4"/>
    <n v="49.9"/>
    <n v="31846"/>
    <n v="330310"/>
    <x v="3"/>
    <n v="0"/>
    <s v="NA"/>
    <n v="7.2853469496069759E-2"/>
    <s v="Escondido Energy Center LLC"/>
    <m/>
    <x v="0"/>
  </r>
  <r>
    <s v="H"/>
    <n v="2016"/>
    <s v="H0174"/>
    <s v="Etiwanda"/>
    <n v="1"/>
    <s v="OP"/>
    <n v="34516"/>
    <m/>
    <s v="HY"/>
    <x v="6"/>
    <n v="23.9"/>
    <n v="0.12"/>
    <n v="0"/>
    <x v="5"/>
    <n v="0"/>
    <s v="UNK"/>
    <n v="5.7316444087808787E-7"/>
    <s v="Etiwanda"/>
    <m/>
    <x v="0"/>
  </r>
  <r>
    <s v="G"/>
    <n v="2016"/>
    <s v="G0201"/>
    <s v="Etiwanda Generating Station"/>
    <s v="UNIT 3"/>
    <s v="OP"/>
    <n v="23132"/>
    <m/>
    <s v="ST"/>
    <x v="5"/>
    <n v="333"/>
    <n v="81219"/>
    <n v="943788"/>
    <x v="3"/>
    <n v="0"/>
    <s v="UNK"/>
    <n v="2.7842568595993253E-2"/>
    <s v="Etiwanda Generating Station"/>
    <m/>
    <x v="0"/>
  </r>
  <r>
    <s v="G"/>
    <n v="2016"/>
    <s v="G0201"/>
    <s v="Etiwanda Generating Station"/>
    <s v="UNIT 4"/>
    <s v="OP"/>
    <n v="23302"/>
    <m/>
    <s v="ST"/>
    <x v="5"/>
    <n v="333"/>
    <n v="75146"/>
    <n v="975466"/>
    <x v="3"/>
    <n v="0"/>
    <s v="UNK"/>
    <n v="2.5760692199048363E-2"/>
    <s v="Etiwanda Generating Station"/>
    <m/>
    <x v="0"/>
  </r>
  <r>
    <s v="G"/>
    <n v="2016"/>
    <s v="G9333"/>
    <s v="Etiwanda Peaker"/>
    <n v="1"/>
    <s v="OP"/>
    <n v="39295"/>
    <m/>
    <s v="GT"/>
    <x v="4"/>
    <n v="49"/>
    <n v="33439"/>
    <n v="335951"/>
    <x v="3"/>
    <n v="0"/>
    <s v="UNK"/>
    <n v="7.7902804957599478E-2"/>
    <s v="Etiwanda Peaker"/>
    <m/>
    <x v="0"/>
  </r>
  <r>
    <s v="W"/>
    <n v="2016"/>
    <s v="W0268"/>
    <s v="EUIPH Wind Farm"/>
    <s v="WPRS 1"/>
    <s v="OP"/>
    <n v="30317"/>
    <m/>
    <s v="WT"/>
    <x v="0"/>
    <n v="25.49"/>
    <n v="40344"/>
    <n v="0"/>
    <x v="0"/>
    <n v="0"/>
    <s v="UNK"/>
    <n v="0.18067789141054511"/>
    <s v="EUIPH Wind Farm"/>
    <m/>
    <x v="0"/>
  </r>
  <r>
    <s v="H"/>
    <n v="2016"/>
    <s v="H0175"/>
    <s v="Exchequer"/>
    <s v="EXC-1"/>
    <s v="OP"/>
    <n v="24473"/>
    <m/>
    <s v="HY"/>
    <x v="6"/>
    <n v="94.5"/>
    <n v="147276"/>
    <n v="0"/>
    <x v="5"/>
    <n v="0"/>
    <s v="NA"/>
    <n v="0.17790824092193955"/>
    <s v="Exchequer"/>
    <m/>
    <x v="0"/>
  </r>
  <r>
    <s v="S"/>
    <n v="2016"/>
    <s v="S0299"/>
    <s v="Expressway Solar A"/>
    <s v="A"/>
    <s v="OP"/>
    <n v="41759"/>
    <m/>
    <s v="PV"/>
    <x v="1"/>
    <n v="2"/>
    <n v="4985"/>
    <n v="0"/>
    <x v="1"/>
    <n v="0"/>
    <s v="UNK"/>
    <n v="0.28453196347031962"/>
    <s v="Expressway Solar A"/>
    <m/>
    <x v="0"/>
  </r>
  <r>
    <s v="S"/>
    <n v="2016"/>
    <s v="S0413"/>
    <s v="Expressway Solar B"/>
    <s v="EXSB"/>
    <s v="OP"/>
    <n v="41760"/>
    <m/>
    <s v="PV"/>
    <x v="1"/>
    <n v="2"/>
    <n v="4427"/>
    <n v="0"/>
    <x v="1"/>
    <n v="0"/>
    <s v="UNK"/>
    <n v="0.25268264840182647"/>
    <s v="Expressway Solar B"/>
    <m/>
    <x v="0"/>
  </r>
  <r>
    <s v="S"/>
    <n v="2016"/>
    <s v="S9276"/>
    <s v="Expressway Solar C2"/>
    <s v="EXSC2"/>
    <s v="OP"/>
    <n v="41944"/>
    <m/>
    <s v="PV"/>
    <x v="1"/>
    <n v="1.5"/>
    <n v="3737"/>
    <n v="0"/>
    <x v="1"/>
    <n v="0"/>
    <s v="UNK"/>
    <n v="0.2843987823439878"/>
    <s v="Expressway Solar C2"/>
    <m/>
    <x v="0"/>
  </r>
  <r>
    <s v="G"/>
    <n v="2016"/>
    <s v="G0202"/>
    <s v="ExxonMobil Las Flores Canyon"/>
    <s v="ZAN-2501"/>
    <s v="OP"/>
    <n v="34227"/>
    <m/>
    <s v="CT"/>
    <x v="7"/>
    <n v="40"/>
    <n v="0.12"/>
    <n v="0"/>
    <x v="3"/>
    <n v="0"/>
    <s v="UNK"/>
    <n v="3.424657534246575E-7"/>
    <s v="ExxonMobil Las Flores Canyon"/>
    <m/>
    <x v="0"/>
  </r>
  <r>
    <s v="G"/>
    <n v="2016"/>
    <s v="G0202"/>
    <s v="ExxonMobil Las Flores Canyon"/>
    <s v="ZAN-2507"/>
    <s v="OP"/>
    <n v="34227"/>
    <m/>
    <s v="CA"/>
    <x v="8"/>
    <n v="9.8000000000000007"/>
    <n v="0.12"/>
    <n v="0.04"/>
    <x v="3"/>
    <n v="0"/>
    <s v="UNK"/>
    <n v="1.3978194017332961E-6"/>
    <s v="ExxonMobil Las Flores Canyon"/>
    <m/>
    <x v="0"/>
  </r>
  <r>
    <s v="S"/>
    <n v="2016"/>
    <s v="S9097"/>
    <s v="FAA Norcal TRACON"/>
    <n v="1"/>
    <s v="OP"/>
    <n v="40909"/>
    <m/>
    <s v="PV"/>
    <x v="1"/>
    <n v="1"/>
    <n v="1652"/>
    <n v="0"/>
    <x v="1"/>
    <n v="0"/>
    <s v="UNK"/>
    <n v="0.18858447488584476"/>
    <s v="FAA Norcal TRACON"/>
    <m/>
    <x v="0"/>
  </r>
  <r>
    <s v="S"/>
    <n v="2016"/>
    <s v="S0362"/>
    <s v="Fairfield-Suisun Sewer District - WTP"/>
    <n v="1"/>
    <s v="OP"/>
    <n v="40170"/>
    <m/>
    <s v="PV"/>
    <x v="1"/>
    <n v="1"/>
    <n v="1529"/>
    <n v="0"/>
    <x v="1"/>
    <n v="0"/>
    <s v="UNK"/>
    <n v="0.17454337899543379"/>
    <s v="Fairfield-Suisun Sewer District - WTP"/>
    <m/>
    <x v="0"/>
  </r>
  <r>
    <s v="H"/>
    <n v="2016"/>
    <s v="H0177"/>
    <s v="Fall Creek"/>
    <n v="1"/>
    <s v="OP"/>
    <n v="1340"/>
    <m/>
    <s v="HY"/>
    <x v="6"/>
    <n v="0.5"/>
    <n v="2305.9"/>
    <n v="0"/>
    <x v="5"/>
    <n v="0"/>
    <s v="UNK"/>
    <n v="0.52646118721461188"/>
    <s v="Fall Creek"/>
    <m/>
    <x v="0"/>
  </r>
  <r>
    <s v="H"/>
    <n v="2016"/>
    <s v="H0177"/>
    <s v="Fall Creek"/>
    <n v="2"/>
    <s v="OP"/>
    <n v="2770"/>
    <m/>
    <s v="HY"/>
    <x v="6"/>
    <n v="0.45"/>
    <n v="2075.3000000000002"/>
    <n v="0"/>
    <x v="5"/>
    <n v="0"/>
    <s v="UNK"/>
    <n v="0.52645865043125317"/>
    <s v="Fall Creek"/>
    <m/>
    <x v="0"/>
  </r>
  <r>
    <s v="H"/>
    <n v="2016"/>
    <s v="H0177"/>
    <s v="Fall Creek"/>
    <n v="3"/>
    <s v="OP"/>
    <n v="3654"/>
    <m/>
    <s v="HY"/>
    <x v="6"/>
    <n v="1.25"/>
    <n v="5765"/>
    <n v="0"/>
    <x v="5"/>
    <n v="0"/>
    <s v="UNK"/>
    <n v="0.52648401826484015"/>
    <s v="Fall Creek"/>
    <m/>
    <x v="0"/>
  </r>
  <r>
    <s v="S"/>
    <n v="2016"/>
    <s v="S0300"/>
    <s v="Fall River Mills Project A &amp; B"/>
    <s v="W3985"/>
    <s v="OP"/>
    <n v="41703"/>
    <m/>
    <s v="PV"/>
    <x v="1"/>
    <n v="1.5"/>
    <n v="3834"/>
    <n v="0"/>
    <x v="1"/>
    <n v="0"/>
    <s v="UNK"/>
    <n v="0.29178082191780824"/>
    <s v="Fall River Mills Project A &amp; B"/>
    <m/>
    <x v="0"/>
  </r>
  <r>
    <s v="S"/>
    <n v="2016"/>
    <s v="S0300"/>
    <s v="Fall River Mills Project A &amp; B"/>
    <s v="W3986"/>
    <s v="OP"/>
    <n v="41703"/>
    <m/>
    <s v="PV"/>
    <x v="1"/>
    <n v="1.5"/>
    <n v="3850"/>
    <n v="0"/>
    <x v="1"/>
    <n v="0"/>
    <s v="UNK"/>
    <n v="0.29299847792998479"/>
    <s v="Fall River Mills Project A &amp; B"/>
    <m/>
    <x v="0"/>
  </r>
  <r>
    <s v="S"/>
    <n v="2016"/>
    <s v="S9004"/>
    <s v="Farm ACW"/>
    <n v="1"/>
    <s v="OP"/>
    <n v="40909"/>
    <m/>
    <s v="PV"/>
    <x v="1"/>
    <n v="1"/>
    <n v="1621"/>
    <n v="0"/>
    <x v="1"/>
    <n v="0"/>
    <s v="UNK"/>
    <n v="0.18504566210045661"/>
    <s v="Farm ACW"/>
    <m/>
    <x v="0"/>
  </r>
  <r>
    <s v="G"/>
    <n v="2016"/>
    <s v="G0917"/>
    <s v="Feather River Energy Center"/>
    <s v="GL4JT1"/>
    <s v="OP"/>
    <n v="37591"/>
    <m/>
    <s v="GT"/>
    <x v="4"/>
    <n v="48.1"/>
    <n v="26059"/>
    <n v="311288"/>
    <x v="3"/>
    <n v="0"/>
    <s v="UNK"/>
    <n v="6.1845565270222808E-2"/>
    <s v="Feather River Energy Center"/>
    <m/>
    <x v="0"/>
  </r>
  <r>
    <s v="H"/>
    <n v="2016"/>
    <s v="H0053"/>
    <s v="Fish Power (NPCap = 0.15MW - No Reporting RQD)"/>
    <s v="HY1"/>
    <s v="OP"/>
    <n v="31564"/>
    <m/>
    <s v="HY"/>
    <x v="6"/>
    <n v="0.15"/>
    <n v="1041"/>
    <n v="0"/>
    <x v="5"/>
    <n v="0"/>
    <s v="UNK"/>
    <n v="0.79223744292237441"/>
    <s v="Fish Power "/>
    <s v="NPCap = 0.15MW - No Reporting RQD)"/>
    <x v="0"/>
  </r>
  <r>
    <s v="S"/>
    <n v="2016"/>
    <s v="S0140"/>
    <s v="Five Points Solar Station"/>
    <s v="Unit 1"/>
    <s v="OP"/>
    <n v="40840"/>
    <m/>
    <s v="PV"/>
    <x v="1"/>
    <n v="15"/>
    <n v="29840"/>
    <n v="0"/>
    <x v="1"/>
    <n v="0"/>
    <s v="UNK"/>
    <n v="0.22709284627092846"/>
    <s v="Five Points Solar Station"/>
    <m/>
    <x v="0"/>
  </r>
  <r>
    <s v="H"/>
    <n v="2016"/>
    <s v="H0186"/>
    <s v="Folsom"/>
    <n v="1"/>
    <s v="OP"/>
    <n v="20241"/>
    <m/>
    <s v="HY"/>
    <x v="6"/>
    <n v="69"/>
    <n v="197986"/>
    <n v="0"/>
    <x v="5"/>
    <n v="0"/>
    <s v="UNK"/>
    <n v="0.32755277612335387"/>
    <s v="Folsom"/>
    <m/>
    <x v="0"/>
  </r>
  <r>
    <s v="H"/>
    <n v="2016"/>
    <s v="H0186"/>
    <s v="Folsom"/>
    <n v="2"/>
    <s v="OP"/>
    <n v="20363"/>
    <m/>
    <s v="HY"/>
    <x v="6"/>
    <n v="69"/>
    <n v="197986"/>
    <n v="0"/>
    <x v="5"/>
    <n v="0"/>
    <s v="UNK"/>
    <n v="0.32755277612335387"/>
    <s v="Folsom"/>
    <m/>
    <x v="0"/>
  </r>
  <r>
    <s v="H"/>
    <n v="2016"/>
    <s v="H0186"/>
    <s v="Folsom"/>
    <n v="3"/>
    <s v="OP"/>
    <n v="20210"/>
    <m/>
    <s v="HY"/>
    <x v="6"/>
    <n v="69"/>
    <n v="197986"/>
    <n v="0"/>
    <x v="5"/>
    <n v="0"/>
    <s v="UNK"/>
    <n v="0.32755277612335387"/>
    <s v="Folsom"/>
    <m/>
    <x v="0"/>
  </r>
  <r>
    <s v="H"/>
    <n v="2016"/>
    <s v="H0187"/>
    <s v="Fontana"/>
    <n v="1"/>
    <s v="OP"/>
    <n v="6545"/>
    <m/>
    <s v="HY"/>
    <x v="6"/>
    <n v="1.9"/>
    <n v="1294"/>
    <n v="0"/>
    <x v="5"/>
    <n v="0"/>
    <s v="UNK"/>
    <n v="7.7745734198509969E-2"/>
    <s v="Fontana"/>
    <m/>
    <x v="0"/>
  </r>
  <r>
    <s v="S"/>
    <n v="2016"/>
    <s v="S9008"/>
    <s v="Foods Inc. United Natural"/>
    <n v="1"/>
    <s v="OP"/>
    <n v="40909"/>
    <m/>
    <s v="PV"/>
    <x v="1"/>
    <n v="1"/>
    <n v="1622"/>
    <n v="0"/>
    <x v="1"/>
    <n v="0"/>
    <s v="UNK"/>
    <n v="0.18515981735159817"/>
    <s v="Foods Inc. United Natural"/>
    <m/>
    <x v="0"/>
  </r>
  <r>
    <s v="H"/>
    <n v="2016"/>
    <s v="H0189"/>
    <s v="Foothill"/>
    <s v="Unit 1"/>
    <s v="OP"/>
    <n v="26212"/>
    <m/>
    <s v="HY"/>
    <x v="6"/>
    <n v="11"/>
    <n v="29749"/>
    <n v="0"/>
    <x v="5"/>
    <n v="0"/>
    <s v="UNK"/>
    <n v="0.30872768783727689"/>
    <s v="Foothill"/>
    <m/>
    <x v="0"/>
  </r>
  <r>
    <s v="S"/>
    <n v="2016"/>
    <s v="S9135"/>
    <s v="Foothill - De Anza Community College District"/>
    <n v="1"/>
    <s v="OP"/>
    <n v="40909"/>
    <m/>
    <s v="PV"/>
    <x v="1"/>
    <n v="1.6"/>
    <n v="2604"/>
    <n v="0"/>
    <x v="1"/>
    <n v="0"/>
    <s v="UNK"/>
    <n v="0.18578767123287671"/>
    <s v="Foothill - De Anza Community College District"/>
    <m/>
    <x v="0"/>
  </r>
  <r>
    <s v="S"/>
    <n v="2016"/>
    <s v="S9136"/>
    <s v="Foothill College - Pv Capstone"/>
    <n v="1"/>
    <s v="OP"/>
    <n v="40909"/>
    <m/>
    <s v="PV"/>
    <x v="1"/>
    <n v="1.7"/>
    <n v="2781"/>
    <n v="0"/>
    <x v="1"/>
    <n v="0"/>
    <s v="UNK"/>
    <n v="0.18674456083803384"/>
    <s v="Foothill College - Pv Capstone"/>
    <m/>
    <x v="0"/>
  </r>
  <r>
    <s v="S"/>
    <n v="2016"/>
    <s v="S9289"/>
    <s v="Foothill Farmington 2MW PV Project (2) (2012 PV RFO - 1)"/>
    <n v="1"/>
    <s v="OP"/>
    <n v="42004"/>
    <m/>
    <s v="PV"/>
    <x v="1"/>
    <n v="2"/>
    <n v="3504"/>
    <n v="0"/>
    <x v="1"/>
    <n v="0"/>
    <m/>
    <n v="0.2"/>
    <s v="Foothill Farmington 2MW PV Project "/>
    <s v="2) "/>
    <x v="0"/>
  </r>
  <r>
    <s v="H"/>
    <n v="2016"/>
    <s v="H0188"/>
    <s v="Foothill Feeder"/>
    <n v="1"/>
    <s v="OP"/>
    <n v="29677"/>
    <m/>
    <s v="HY"/>
    <x v="6"/>
    <n v="9"/>
    <n v="27372"/>
    <n v="0"/>
    <x v="5"/>
    <n v="0"/>
    <s v="UNK"/>
    <n v="0.34718417047184169"/>
    <s v="Foothill Feeder"/>
    <m/>
    <x v="0"/>
  </r>
  <r>
    <s v="H"/>
    <n v="2016"/>
    <s v="H0191"/>
    <s v="Forbestown"/>
    <n v="1"/>
    <s v="OP"/>
    <n v="23285"/>
    <m/>
    <s v="HY"/>
    <x v="6"/>
    <n v="29"/>
    <n v="128872"/>
    <n v="0"/>
    <x v="5"/>
    <n v="0"/>
    <s v="UNK"/>
    <n v="0.50729019052117774"/>
    <s v="Forbestown"/>
    <m/>
    <x v="0"/>
  </r>
  <r>
    <s v="H"/>
    <n v="2016"/>
    <s v="H0192"/>
    <s v="Forks of Butte Hydro Project"/>
    <s v="Gen 1"/>
    <s v="OP"/>
    <n v="33664"/>
    <m/>
    <s v="HY"/>
    <x v="6"/>
    <n v="14.5"/>
    <n v="51347"/>
    <n v="0"/>
    <x v="5"/>
    <n v="0"/>
    <s v="UNK"/>
    <n v="0.40424342623208942"/>
    <s v="Forks of Butte Hydro Project"/>
    <m/>
    <x v="0"/>
  </r>
  <r>
    <s v="S"/>
    <n v="2016"/>
    <s v="S9161"/>
    <s v="Fort Hunter Liggett Dept of Army"/>
    <n v="1"/>
    <s v="OP"/>
    <n v="41275"/>
    <m/>
    <s v="PV"/>
    <x v="1"/>
    <n v="2"/>
    <n v="3504"/>
    <n v="0"/>
    <x v="1"/>
    <n v="0"/>
    <m/>
    <n v="0.2"/>
    <s v="Fort Hunter Liggett Dept of Army"/>
    <m/>
    <x v="0"/>
  </r>
  <r>
    <s v="S"/>
    <n v="2016"/>
    <s v="S9013"/>
    <s v="Fosters Wine Estates Inc."/>
    <n v="1"/>
    <s v="OP"/>
    <n v="40909"/>
    <m/>
    <s v="PV"/>
    <x v="1"/>
    <n v="1"/>
    <n v="1622"/>
    <n v="0"/>
    <x v="1"/>
    <n v="0"/>
    <s v="UNK"/>
    <n v="0.18515981735159817"/>
    <s v="Fosters Wine Estates Inc."/>
    <m/>
    <x v="0"/>
  </r>
  <r>
    <s v="S"/>
    <n v="2016"/>
    <s v="S9085"/>
    <s v="Fowler Packing Company Inc."/>
    <n v="1"/>
    <s v="OP"/>
    <n v="40909"/>
    <m/>
    <s v="PV"/>
    <x v="1"/>
    <n v="1"/>
    <n v="1622"/>
    <n v="0"/>
    <x v="1"/>
    <n v="0"/>
    <s v="UNK"/>
    <n v="0.18515981735159817"/>
    <s v="Fowler Packing Company Inc."/>
    <m/>
    <x v="0"/>
  </r>
  <r>
    <s v="S"/>
    <n v="2016"/>
    <s v="S9086"/>
    <s v="Fowler Packing Company Inc."/>
    <n v="1"/>
    <s v="OP"/>
    <n v="40909"/>
    <m/>
    <s v="PV"/>
    <x v="1"/>
    <n v="1"/>
    <n v="1622"/>
    <n v="0"/>
    <x v="1"/>
    <n v="0"/>
    <s v="UNK"/>
    <n v="0.18515981735159817"/>
    <s v="Fowler Packing Company Inc."/>
    <m/>
    <x v="0"/>
  </r>
  <r>
    <s v="W"/>
    <n v="2016"/>
    <s v="W0371"/>
    <s v="FPL Energy Montezuma Winds LLC"/>
    <s v="WPRS 1"/>
    <s v="OP"/>
    <n v="40568"/>
    <m/>
    <s v="WT"/>
    <x v="0"/>
    <n v="36.799999999999997"/>
    <n v="90589"/>
    <n v="0"/>
    <x v="0"/>
    <n v="0"/>
    <s v="UNK"/>
    <n v="0.28101114254516579"/>
    <s v="FPL Energy Montezuma Winds LLC"/>
    <m/>
    <x v="0"/>
  </r>
  <r>
    <s v="S"/>
    <n v="2016"/>
    <s v="S9001"/>
    <s v="FPUD - Sanitary"/>
    <n v="1"/>
    <s v="OP"/>
    <n v="40909"/>
    <m/>
    <s v="PV"/>
    <x v="1"/>
    <n v="1"/>
    <n v="1619"/>
    <n v="0"/>
    <x v="1"/>
    <n v="0"/>
    <s v="UNK"/>
    <n v="0.18481735159817353"/>
    <s v="FPUD - Sanitary"/>
    <m/>
    <x v="0"/>
  </r>
  <r>
    <s v="H"/>
    <n v="2016"/>
    <s v="H0488"/>
    <s v="Frankenheimer"/>
    <s v="Unit 1"/>
    <s v="OP"/>
    <n v="30439"/>
    <m/>
    <s v="HY"/>
    <x v="6"/>
    <n v="5.04"/>
    <n v="9500"/>
    <n v="0"/>
    <x v="5"/>
    <n v="0"/>
    <s v="UNK"/>
    <n v="0.2151735884612597"/>
    <s v="Frankenheimer"/>
    <m/>
    <x v="0"/>
  </r>
  <r>
    <s v="H"/>
    <n v="2016"/>
    <s v="H0193"/>
    <s v="Franklin"/>
    <s v="Unit 1"/>
    <s v="OP"/>
    <n v="7825"/>
    <m/>
    <s v="HY"/>
    <x v="6"/>
    <n v="2"/>
    <n v="0.01"/>
    <n v="0"/>
    <x v="5"/>
    <n v="0"/>
    <s v="UNK"/>
    <n v="5.7077625570776257E-7"/>
    <s v="Franklin"/>
    <m/>
    <x v="0"/>
  </r>
  <r>
    <s v="S"/>
    <n v="2016"/>
    <s v="S0578"/>
    <s v="Freeway Springs"/>
    <s v="Unit 1"/>
    <s v="OP"/>
    <n v="42674"/>
    <m/>
    <s v="PV"/>
    <x v="1"/>
    <n v="2"/>
    <n v="348"/>
    <n v="0"/>
    <x v="1"/>
    <n v="0"/>
    <m/>
    <n v="1.9863013698630139E-2"/>
    <s v="Freeway Springs"/>
    <m/>
    <x v="0"/>
  </r>
  <r>
    <s v="S"/>
    <n v="2016"/>
    <s v="S9064"/>
    <s v="Fremont Group 50 Beale/DG Cogen Partners LLC"/>
    <n v="1"/>
    <s v="OP"/>
    <n v="40909"/>
    <m/>
    <s v="PV"/>
    <x v="1"/>
    <n v="1"/>
    <n v="1622"/>
    <n v="0"/>
    <x v="1"/>
    <n v="0"/>
    <s v="UNK"/>
    <n v="0.18515981735159817"/>
    <s v="Fremont Group 50 Beale/DG Cogen Partners LLC"/>
    <m/>
    <x v="0"/>
  </r>
  <r>
    <s v="S"/>
    <n v="2016"/>
    <s v="S9113"/>
    <s v="Fremont Group Inc. 50 Beale/DG Cogen Partners LLC"/>
    <n v="1"/>
    <s v="OP"/>
    <n v="40909"/>
    <m/>
    <s v="PV"/>
    <x v="1"/>
    <n v="1.2"/>
    <n v="1897"/>
    <n v="0"/>
    <x v="1"/>
    <n v="0"/>
    <s v="UNK"/>
    <n v="0.18046042617960426"/>
    <s v="Fremont Group Inc. 50 Beale/DG Cogen Partners LLC"/>
    <m/>
    <x v="0"/>
  </r>
  <r>
    <s v="H"/>
    <n v="2016"/>
    <s v="H0195"/>
    <s v="French Meadows"/>
    <n v="911"/>
    <s v="OP"/>
    <n v="24381"/>
    <m/>
    <s v="HY"/>
    <x v="6"/>
    <n v="15"/>
    <n v="54183"/>
    <n v="0"/>
    <x v="5"/>
    <n v="0"/>
    <s v="UNK"/>
    <n v="0.41235159817351597"/>
    <s v="French Meadows"/>
    <m/>
    <x v="0"/>
  </r>
  <r>
    <s v="S"/>
    <n v="2016"/>
    <s v="S9182"/>
    <s v="Fresh Air Energy LLC_(Pioneer 1)"/>
    <s v="Unit 1"/>
    <s v="OP"/>
    <n v="41639"/>
    <m/>
    <s v="PV"/>
    <x v="1"/>
    <n v="1.5"/>
    <n v="1971"/>
    <n v="0"/>
    <x v="1"/>
    <n v="0"/>
    <s v="UNK"/>
    <n v="0.15"/>
    <s v="Fresh Air Energy LLC_"/>
    <s v="Pioneer 1)"/>
    <x v="0"/>
  </r>
  <r>
    <s v="S"/>
    <n v="2016"/>
    <s v="S9175"/>
    <s v="Fresh Air Energy IV - Sonora 1"/>
    <s v="Unit 1"/>
    <s v="OP"/>
    <n v="41609"/>
    <m/>
    <s v="PV"/>
    <x v="1"/>
    <n v="1.5"/>
    <n v="3791"/>
    <n v="0"/>
    <x v="1"/>
    <n v="0"/>
    <s v="UNK"/>
    <n v="0.28850837138508373"/>
    <s v="Fresh Air Energy IV - Sonora 1"/>
    <m/>
    <x v="0"/>
  </r>
  <r>
    <s v="G"/>
    <n v="2016"/>
    <s v="G0384"/>
    <s v="Fresno Cogeneration Partners LP"/>
    <s v="UNIT 2"/>
    <s v="OP"/>
    <n v="32843"/>
    <m/>
    <s v="CA"/>
    <x v="8"/>
    <n v="8.25"/>
    <n v="691.05"/>
    <n v="0"/>
    <x v="3"/>
    <n v="0"/>
    <s v="UNK"/>
    <n v="9.5620589456205888E-3"/>
    <s v="Fresno Cogeneration Partners LP"/>
    <m/>
    <x v="0"/>
  </r>
  <r>
    <s v="G"/>
    <n v="2016"/>
    <s v="G0384"/>
    <s v="Fresno Cogeneration Partners LP"/>
    <s v="UNIT 4"/>
    <s v="OP"/>
    <n v="38366"/>
    <m/>
    <s v="CT"/>
    <x v="7"/>
    <n v="50"/>
    <n v="4840.05"/>
    <n v="52701"/>
    <x v="3"/>
    <n v="0"/>
    <s v="UNK"/>
    <n v="1.1050342465753425E-2"/>
    <s v="Fresno Cogeneration Partners LP"/>
    <m/>
    <x v="0"/>
  </r>
  <r>
    <s v="G"/>
    <n v="2016"/>
    <s v="G0904"/>
    <s v="Fresno Cogeneration Partners LP PKR"/>
    <s v="UNIT 3"/>
    <s v="OP"/>
    <n v="37119"/>
    <m/>
    <s v="GT"/>
    <x v="4"/>
    <n v="21.3"/>
    <n v="2958"/>
    <n v="47243"/>
    <x v="3"/>
    <n v="0"/>
    <s v="UNK"/>
    <n v="1.5853109524728279E-2"/>
    <s v="Fresno Cogeneration Partners LP PKR"/>
    <m/>
    <x v="0"/>
  </r>
  <r>
    <s v="S"/>
    <n v="2016"/>
    <s v="S0425"/>
    <s v="Fresno Solar South"/>
    <s v="Unit 1"/>
    <s v="OP"/>
    <n v="42278"/>
    <m/>
    <s v="PV"/>
    <x v="1"/>
    <n v="1.5"/>
    <n v="3124"/>
    <n v="0"/>
    <x v="1"/>
    <n v="0"/>
    <s v="UNK"/>
    <n v="0.23774733637747336"/>
    <s v="Fresno Solar South"/>
    <m/>
    <x v="0"/>
  </r>
  <r>
    <s v="S"/>
    <n v="2016"/>
    <s v="S0426"/>
    <s v="Fresno Solar West"/>
    <s v="Unit 1"/>
    <s v="OP"/>
    <n v="42278"/>
    <m/>
    <s v="PV"/>
    <x v="1"/>
    <n v="1.5"/>
    <n v="4486"/>
    <n v="0"/>
    <x v="1"/>
    <n v="0"/>
    <s v="UNK"/>
    <n v="0.34140030441400304"/>
    <s v="Fresno Solar West"/>
    <m/>
    <x v="0"/>
  </r>
  <r>
    <s v="H"/>
    <n v="2016"/>
    <s v="H0198"/>
    <s v="Friant-Kern Hydro Facility (River Outlet Madera Canal F-K)"/>
    <s v="FR1"/>
    <s v="OP"/>
    <n v="31413"/>
    <m/>
    <s v="HY"/>
    <x v="6"/>
    <n v="18.399999999999999"/>
    <n v="38389"/>
    <n v="0"/>
    <x v="5"/>
    <n v="0"/>
    <s v="UNK"/>
    <n v="0.23816880087353584"/>
    <s v="Friant-Kern Hydro Facility "/>
    <s v="River Outlet Madera Canal F-K)"/>
    <x v="0"/>
  </r>
  <r>
    <s v="H"/>
    <n v="2016"/>
    <s v="H0198"/>
    <s v="Friant-Kern Hydro Facility (River Outlet Madera Canal F-K)"/>
    <s v="M1"/>
    <s v="OP"/>
    <n v="31413"/>
    <m/>
    <s v="HY"/>
    <x v="6"/>
    <n v="9.7799999999999994"/>
    <n v="0.12"/>
    <n v="0"/>
    <x v="5"/>
    <n v="0"/>
    <s v="UNK"/>
    <n v="1.4006779281172088E-6"/>
    <s v="Friant-Kern Hydro Facility "/>
    <s v="River Outlet Madera Canal F-K)"/>
    <x v="0"/>
  </r>
  <r>
    <s v="H"/>
    <n v="2016"/>
    <s v="H0198"/>
    <s v="Friant-Kern Hydro Facility (River Outlet Madera Canal F-K)"/>
    <s v="RO1"/>
    <s v="OP"/>
    <n v="31413"/>
    <m/>
    <s v="HY"/>
    <x v="6"/>
    <n v="2.39"/>
    <n v="0.12"/>
    <n v="0"/>
    <x v="5"/>
    <n v="0"/>
    <s v="UNK"/>
    <n v="5.7316444087808784E-6"/>
    <s v="Friant-Kern Hydro Facility "/>
    <s v="River Outlet Madera Canal F-K)"/>
    <x v="0"/>
  </r>
  <r>
    <s v="G"/>
    <n v="2016"/>
    <s v="G0216"/>
    <s v="Frito-Lay (Kern Plant)"/>
    <s v="GEN1"/>
    <s v="OP"/>
    <n v="31472"/>
    <m/>
    <s v="GT"/>
    <x v="4"/>
    <n v="6.05"/>
    <n v="30046"/>
    <n v="0"/>
    <x v="3"/>
    <n v="0"/>
    <s v="UNK"/>
    <n v="0.56692705385108877"/>
    <s v="Frito-Lay "/>
    <s v="Kern Plant)"/>
    <x v="0"/>
  </r>
  <r>
    <s v="S"/>
    <n v="2016"/>
    <s v="S0459"/>
    <s v="Frontier Solar LLC"/>
    <n v="1"/>
    <s v="OP"/>
    <n v="42528"/>
    <m/>
    <s v="PV"/>
    <x v="1"/>
    <n v="20"/>
    <n v="28580.1"/>
    <n v="0"/>
    <x v="1"/>
    <n v="0"/>
    <m/>
    <n v="0.16312842465753424"/>
    <s v="Frontier Solar LLC"/>
    <m/>
    <x v="0"/>
  </r>
  <r>
    <s v="G"/>
    <n v="2016"/>
    <s v="G1024"/>
    <s v="Fuel Cell DFC"/>
    <s v="FCE"/>
    <s v="OP"/>
    <n v="40483"/>
    <m/>
    <s v="FC"/>
    <x v="9"/>
    <n v="1.4"/>
    <n v="4663"/>
    <n v="50957"/>
    <x v="3"/>
    <n v="0"/>
    <s v="UNK"/>
    <n v="0.38021852576647097"/>
    <s v="Fuel Cell DFC"/>
    <m/>
    <x v="0"/>
  </r>
  <r>
    <s v="S"/>
    <n v="2016"/>
    <s v="S9201"/>
    <s v="Garces (Oswell A)"/>
    <s v="Unit 1"/>
    <s v="OP"/>
    <n v="42369"/>
    <m/>
    <s v="PV"/>
    <x v="1"/>
    <n v="1.5"/>
    <n v="2628"/>
    <n v="0"/>
    <x v="1"/>
    <n v="0"/>
    <m/>
    <n v="0.2"/>
    <s v="Garces "/>
    <s v="Oswell A)"/>
    <x v="0"/>
  </r>
  <r>
    <s v="S"/>
    <n v="2016"/>
    <s v="S0531"/>
    <s v="Garland Solar Facility"/>
    <s v="GARS1"/>
    <s v="OP"/>
    <n v="42639"/>
    <m/>
    <s v="PV"/>
    <x v="1"/>
    <n v="205.13"/>
    <n v="76841"/>
    <n v="0"/>
    <x v="1"/>
    <n v="0"/>
    <m/>
    <n v="4.2762168639243585E-2"/>
    <s v="Garland Solar Facility"/>
    <m/>
    <x v="0"/>
  </r>
  <r>
    <s v="S"/>
    <n v="2016"/>
    <s v="S9401"/>
    <s v="Garnet Solar Power Generation Station 1"/>
    <n v="1"/>
    <s v="OP"/>
    <n v="41974"/>
    <m/>
    <s v="PV"/>
    <x v="1"/>
    <n v="4"/>
    <n v="9699"/>
    <n v="0"/>
    <x v="1"/>
    <n v="0"/>
    <s v="UNK"/>
    <n v="0.27679794520547946"/>
    <s v="Garnet Solar Power Generation Station 1"/>
    <m/>
    <x v="0"/>
  </r>
  <r>
    <s v="W"/>
    <n v="2016"/>
    <s v="W0440"/>
    <s v="Garnet Wind Energy Center"/>
    <s v="WPRS 1"/>
    <s v="OP"/>
    <n v="39966"/>
    <m/>
    <s v="WT"/>
    <x v="0"/>
    <n v="6.5"/>
    <n v="18632"/>
    <n v="0"/>
    <x v="0"/>
    <n v="0"/>
    <s v="UNK"/>
    <n v="0.3272216368106779"/>
    <s v="Garnet Wind Energy Center"/>
    <m/>
    <x v="0"/>
  </r>
  <r>
    <s v="E"/>
    <n v="2016"/>
    <s v="E0171"/>
    <s v="Gas Utilization Facility (Pt. Loma Sewage TP)"/>
    <n v="1"/>
    <s v="OP"/>
    <n v="31199"/>
    <m/>
    <s v="IC"/>
    <x v="2"/>
    <n v="2.2999999999999998"/>
    <n v="18311"/>
    <n v="0"/>
    <x v="2"/>
    <n v="0"/>
    <s v="UNK"/>
    <n v="0.90882469724042092"/>
    <s v="Gas Utilization Facility "/>
    <s v="Pt. Loma Sewage TP)"/>
    <x v="0"/>
  </r>
  <r>
    <s v="E"/>
    <n v="2016"/>
    <s v="E0171"/>
    <s v="Gas Utilization Facility (Pt. Loma Sewage TP)"/>
    <n v="2"/>
    <s v="OP"/>
    <n v="31199"/>
    <m/>
    <s v="IC"/>
    <x v="2"/>
    <n v="2.2999999999999998"/>
    <n v="19485"/>
    <n v="0"/>
    <x v="2"/>
    <n v="0"/>
    <s v="UNK"/>
    <n v="0.96709350804050032"/>
    <s v="Gas Utilization Facility "/>
    <s v="Pt. Loma Sewage TP)"/>
    <x v="0"/>
  </r>
  <r>
    <s v="S"/>
    <n v="2016"/>
    <s v="S0224"/>
    <s v="Gates Solar Station"/>
    <n v="1"/>
    <s v="OP"/>
    <n v="41449"/>
    <m/>
    <s v="PV"/>
    <x v="1"/>
    <n v="20"/>
    <n v="43715"/>
    <n v="0"/>
    <x v="1"/>
    <n v="0"/>
    <s v="UNK"/>
    <n v="0.24951484018264841"/>
    <s v="Gates Solar Station"/>
    <m/>
    <x v="0"/>
  </r>
  <r>
    <s v="G"/>
    <n v="2016"/>
    <s v="G0950"/>
    <s v="Gateway Generating Station"/>
    <n v="165"/>
    <s v="OP"/>
    <n v="39817"/>
    <m/>
    <s v="CA"/>
    <x v="8"/>
    <n v="249.82"/>
    <n v="885655"/>
    <n v="658747"/>
    <x v="3"/>
    <n v="0"/>
    <s v="OBG"/>
    <n v="0.40470005984217317"/>
    <s v="Gateway Generating Station"/>
    <m/>
    <x v="0"/>
  </r>
  <r>
    <s v="G"/>
    <n v="2016"/>
    <s v="G0950"/>
    <s v="Gateway Generating Station"/>
    <n v="334"/>
    <s v="OP"/>
    <n v="39817"/>
    <m/>
    <s v="CT"/>
    <x v="7"/>
    <n v="181.64"/>
    <n v="767849"/>
    <n v="8357230"/>
    <x v="3"/>
    <n v="0"/>
    <s v="OBG"/>
    <n v="0.48256989338135853"/>
    <s v="Gateway Generating Station"/>
    <m/>
    <x v="0"/>
  </r>
  <r>
    <s v="G"/>
    <n v="2016"/>
    <s v="G0950"/>
    <s v="Gateway Generating Station"/>
    <n v="335"/>
    <s v="OP"/>
    <n v="39817"/>
    <m/>
    <s v="CT"/>
    <x v="7"/>
    <n v="181.64"/>
    <n v="782444"/>
    <n v="8601360"/>
    <x v="3"/>
    <n v="0"/>
    <s v="OBG"/>
    <n v="0.49174240984475293"/>
    <s v="Gateway Generating Station"/>
    <m/>
    <x v="0"/>
  </r>
  <r>
    <s v="T"/>
    <n v="2016"/>
    <s v="T0021"/>
    <s v="GEM II"/>
    <s v="GEM 2"/>
    <s v="OP"/>
    <n v="32599"/>
    <m/>
    <s v="ST"/>
    <x v="5"/>
    <n v="18.5"/>
    <n v="0.12"/>
    <n v="0"/>
    <x v="4"/>
    <n v="0"/>
    <s v="UNK"/>
    <n v="7.4046649389115145E-7"/>
    <s v="GEM II"/>
    <m/>
    <x v="0"/>
  </r>
  <r>
    <s v="T"/>
    <n v="2016"/>
    <s v="T0022"/>
    <s v="GEM III"/>
    <s v="GEM 3"/>
    <s v="OP"/>
    <n v="32629"/>
    <m/>
    <s v="ST"/>
    <x v="5"/>
    <n v="26.5"/>
    <n v="110189"/>
    <n v="0"/>
    <x v="4"/>
    <n v="0"/>
    <s v="NA"/>
    <n v="0.47466614973722754"/>
    <s v="GEM III"/>
    <m/>
    <x v="0"/>
  </r>
  <r>
    <s v="S"/>
    <n v="2016"/>
    <s v="S0403"/>
    <s v="Genentech Inc"/>
    <n v="1"/>
    <s v="OP"/>
    <n v="42430"/>
    <m/>
    <s v="PV"/>
    <x v="1"/>
    <n v="4.3"/>
    <n v="3702"/>
    <n v="0"/>
    <x v="1"/>
    <n v="0"/>
    <m/>
    <n v="9.8279706913029632E-2"/>
    <s v="Genentech Inc"/>
    <m/>
    <x v="0"/>
  </r>
  <r>
    <s v="S"/>
    <n v="2016"/>
    <s v="S9065"/>
    <s v="General Chemical Corp/Chevron Energy Solutions"/>
    <n v="1"/>
    <s v="OP"/>
    <n v="40909"/>
    <m/>
    <s v="PV"/>
    <x v="1"/>
    <n v="1"/>
    <n v="1622"/>
    <n v="0"/>
    <x v="1"/>
    <n v="0"/>
    <s v="UNK"/>
    <n v="0.18515981735159817"/>
    <s v="General Chemical Corp/Chevron Energy Solutions"/>
    <m/>
    <x v="0"/>
  </r>
  <r>
    <s v="S"/>
    <n v="2016"/>
    <s v="S0259"/>
    <s v="Genesis Solar Energy Project"/>
    <s v="Unit 1"/>
    <s v="OP"/>
    <n v="41705"/>
    <m/>
    <s v="ST"/>
    <x v="5"/>
    <n v="125"/>
    <n v="338367"/>
    <n v="0"/>
    <x v="1"/>
    <n v="0"/>
    <s v="UNK"/>
    <n v="0.30901095890410957"/>
    <s v="Genesis Solar Energy Project"/>
    <m/>
    <x v="0"/>
  </r>
  <r>
    <s v="S"/>
    <n v="2016"/>
    <s v="S0259"/>
    <s v="Genesis Solar Energy Project"/>
    <s v="Unit 2"/>
    <s v="OP"/>
    <n v="41608"/>
    <m/>
    <s v="ST"/>
    <x v="5"/>
    <n v="125"/>
    <n v="295712"/>
    <n v="0"/>
    <x v="1"/>
    <n v="0"/>
    <s v="UNK"/>
    <n v="0.27005662100456623"/>
    <s v="Genesis Solar Energy Project"/>
    <m/>
    <x v="0"/>
  </r>
  <r>
    <s v="S"/>
    <n v="2016"/>
    <s v="S9076"/>
    <s v="George Jackson"/>
    <n v="1"/>
    <s v="OP"/>
    <n v="40909"/>
    <m/>
    <s v="PV"/>
    <x v="1"/>
    <n v="1"/>
    <n v="1622"/>
    <n v="0"/>
    <x v="1"/>
    <n v="0"/>
    <s v="UNK"/>
    <n v="0.18515981735159817"/>
    <s v="George Jackson"/>
    <m/>
    <x v="0"/>
  </r>
  <r>
    <s v="T"/>
    <n v="2016"/>
    <s v="T0039"/>
    <s v="Geothermal 1"/>
    <n v="1"/>
    <s v="OP"/>
    <n v="30317"/>
    <m/>
    <s v="ST"/>
    <x v="5"/>
    <n v="55"/>
    <n v="247448"/>
    <n v="0"/>
    <x v="4"/>
    <n v="0"/>
    <s v="UNK"/>
    <n v="0.51359070153590702"/>
    <s v="Geothermal 1"/>
    <m/>
    <x v="0"/>
  </r>
  <r>
    <s v="T"/>
    <n v="2016"/>
    <s v="T0039"/>
    <s v="Geothermal 1"/>
    <n v="2"/>
    <s v="OP"/>
    <n v="30317"/>
    <m/>
    <s v="ST"/>
    <x v="5"/>
    <n v="55"/>
    <n v="228779"/>
    <n v="0"/>
    <x v="4"/>
    <n v="0"/>
    <s v="UNK"/>
    <n v="0.47484225819842257"/>
    <s v="Geothermal 1"/>
    <m/>
    <x v="0"/>
  </r>
  <r>
    <s v="T"/>
    <n v="2016"/>
    <s v="T0040"/>
    <s v="Geothermal 2"/>
    <n v="3"/>
    <s v="CS"/>
    <n v="31048"/>
    <m/>
    <s v="ST"/>
    <x v="5"/>
    <n v="55"/>
    <n v="0.12"/>
    <n v="0"/>
    <x v="4"/>
    <n v="0"/>
    <s v="UNK"/>
    <n v="2.4906600249066003E-7"/>
    <s v="Geothermal 2"/>
    <m/>
    <x v="0"/>
  </r>
  <r>
    <s v="T"/>
    <n v="2016"/>
    <s v="T0040"/>
    <s v="Geothermal 2"/>
    <n v="4"/>
    <s v="OP"/>
    <n v="31533"/>
    <m/>
    <s v="ST"/>
    <x v="5"/>
    <n v="55"/>
    <n v="342925"/>
    <n v="0"/>
    <x v="4"/>
    <n v="0"/>
    <s v="UNK"/>
    <n v="0.71175799086757996"/>
    <s v="Geothermal 2"/>
    <m/>
    <x v="0"/>
  </r>
  <r>
    <s v="S"/>
    <n v="2016"/>
    <s v="S9066"/>
    <s v="Ghiradelli Chocolate"/>
    <n v="1"/>
    <s v="OP"/>
    <n v="40909"/>
    <m/>
    <s v="PV"/>
    <x v="1"/>
    <n v="1"/>
    <n v="1622"/>
    <n v="0"/>
    <x v="1"/>
    <n v="0"/>
    <s v="UNK"/>
    <n v="0.18515981735159817"/>
    <s v="Ghiradelli Chocolate"/>
    <m/>
    <x v="0"/>
  </r>
  <r>
    <s v="G"/>
    <n v="2016"/>
    <s v="G0228"/>
    <s v="Gianera"/>
    <n v="1"/>
    <s v="OP"/>
    <n v="31929"/>
    <m/>
    <s v="GT"/>
    <x v="4"/>
    <n v="25"/>
    <n v="200.35"/>
    <n v="2934.09"/>
    <x v="3"/>
    <n v="0"/>
    <s v="OIL"/>
    <n v="9.1484018264840182E-4"/>
    <s v="Gianera"/>
    <m/>
    <x v="0"/>
  </r>
  <r>
    <s v="G"/>
    <n v="2016"/>
    <s v="G0228"/>
    <s v="Gianera"/>
    <n v="2"/>
    <s v="OP"/>
    <n v="31564"/>
    <m/>
    <s v="GT"/>
    <x v="4"/>
    <n v="25"/>
    <n v="206.73"/>
    <n v="3135.09"/>
    <x v="3"/>
    <n v="0"/>
    <s v="OIL"/>
    <n v="9.4397260273972603E-4"/>
    <s v="Gianera"/>
    <m/>
    <x v="0"/>
  </r>
  <r>
    <s v="S"/>
    <n v="2016"/>
    <s v="S0178"/>
    <s v="Giffen Solar Station"/>
    <n v="1"/>
    <s v="OP"/>
    <n v="41090"/>
    <m/>
    <s v="PV"/>
    <x v="1"/>
    <n v="10"/>
    <n v="20677"/>
    <n v="0"/>
    <x v="1"/>
    <n v="0"/>
    <s v="UNK"/>
    <n v="0.23603881278538813"/>
    <s v="Giffen Solar Station"/>
    <m/>
    <x v="0"/>
  </r>
  <r>
    <s v="G"/>
    <n v="2016"/>
    <s v="G0822"/>
    <s v="Gilroy Energy Center"/>
    <s v="GI2JT1"/>
    <s v="OP"/>
    <n v="37288"/>
    <m/>
    <s v="GT"/>
    <x v="4"/>
    <n v="47.3"/>
    <n v="6220"/>
    <n v="71382"/>
    <x v="3"/>
    <n v="0"/>
    <s v="UNK"/>
    <n v="1.501153619662699E-2"/>
    <s v="Gilroy Energy Center"/>
    <m/>
    <x v="0"/>
  </r>
  <r>
    <s v="G"/>
    <n v="2016"/>
    <s v="G0822"/>
    <s v="Gilroy Energy Center"/>
    <s v="GI2JT2"/>
    <s v="OP"/>
    <n v="37288"/>
    <m/>
    <s v="GT"/>
    <x v="4"/>
    <n v="47.3"/>
    <n v="6473"/>
    <n v="73401"/>
    <x v="3"/>
    <n v="0"/>
    <s v="UNK"/>
    <n v="1.5622134051570178E-2"/>
    <s v="Gilroy Energy Center"/>
    <m/>
    <x v="0"/>
  </r>
  <r>
    <s v="G"/>
    <n v="2016"/>
    <s v="G0822"/>
    <s v="Gilroy Energy Center"/>
    <s v="GI2JT3"/>
    <s v="OP"/>
    <n v="37288"/>
    <m/>
    <s v="GT"/>
    <x v="4"/>
    <n v="47.3"/>
    <n v="5475"/>
    <n v="59277"/>
    <x v="3"/>
    <n v="0"/>
    <s v="UNK"/>
    <n v="1.3213530655391121E-2"/>
    <s v="Gilroy Energy Center"/>
    <m/>
    <x v="0"/>
  </r>
  <r>
    <s v="G"/>
    <n v="2016"/>
    <s v="G0231"/>
    <s v="Glenarm"/>
    <s v="GT 1"/>
    <s v="OP"/>
    <n v="27760"/>
    <m/>
    <s v="GT"/>
    <x v="4"/>
    <n v="28.8"/>
    <n v="603.04999999999995"/>
    <n v="6967.03"/>
    <x v="3"/>
    <n v="0"/>
    <s v="OIL"/>
    <n v="2.3903237569761543E-3"/>
    <s v="Glenarm"/>
    <m/>
    <x v="0"/>
  </r>
  <r>
    <s v="G"/>
    <n v="2016"/>
    <s v="G0231"/>
    <s v="Glenarm"/>
    <s v="GT 2"/>
    <s v="IS"/>
    <n v="27760"/>
    <m/>
    <s v="GT"/>
    <x v="4"/>
    <n v="28.8"/>
    <n v="0.12"/>
    <n v="0"/>
    <x v="3"/>
    <n v="0"/>
    <s v="OIL"/>
    <n v="4.7564687975646878E-7"/>
    <s v="Glenarm"/>
    <m/>
    <x v="0"/>
  </r>
  <r>
    <s v="G"/>
    <n v="2016"/>
    <s v="G0231"/>
    <s v="Glenarm"/>
    <s v="GT 3"/>
    <s v="OP"/>
    <n v="37879"/>
    <m/>
    <s v="GT"/>
    <x v="4"/>
    <n v="60.5"/>
    <n v="20653"/>
    <n v="229775"/>
    <x v="3"/>
    <n v="0"/>
    <s v="UNK"/>
    <n v="3.8969395071512133E-2"/>
    <s v="Glenarm"/>
    <m/>
    <x v="0"/>
  </r>
  <r>
    <s v="G"/>
    <n v="2016"/>
    <s v="G0231"/>
    <s v="Glenarm"/>
    <s v="GT 4"/>
    <s v="OP"/>
    <n v="38245"/>
    <m/>
    <s v="GT"/>
    <x v="4"/>
    <n v="60.5"/>
    <n v="10485"/>
    <n v="110576"/>
    <x v="3"/>
    <n v="0"/>
    <s v="UNK"/>
    <n v="1.9783765425110383E-2"/>
    <s v="Glenarm"/>
    <m/>
    <x v="0"/>
  </r>
  <r>
    <s v="G"/>
    <n v="2016"/>
    <s v="G0231"/>
    <s v="Glenarm"/>
    <s v="GT 5"/>
    <s v="OP"/>
    <n v="42724"/>
    <m/>
    <s v="GT"/>
    <x v="4"/>
    <n v="71"/>
    <n v="459"/>
    <n v="4280"/>
    <x v="3"/>
    <n v="0"/>
    <s v="UNK"/>
    <n v="7.3798958132355774E-4"/>
    <s v="Glenarm"/>
    <m/>
    <x v="0"/>
  </r>
  <r>
    <s v="G"/>
    <n v="2016"/>
    <s v="G0233"/>
    <s v="Goal Line LP"/>
    <s v="Unit 1"/>
    <s v="OP"/>
    <n v="34731"/>
    <m/>
    <s v="CT"/>
    <x v="7"/>
    <n v="41.3"/>
    <n v="19012"/>
    <n v="204685"/>
    <x v="3"/>
    <n v="0"/>
    <s v="UNK"/>
    <n v="5.2550112220416376E-2"/>
    <s v="Goal Line LP"/>
    <m/>
    <x v="0"/>
  </r>
  <r>
    <s v="G"/>
    <n v="2016"/>
    <s v="G0233"/>
    <s v="Goal Line LP"/>
    <s v="Unit 2"/>
    <s v="OP"/>
    <n v="34731"/>
    <m/>
    <s v="CA"/>
    <x v="8"/>
    <n v="10.199999999999999"/>
    <n v="3982.02"/>
    <n v="0"/>
    <x v="3"/>
    <n v="0"/>
    <s v="UNK"/>
    <n v="4.4565538544184796E-2"/>
    <s v="Goal Line LP"/>
    <m/>
    <x v="0"/>
  </r>
  <r>
    <s v="W"/>
    <n v="2016"/>
    <s v="W0390"/>
    <s v="Golden Acorn Casino"/>
    <s v="WPRS 1"/>
    <s v="OP"/>
    <n v="40654"/>
    <m/>
    <s v="WT"/>
    <x v="0"/>
    <n v="1"/>
    <n v="3542"/>
    <n v="0"/>
    <x v="0"/>
    <n v="0"/>
    <s v="UNK"/>
    <n v="0.40433789954337901"/>
    <s v="Golden Acorn Casino"/>
    <m/>
    <x v="0"/>
  </r>
  <r>
    <s v="W"/>
    <n v="2016"/>
    <s v="W0461"/>
    <s v="Golden Hills"/>
    <s v="WPRS 1"/>
    <s v="OP"/>
    <n v="42339"/>
    <m/>
    <s v="WT"/>
    <x v="0"/>
    <n v="85.92"/>
    <n v="282639"/>
    <n v="0"/>
    <x v="0"/>
    <n v="0"/>
    <s v="UNK"/>
    <n v="0.37552055432259379"/>
    <s v="Golden Hills"/>
    <m/>
    <x v="0"/>
  </r>
  <r>
    <s v="S"/>
    <n v="2016"/>
    <s v="S0208"/>
    <s v="Golden Springs Building C1"/>
    <s v="C1"/>
    <s v="OP"/>
    <n v="40949"/>
    <m/>
    <s v="PV"/>
    <x v="1"/>
    <n v="1.3"/>
    <n v="1818"/>
    <n v="0"/>
    <x v="1"/>
    <n v="0"/>
    <s v="UNK"/>
    <n v="0.15964172813487881"/>
    <s v="Golden Springs Building C1"/>
    <m/>
    <x v="0"/>
  </r>
  <r>
    <s v="S"/>
    <n v="2016"/>
    <s v="S0209"/>
    <s v="Golden Springs Building D1"/>
    <s v="D1"/>
    <s v="OP"/>
    <n v="41122"/>
    <m/>
    <s v="PV"/>
    <x v="1"/>
    <n v="1.3"/>
    <n v="1999"/>
    <n v="0"/>
    <x v="1"/>
    <n v="0"/>
    <s v="UNK"/>
    <n v="0.17553565156304882"/>
    <s v="Golden Springs Building D1"/>
    <m/>
    <x v="0"/>
  </r>
  <r>
    <s v="S"/>
    <n v="2016"/>
    <s v="S0576"/>
    <s v="Golden Springs Building F"/>
    <s v="Unit 1"/>
    <s v="OP"/>
    <n v="42735"/>
    <m/>
    <s v="PV"/>
    <x v="1"/>
    <n v="1.3"/>
    <n v="38"/>
    <n v="0"/>
    <x v="1"/>
    <n v="0"/>
    <m/>
    <n v="3.3368458025992273E-3"/>
    <s v="Golden Springs Building F"/>
    <m/>
    <x v="0"/>
  </r>
  <r>
    <s v="S"/>
    <n v="2016"/>
    <s v="S0575"/>
    <s v="Golden Springs Building G"/>
    <s v="Unit 1"/>
    <s v="OP"/>
    <n v="42735"/>
    <m/>
    <s v="PV"/>
    <x v="1"/>
    <n v="1.25"/>
    <n v="42"/>
    <n v="0"/>
    <x v="1"/>
    <n v="0"/>
    <m/>
    <n v="3.8356164383561643E-3"/>
    <s v="Golden Springs Building G"/>
    <m/>
    <x v="0"/>
  </r>
  <r>
    <s v="S"/>
    <n v="2016"/>
    <s v="S0438"/>
    <s v="Golden Springs Building H"/>
    <n v="1"/>
    <s v="OP"/>
    <n v="42075"/>
    <m/>
    <s v="PV"/>
    <x v="1"/>
    <n v="1.5"/>
    <n v="2740"/>
    <n v="0"/>
    <x v="1"/>
    <n v="0"/>
    <m/>
    <n v="0.20852359208523591"/>
    <s v="Golden Springs Building H"/>
    <m/>
    <x v="0"/>
  </r>
  <r>
    <s v="S"/>
    <n v="2016"/>
    <s v="S0577"/>
    <s v="Golden Springs Building L"/>
    <s v="Unit 1"/>
    <s v="OP"/>
    <n v="42735"/>
    <m/>
    <s v="PV"/>
    <x v="1"/>
    <n v="1"/>
    <n v="6.96"/>
    <n v="0"/>
    <x v="1"/>
    <n v="0"/>
    <m/>
    <n v="7.9452054794520543E-4"/>
    <s v="Golden Springs Building L"/>
    <m/>
    <x v="0"/>
  </r>
  <r>
    <s v="S"/>
    <n v="2016"/>
    <s v="S0439"/>
    <s v="Golden Springs Building M"/>
    <n v="1"/>
    <s v="MR"/>
    <n v="42439"/>
    <m/>
    <s v="PV"/>
    <x v="1"/>
    <n v="1.75"/>
    <n v="3121"/>
    <n v="0"/>
    <x v="1"/>
    <n v="0"/>
    <m/>
    <n v="0.2035877364644488"/>
    <s v="Golden Springs Building M"/>
    <m/>
    <x v="0"/>
  </r>
  <r>
    <s v="S"/>
    <n v="2016"/>
    <s v="S9012"/>
    <s v="Golden State Vintners"/>
    <n v="1"/>
    <s v="OP"/>
    <n v="40909"/>
    <m/>
    <s v="PV"/>
    <x v="1"/>
    <n v="1"/>
    <n v="1622"/>
    <n v="0"/>
    <x v="1"/>
    <n v="0"/>
    <s v="UNK"/>
    <n v="0.18515981735159817"/>
    <s v="Golden State Vintners"/>
    <m/>
    <x v="0"/>
  </r>
  <r>
    <s v="S"/>
    <n v="2016"/>
    <s v="S9202"/>
    <s v="Goodbar Solar 1 LLC"/>
    <s v="Unit 1"/>
    <s v="OP"/>
    <n v="42004"/>
    <m/>
    <s v="PV"/>
    <x v="1"/>
    <n v="1.5"/>
    <n v="2628"/>
    <n v="0"/>
    <x v="1"/>
    <n v="0"/>
    <m/>
    <n v="0.2"/>
    <s v="Goodbar Solar 1 LLC"/>
    <m/>
    <x v="0"/>
  </r>
  <r>
    <s v="S"/>
    <n v="2016"/>
    <s v="S9005"/>
    <s v="Google Inc."/>
    <n v="1"/>
    <s v="OP"/>
    <n v="40909"/>
    <m/>
    <s v="PV"/>
    <x v="1"/>
    <n v="1"/>
    <n v="1622"/>
    <n v="0"/>
    <x v="1"/>
    <n v="0"/>
    <s v="UNK"/>
    <n v="0.18515981735159817"/>
    <s v="Google Inc."/>
    <m/>
    <x v="0"/>
  </r>
  <r>
    <s v="S"/>
    <n v="2016"/>
    <s v="S9031"/>
    <s v="Google Inc."/>
    <n v="1"/>
    <s v="OP"/>
    <n v="40909"/>
    <m/>
    <s v="PV"/>
    <x v="1"/>
    <n v="1"/>
    <n v="1622"/>
    <n v="0"/>
    <x v="1"/>
    <n v="0"/>
    <s v="UNK"/>
    <n v="0.18515981735159817"/>
    <s v="Google Inc."/>
    <m/>
    <x v="0"/>
  </r>
  <r>
    <s v="G"/>
    <n v="2016"/>
    <s v="G0916"/>
    <s v="Goose Haven Energy Center"/>
    <s v="GH1JT1"/>
    <s v="OP"/>
    <n v="37622"/>
    <m/>
    <s v="GT"/>
    <x v="4"/>
    <n v="48.1"/>
    <n v="8760.01"/>
    <n v="99508"/>
    <x v="3"/>
    <n v="0"/>
    <s v="UNK"/>
    <n v="2.0790044522921235E-2"/>
    <s v="Goose Haven Energy Center"/>
    <m/>
    <x v="0"/>
  </r>
  <r>
    <s v="H"/>
    <n v="2016"/>
    <s v="H0241"/>
    <s v="Gosselin Hydroelectric Plant"/>
    <s v="Gen 1"/>
    <s v="OP"/>
    <n v="30468"/>
    <m/>
    <s v="HY"/>
    <x v="6"/>
    <n v="1"/>
    <n v="3022"/>
    <n v="0"/>
    <x v="5"/>
    <n v="0"/>
    <s v="UNK"/>
    <n v="0.34497716894977171"/>
    <s v="Gosselin Hydroelectric Plant"/>
    <m/>
    <x v="0"/>
  </r>
  <r>
    <s v="H"/>
    <n v="2016"/>
    <s v="H0241"/>
    <s v="Gosselin Hydroelectric Plant"/>
    <s v="Gen 2"/>
    <s v="OP"/>
    <n v="30468"/>
    <m/>
    <s v="HY"/>
    <x v="6"/>
    <n v="1"/>
    <n v="3022"/>
    <n v="0"/>
    <x v="5"/>
    <n v="0"/>
    <s v="UNK"/>
    <n v="0.34497716894977171"/>
    <s v="Gosselin Hydroelectric Plant"/>
    <m/>
    <x v="0"/>
  </r>
  <r>
    <s v="H"/>
    <n v="2016"/>
    <s v="H0209"/>
    <s v="Graeagle"/>
    <n v="1"/>
    <s v="OP"/>
    <n v="29948"/>
    <m/>
    <s v="HY"/>
    <x v="6"/>
    <n v="0.44"/>
    <n v="2779"/>
    <n v="0"/>
    <x v="5"/>
    <n v="0"/>
    <s v="UNK"/>
    <n v="0.7209941884599419"/>
    <s v="Graeagle"/>
    <m/>
    <x v="0"/>
  </r>
  <r>
    <s v="S"/>
    <n v="2016"/>
    <s v="S9102"/>
    <s v="Granite Construction Company"/>
    <n v="1"/>
    <s v="OP"/>
    <n v="40909"/>
    <m/>
    <s v="PV"/>
    <x v="1"/>
    <n v="1.1000000000000001"/>
    <n v="1703"/>
    <n v="0"/>
    <x v="1"/>
    <n v="0"/>
    <s v="UNK"/>
    <n v="0.17673308426733084"/>
    <s v="Granite Construction Company"/>
    <m/>
    <x v="0"/>
  </r>
  <r>
    <s v="T"/>
    <n v="2016"/>
    <s v="T0030"/>
    <s v="Grant #20"/>
    <s v="GTST20"/>
    <s v="OP"/>
    <n v="31321"/>
    <m/>
    <s v="ST"/>
    <x v="5"/>
    <n v="120"/>
    <n v="158947"/>
    <n v="0"/>
    <x v="4"/>
    <n v="0"/>
    <s v="UNK"/>
    <n v="0.15120528919330289"/>
    <s v="Grant #20"/>
    <m/>
    <x v="0"/>
  </r>
  <r>
    <s v="S"/>
    <n v="2016"/>
    <s v="S0310"/>
    <s v="Grasslands EPWF"/>
    <n v="1"/>
    <s v="OP"/>
    <n v="41456"/>
    <m/>
    <s v="PV"/>
    <x v="1"/>
    <n v="2.5"/>
    <n v="4608"/>
    <n v="0"/>
    <x v="1"/>
    <n v="0"/>
    <s v="UNK"/>
    <n v="0.2104109589041096"/>
    <s v="Grasslands EPWF"/>
    <m/>
    <x v="0"/>
  </r>
  <r>
    <s v="S"/>
    <n v="2016"/>
    <s v="S0311"/>
    <s v="Grasslands RES-BCT"/>
    <n v="1"/>
    <s v="OP"/>
    <n v="41456"/>
    <m/>
    <s v="PV"/>
    <x v="1"/>
    <n v="2.5"/>
    <n v="4663"/>
    <n v="0"/>
    <x v="1"/>
    <n v="0"/>
    <s v="UNK"/>
    <n v="0.21292237442922374"/>
    <s v="Grasslands RES-BCT"/>
    <m/>
    <x v="0"/>
  </r>
  <r>
    <s v="G"/>
    <n v="2016"/>
    <s v="G0236"/>
    <s v="Grayson"/>
    <n v="1"/>
    <s v="OP"/>
    <n v="15081"/>
    <m/>
    <s v="CA"/>
    <x v="8"/>
    <n v="20"/>
    <n v="442.1"/>
    <n v="0"/>
    <x v="3"/>
    <n v="0"/>
    <s v="UNK"/>
    <n v="2.5234018264840186E-3"/>
    <s v="Grayson"/>
    <m/>
    <x v="0"/>
  </r>
  <r>
    <s v="G"/>
    <n v="2016"/>
    <s v="G0236"/>
    <s v="Grayson"/>
    <n v="2"/>
    <s v="OP"/>
    <n v="15081"/>
    <m/>
    <s v="CA"/>
    <x v="8"/>
    <n v="20"/>
    <n v="1528.08"/>
    <n v="0"/>
    <x v="3"/>
    <n v="0"/>
    <s v="UNK"/>
    <n v="8.7219178082191783E-3"/>
    <s v="Grayson"/>
    <m/>
    <x v="0"/>
  </r>
  <r>
    <s v="G"/>
    <n v="2016"/>
    <s v="G0236"/>
    <s v="Grayson"/>
    <n v="3"/>
    <s v="OP"/>
    <n v="19511"/>
    <m/>
    <s v="ST"/>
    <x v="5"/>
    <n v="20"/>
    <n v="13946.1"/>
    <n v="123573"/>
    <x v="3"/>
    <n v="124258"/>
    <s v="LFG"/>
    <n v="7.9601027397260271E-2"/>
    <s v="Grayson"/>
    <m/>
    <x v="0"/>
  </r>
  <r>
    <s v="G"/>
    <n v="2016"/>
    <s v="G0236"/>
    <s v="Grayson"/>
    <n v="4"/>
    <s v="OP"/>
    <n v="21702"/>
    <m/>
    <s v="ST"/>
    <x v="5"/>
    <n v="44"/>
    <n v="40580.1"/>
    <n v="315323"/>
    <x v="3"/>
    <n v="268540"/>
    <s v="LFG"/>
    <n v="0.10528253424657534"/>
    <s v="Grayson"/>
    <m/>
    <x v="0"/>
  </r>
  <r>
    <s v="G"/>
    <n v="2016"/>
    <s v="G0236"/>
    <s v="Grayson"/>
    <n v="5"/>
    <s v="OP"/>
    <n v="23529"/>
    <m/>
    <s v="ST"/>
    <x v="5"/>
    <n v="44"/>
    <n v="60133.1"/>
    <n v="466684"/>
    <x v="3"/>
    <n v="408195"/>
    <s v="LFG"/>
    <n v="0.15601157119136572"/>
    <s v="Grayson"/>
    <m/>
    <x v="0"/>
  </r>
  <r>
    <s v="G"/>
    <n v="2016"/>
    <s v="G0236"/>
    <s v="Grayson"/>
    <s v="8-A"/>
    <s v="OP"/>
    <n v="28277"/>
    <m/>
    <s v="CT"/>
    <x v="7"/>
    <n v="30"/>
    <n v="3078.07"/>
    <n v="45410"/>
    <x v="3"/>
    <n v="0"/>
    <s v="DFO"/>
    <n v="1.1712595129375952E-2"/>
    <s v="Grayson"/>
    <m/>
    <x v="0"/>
  </r>
  <r>
    <s v="G"/>
    <n v="2016"/>
    <s v="G0236"/>
    <s v="Grayson"/>
    <s v="8-B/C"/>
    <s v="OP"/>
    <n v="28277"/>
    <m/>
    <s v="CT"/>
    <x v="7"/>
    <n v="60"/>
    <n v="2354.09"/>
    <n v="40156"/>
    <x v="3"/>
    <n v="0"/>
    <s v="OIL"/>
    <n v="4.4788622526636228E-3"/>
    <s v="Grayson"/>
    <m/>
    <x v="0"/>
  </r>
  <r>
    <s v="G"/>
    <n v="2016"/>
    <s v="G0236"/>
    <s v="Grayson"/>
    <n v="9"/>
    <s v="OP"/>
    <n v="37990"/>
    <m/>
    <s v="GT"/>
    <x v="4"/>
    <n v="49"/>
    <n v="22421"/>
    <n v="268248"/>
    <x v="3"/>
    <n v="0"/>
    <s v="DFO"/>
    <n v="5.2234181343770385E-2"/>
    <s v="Grayson"/>
    <m/>
    <x v="0"/>
  </r>
  <r>
    <s v="S"/>
    <n v="2016"/>
    <s v="S0204"/>
    <s v="Green Acres Solar Facility 1"/>
    <n v="1"/>
    <s v="OP"/>
    <n v="41153"/>
    <m/>
    <s v="PV"/>
    <x v="1"/>
    <n v="3"/>
    <n v="7070"/>
    <n v="0"/>
    <x v="1"/>
    <n v="0"/>
    <s v="UNK"/>
    <n v="0.26902587519025878"/>
    <s v="Green Acres Solar Facility 1"/>
    <m/>
    <x v="0"/>
  </r>
  <r>
    <s v="S"/>
    <n v="2016"/>
    <s v="S0203"/>
    <s v="Green Acres Solar Facility 2"/>
    <n v="1"/>
    <s v="OP"/>
    <n v="41153"/>
    <m/>
    <s v="PV"/>
    <x v="1"/>
    <n v="1"/>
    <n v="2390"/>
    <n v="0"/>
    <x v="1"/>
    <n v="0"/>
    <s v="UNK"/>
    <n v="0.2728310502283105"/>
    <s v="Green Acres Solar Facility 2"/>
    <m/>
    <x v="0"/>
  </r>
  <r>
    <s v="W"/>
    <n v="2016"/>
    <s v="W0299"/>
    <s v="Green Power I (Dutch Energy Corp)"/>
    <s v="WPRS 1"/>
    <s v="OP"/>
    <n v="32976"/>
    <m/>
    <s v="WT"/>
    <x v="0"/>
    <n v="16.5"/>
    <n v="22578"/>
    <n v="0"/>
    <x v="0"/>
    <n v="0"/>
    <s v="UNK"/>
    <n v="0.15620589456205894"/>
    <s v="Green Power I "/>
    <s v="Dutch Energy Corp)"/>
    <x v="0"/>
  </r>
  <r>
    <s v="G"/>
    <n v="2016"/>
    <s v="G0238"/>
    <s v="Greenleaf 1 Inc."/>
    <s v="GL1JT1"/>
    <s v="OP"/>
    <n v="32568"/>
    <m/>
    <s v="CT"/>
    <x v="7"/>
    <n v="46"/>
    <n v="40352"/>
    <n v="373947"/>
    <x v="3"/>
    <n v="0"/>
    <s v="UNK"/>
    <n v="0.10013897161008536"/>
    <s v="Greenleaf 1 Inc."/>
    <m/>
    <x v="0"/>
  </r>
  <r>
    <s v="G"/>
    <n v="2016"/>
    <s v="G0238"/>
    <s v="Greenleaf 1 Inc."/>
    <s v="GL1ST1"/>
    <s v="OP"/>
    <n v="32568"/>
    <m/>
    <s v="CA"/>
    <x v="8"/>
    <n v="26"/>
    <n v="5366.01"/>
    <n v="0"/>
    <x v="3"/>
    <n v="0"/>
    <s v="UNK"/>
    <n v="2.3559931506849315E-2"/>
    <s v="Greenleaf 1 Inc."/>
    <m/>
    <x v="0"/>
  </r>
  <r>
    <s v="G"/>
    <n v="2016"/>
    <s v="G0239"/>
    <s v="Greenleaf 2 Inc."/>
    <s v="GL2JT1"/>
    <s v="OP"/>
    <n v="32843"/>
    <m/>
    <s v="GT"/>
    <x v="4"/>
    <n v="50"/>
    <n v="236700"/>
    <n v="2360380"/>
    <x v="3"/>
    <n v="0"/>
    <s v="UNK"/>
    <n v="0.54041095890410962"/>
    <s v="Greenleaf 2 Inc."/>
    <m/>
    <x v="0"/>
  </r>
  <r>
    <s v="H"/>
    <n v="2016"/>
    <s v="H0211"/>
    <s v="Greg Avenue"/>
    <n v="1"/>
    <s v="OP"/>
    <n v="29099"/>
    <m/>
    <s v="HY"/>
    <x v="6"/>
    <n v="1"/>
    <n v="0.01"/>
    <n v="0"/>
    <x v="5"/>
    <n v="0"/>
    <s v="UNK"/>
    <n v="1.1415525114155251E-6"/>
    <s v="Greg Avenue"/>
    <m/>
    <x v="0"/>
  </r>
  <r>
    <s v="S"/>
    <n v="2016"/>
    <s v="S9172"/>
    <s v="Gridley Main Two"/>
    <s v="Unit 1"/>
    <s v="OP"/>
    <n v="41365"/>
    <m/>
    <s v="PV"/>
    <x v="1"/>
    <n v="2.5"/>
    <n v="4943"/>
    <n v="0"/>
    <x v="1"/>
    <n v="0"/>
    <s v="UNK"/>
    <n v="0.22570776255707761"/>
    <s v="Gridley Main Two"/>
    <m/>
    <x v="0"/>
  </r>
  <r>
    <s v="S"/>
    <n v="2016"/>
    <s v="S9088"/>
    <s v="Grimmway Enterprises Inc."/>
    <n v="1"/>
    <s v="OP"/>
    <n v="40909"/>
    <m/>
    <s v="PV"/>
    <x v="1"/>
    <n v="1"/>
    <n v="1622"/>
    <n v="0"/>
    <x v="1"/>
    <n v="0"/>
    <s v="UNK"/>
    <n v="0.18515981735159817"/>
    <s v="Grimmway Enterprises Inc."/>
    <m/>
    <x v="0"/>
  </r>
  <r>
    <s v="S"/>
    <n v="2016"/>
    <s v="S9087"/>
    <s v="Grimmway Enterprises Inc."/>
    <n v="1"/>
    <s v="OP"/>
    <n v="40909"/>
    <m/>
    <s v="PV"/>
    <x v="1"/>
    <n v="1"/>
    <n v="1622"/>
    <n v="0"/>
    <x v="1"/>
    <n v="0"/>
    <s v="UNK"/>
    <n v="0.18515981735159817"/>
    <s v="Grimmway Enterprises Inc."/>
    <m/>
    <x v="0"/>
  </r>
  <r>
    <s v="S"/>
    <n v="2016"/>
    <s v="S9091"/>
    <s v="Grimmway Enterprises Inc."/>
    <n v="1"/>
    <s v="OP"/>
    <n v="40909"/>
    <m/>
    <s v="PV"/>
    <x v="1"/>
    <n v="1"/>
    <n v="1622"/>
    <n v="0"/>
    <x v="1"/>
    <n v="0"/>
    <s v="UNK"/>
    <n v="0.18515981735159817"/>
    <s v="Grimmway Enterprises Inc."/>
    <m/>
    <x v="0"/>
  </r>
  <r>
    <s v="H"/>
    <n v="2016"/>
    <s v="H0213"/>
    <s v="Grizzly"/>
    <n v="1"/>
    <s v="OP"/>
    <n v="34274"/>
    <m/>
    <s v="HY"/>
    <x v="6"/>
    <n v="21"/>
    <n v="40739"/>
    <n v="0"/>
    <x v="5"/>
    <n v="0"/>
    <s v="UNK"/>
    <n v="0.22145575125027181"/>
    <s v="Grizzly"/>
    <m/>
    <x v="0"/>
  </r>
  <r>
    <s v="G"/>
    <n v="2016"/>
    <s v="G0241"/>
    <s v="Grossmont Hospital"/>
    <s v="GEN1"/>
    <s v="OP"/>
    <n v="30529"/>
    <m/>
    <s v="GT"/>
    <x v="4"/>
    <n v="0.8"/>
    <n v="5481"/>
    <n v="0"/>
    <x v="3"/>
    <n v="0"/>
    <s v="UNK"/>
    <n v="0.78210616438356162"/>
    <s v="Grossmont Hospital"/>
    <m/>
    <x v="0"/>
  </r>
  <r>
    <s v="G"/>
    <n v="2016"/>
    <s v="G0241"/>
    <s v="Grossmont Hospital"/>
    <s v="GEN2"/>
    <s v="OP"/>
    <n v="30529"/>
    <m/>
    <s v="GT"/>
    <x v="4"/>
    <n v="0.8"/>
    <n v="5481"/>
    <n v="0"/>
    <x v="3"/>
    <n v="0"/>
    <s v="UNK"/>
    <n v="0.78210616438356162"/>
    <s v="Grossmont Hospital"/>
    <m/>
    <x v="0"/>
  </r>
  <r>
    <s v="S"/>
    <n v="2016"/>
    <s v="S9014"/>
    <s v="Grundfos Pumps"/>
    <n v="1"/>
    <s v="OP"/>
    <n v="40909"/>
    <m/>
    <s v="PV"/>
    <x v="1"/>
    <n v="1"/>
    <n v="1622"/>
    <n v="0"/>
    <x v="1"/>
    <n v="0"/>
    <s v="UNK"/>
    <n v="0.18515981735159817"/>
    <s v="Grundfos Pumps"/>
    <m/>
    <x v="0"/>
  </r>
  <r>
    <s v="S"/>
    <n v="2016"/>
    <s v="S0156"/>
    <s v="Grundman-Wilkinson Solar Farm (Bruceville Road)"/>
    <s v="PV1"/>
    <s v="OP"/>
    <n v="40905"/>
    <m/>
    <s v="PV"/>
    <x v="1"/>
    <n v="18"/>
    <n v="31507.3"/>
    <n v="0"/>
    <x v="1"/>
    <n v="0"/>
    <s v="UNK"/>
    <n v="0.19981798579401319"/>
    <s v="Grundman-Wilkinson Solar Farm "/>
    <s v="Bruceville Road)"/>
    <x v="0"/>
  </r>
  <r>
    <s v="S"/>
    <n v="2016"/>
    <s v="S0225"/>
    <s v="Guernsey Solar Station"/>
    <n v="1"/>
    <s v="OP"/>
    <n v="41535"/>
    <m/>
    <s v="PV"/>
    <x v="1"/>
    <n v="20"/>
    <n v="45921"/>
    <n v="0"/>
    <x v="1"/>
    <n v="0"/>
    <s v="UNK"/>
    <n v="0.26210616438356166"/>
    <s v="Guernsey Solar Station"/>
    <m/>
    <x v="0"/>
  </r>
  <r>
    <s v="H"/>
    <n v="2016"/>
    <s v="H0215"/>
    <s v="Haas"/>
    <s v="Unit 591"/>
    <s v="OP"/>
    <n v="21542"/>
    <m/>
    <s v="HY"/>
    <x v="6"/>
    <n v="72"/>
    <n v="208680"/>
    <n v="0"/>
    <x v="5"/>
    <n v="0"/>
    <s v="UNK"/>
    <n v="0.3308599695585997"/>
    <s v="Haas"/>
    <m/>
    <x v="0"/>
  </r>
  <r>
    <s v="H"/>
    <n v="2016"/>
    <s v="H0215"/>
    <s v="Haas"/>
    <s v="Unit 592"/>
    <s v="OP"/>
    <n v="21542"/>
    <m/>
    <s v="HY"/>
    <x v="6"/>
    <n v="72"/>
    <n v="135890"/>
    <n v="0"/>
    <x v="5"/>
    <n v="0"/>
    <s v="UNK"/>
    <n v="0.21545218163368848"/>
    <s v="Haas"/>
    <m/>
    <x v="0"/>
  </r>
  <r>
    <s v="H"/>
    <n v="2016"/>
    <s v="H0216"/>
    <s v="Haiwee"/>
    <s v="Unit 1"/>
    <s v="OP"/>
    <n v="10044"/>
    <m/>
    <s v="HY"/>
    <x v="6"/>
    <n v="3.7"/>
    <n v="6386"/>
    <n v="0"/>
    <x v="5"/>
    <n v="0"/>
    <s v="UNK"/>
    <n v="0.19702579291620387"/>
    <s v="Haiwee"/>
    <m/>
    <x v="0"/>
  </r>
  <r>
    <s v="H"/>
    <n v="2016"/>
    <s v="H0216"/>
    <s v="Haiwee"/>
    <s v="Unit 2"/>
    <s v="OP"/>
    <n v="10044"/>
    <m/>
    <s v="HY"/>
    <x v="6"/>
    <n v="2.7"/>
    <n v="384"/>
    <n v="0"/>
    <x v="5"/>
    <n v="0"/>
    <s v="UNK"/>
    <n v="1.6235413495687467E-2"/>
    <s v="Haiwee"/>
    <m/>
    <x v="0"/>
  </r>
  <r>
    <s v="H"/>
    <n v="2016"/>
    <s v="H0217"/>
    <s v="Halsey"/>
    <s v="Unit 569"/>
    <s v="OP"/>
    <n v="6185"/>
    <m/>
    <s v="HY"/>
    <x v="6"/>
    <n v="11"/>
    <n v="29403"/>
    <n v="0"/>
    <x v="5"/>
    <n v="0"/>
    <s v="UNK"/>
    <n v="0.30513698630136987"/>
    <s v="Halsey"/>
    <m/>
    <x v="0"/>
  </r>
  <r>
    <s v="H"/>
    <n v="2016"/>
    <s v="H0218"/>
    <s v="Hamilton Branch"/>
    <n v="1"/>
    <s v="OP"/>
    <n v="7884"/>
    <m/>
    <s v="HY"/>
    <x v="6"/>
    <n v="2.2999999999999998"/>
    <n v="-14"/>
    <n v="0"/>
    <x v="5"/>
    <n v="0"/>
    <s v="UNK"/>
    <n v="-6.9485805042684133E-4"/>
    <s v="Hamilton Branch"/>
    <m/>
    <x v="0"/>
  </r>
  <r>
    <s v="H"/>
    <n v="2016"/>
    <s v="H0218"/>
    <s v="Hamilton Branch"/>
    <n v="2"/>
    <s v="OP"/>
    <n v="7884"/>
    <m/>
    <s v="HY"/>
    <x v="6"/>
    <n v="2.6"/>
    <n v="10111"/>
    <n v="0"/>
    <x v="5"/>
    <n v="0"/>
    <s v="UNK"/>
    <n v="0.44393220934316824"/>
    <s v="Hamilton Branch"/>
    <m/>
    <x v="0"/>
  </r>
  <r>
    <s v="G"/>
    <n v="2016"/>
    <s v="G0832"/>
    <s v="Hanford Energy Park Peaker"/>
    <n v="1"/>
    <s v="OP"/>
    <n v="37135"/>
    <m/>
    <s v="GT"/>
    <x v="4"/>
    <n v="46"/>
    <n v="12563"/>
    <n v="143743"/>
    <x v="3"/>
    <n v="0"/>
    <s v="UNK"/>
    <n v="3.1176791741115744E-2"/>
    <s v="Hanford Energy Park Peaker"/>
    <m/>
    <x v="0"/>
  </r>
  <r>
    <s v="G"/>
    <n v="2016"/>
    <s v="G0832"/>
    <s v="Hanford Energy Park Peaker"/>
    <n v="2"/>
    <s v="OP"/>
    <n v="37140"/>
    <m/>
    <s v="GT"/>
    <x v="4"/>
    <n v="46"/>
    <n v="13054"/>
    <n v="150128"/>
    <x v="3"/>
    <n v="0"/>
    <s v="UNK"/>
    <n v="3.2395274965257098E-2"/>
    <s v="Hanford Energy Park Peaker"/>
    <m/>
    <x v="0"/>
  </r>
  <r>
    <s v="G"/>
    <n v="2016"/>
    <s v="G0245"/>
    <s v="Harbor"/>
    <s v="Unit #1"/>
    <s v="OP"/>
    <n v="34700"/>
    <m/>
    <s v="CT"/>
    <x v="7"/>
    <n v="85.34"/>
    <n v="25727"/>
    <n v="441113"/>
    <x v="3"/>
    <n v="12284.1"/>
    <s v="DFO"/>
    <n v="3.4413781885618951E-2"/>
    <s v="Harbor"/>
    <m/>
    <x v="0"/>
  </r>
  <r>
    <s v="G"/>
    <n v="2016"/>
    <s v="G0245"/>
    <s v="Harbor"/>
    <s v="Unit #10"/>
    <s v="OP"/>
    <n v="37257"/>
    <m/>
    <s v="GT"/>
    <x v="4"/>
    <n v="60.5"/>
    <n v="15148"/>
    <n v="153925"/>
    <x v="3"/>
    <n v="4869.01"/>
    <s v="OIL"/>
    <n v="2.858221064945847E-2"/>
    <s v="Harbor"/>
    <m/>
    <x v="0"/>
  </r>
  <r>
    <s v="G"/>
    <n v="2016"/>
    <s v="G0245"/>
    <s v="Harbor"/>
    <s v="Unit #11"/>
    <s v="OP"/>
    <n v="37257"/>
    <m/>
    <s v="GT"/>
    <x v="4"/>
    <n v="60.5"/>
    <n v="12166"/>
    <n v="123629"/>
    <x v="3"/>
    <n v="4834"/>
    <s v="OIL"/>
    <n v="2.2955583229555831E-2"/>
    <s v="Harbor"/>
    <m/>
    <x v="0"/>
  </r>
  <r>
    <s v="G"/>
    <n v="2016"/>
    <s v="G0245"/>
    <s v="Harbor"/>
    <s v="Unit #12"/>
    <s v="OP"/>
    <n v="37257"/>
    <m/>
    <s v="GT"/>
    <x v="4"/>
    <n v="60.5"/>
    <n v="7549"/>
    <n v="89749"/>
    <x v="3"/>
    <n v="3542.06"/>
    <s v="OIL"/>
    <n v="1.4243933733348427E-2"/>
    <s v="Harbor"/>
    <m/>
    <x v="0"/>
  </r>
  <r>
    <s v="G"/>
    <n v="2016"/>
    <s v="G0245"/>
    <s v="Harbor"/>
    <s v="Unit #13"/>
    <s v="OP"/>
    <n v="37257"/>
    <m/>
    <s v="GT"/>
    <x v="4"/>
    <n v="60.5"/>
    <n v="5874"/>
    <n v="64909"/>
    <x v="3"/>
    <n v="3657"/>
    <s v="OIL"/>
    <n v="1.1083437110834371E-2"/>
    <s v="Harbor"/>
    <m/>
    <x v="0"/>
  </r>
  <r>
    <s v="G"/>
    <n v="2016"/>
    <s v="G0245"/>
    <s v="Harbor"/>
    <s v="Unit #14"/>
    <s v="OP"/>
    <n v="37257"/>
    <m/>
    <s v="GT"/>
    <x v="4"/>
    <n v="60.5"/>
    <n v="15849"/>
    <n v="159744"/>
    <x v="3"/>
    <n v="3429.01"/>
    <s v="OIL"/>
    <n v="2.9904902071776294E-2"/>
    <s v="Harbor"/>
    <m/>
    <x v="0"/>
  </r>
  <r>
    <s v="G"/>
    <n v="2016"/>
    <s v="G0245"/>
    <s v="Harbor"/>
    <s v="Unit #2"/>
    <s v="OP"/>
    <n v="34700"/>
    <m/>
    <s v="CT"/>
    <x v="7"/>
    <n v="85.34"/>
    <n v="28719"/>
    <n v="402545"/>
    <x v="3"/>
    <n v="132063"/>
    <s v="DFO"/>
    <n v="3.8416037702533941E-2"/>
    <s v="Harbor"/>
    <m/>
    <x v="0"/>
  </r>
  <r>
    <s v="G"/>
    <n v="2016"/>
    <s v="G0245"/>
    <s v="Harbor"/>
    <s v="Unit #5"/>
    <s v="OP"/>
    <n v="34700"/>
    <m/>
    <s v="CA"/>
    <x v="8"/>
    <n v="75"/>
    <n v="18984"/>
    <n v="0"/>
    <x v="3"/>
    <n v="0"/>
    <s v="OIL"/>
    <n v="2.8894977168949773E-2"/>
    <s v="Harbor"/>
    <m/>
    <x v="0"/>
  </r>
  <r>
    <s v="G"/>
    <n v="2016"/>
    <s v="G0246"/>
    <s v="Harbor Cogeneration Co"/>
    <s v="HCC GT-1"/>
    <s v="OP"/>
    <n v="32610"/>
    <m/>
    <s v="CT"/>
    <x v="7"/>
    <n v="82.35"/>
    <n v="15875"/>
    <n v="185993"/>
    <x v="3"/>
    <n v="0"/>
    <s v="UNK"/>
    <n v="2.2006249081628976E-2"/>
    <s v="Harbor Cogeneration Co"/>
    <m/>
    <x v="0"/>
  </r>
  <r>
    <s v="G"/>
    <n v="2016"/>
    <s v="G0246"/>
    <s v="Harbor Cogeneration Co"/>
    <s v="HCC ST-1"/>
    <s v="OP"/>
    <n v="32610"/>
    <m/>
    <s v="CA"/>
    <x v="8"/>
    <n v="13.6"/>
    <n v="662.05"/>
    <n v="0"/>
    <x v="3"/>
    <n v="0"/>
    <s v="UNK"/>
    <n v="5.557094413107708E-3"/>
    <s v="Harbor Cogeneration Co"/>
    <m/>
    <x v="0"/>
  </r>
  <r>
    <s v="G"/>
    <n v="2016"/>
    <s v="G0246"/>
    <s v="Harbor Cogeneration Co"/>
    <s v="HCC ST-2"/>
    <s v="OP"/>
    <n v="32610"/>
    <m/>
    <s v="CA"/>
    <x v="8"/>
    <n v="11.5"/>
    <n v="865.04"/>
    <n v="0"/>
    <x v="3"/>
    <n v="0"/>
    <s v="UNK"/>
    <n v="8.5868572563033551E-3"/>
    <s v="Harbor Cogeneration Co"/>
    <m/>
    <x v="0"/>
  </r>
  <r>
    <s v="S"/>
    <n v="2016"/>
    <s v="S0182"/>
    <s v="Harbor College LACCD"/>
    <s v="SIP1042132"/>
    <s v="OP"/>
    <n v="40532"/>
    <m/>
    <s v="PV"/>
    <x v="1"/>
    <n v="1.1000000000000001"/>
    <n v="1927.2"/>
    <n v="0"/>
    <x v="1"/>
    <n v="0"/>
    <m/>
    <n v="0.2"/>
    <s v="Harbor College LACCD"/>
    <m/>
    <x v="0"/>
  </r>
  <r>
    <s v="H"/>
    <n v="2016"/>
    <s v="H0221"/>
    <s v="Hat Creek #1"/>
    <n v="1"/>
    <s v="OP"/>
    <n v="7884"/>
    <m/>
    <s v="HY"/>
    <x v="6"/>
    <n v="8.5"/>
    <n v="25538"/>
    <n v="0"/>
    <x v="5"/>
    <n v="0"/>
    <s v="UNK"/>
    <n v="0.34297609454740802"/>
    <s v="Hat Creek #1"/>
    <m/>
    <x v="0"/>
  </r>
  <r>
    <s v="H"/>
    <n v="2016"/>
    <s v="H0222"/>
    <s v="Hat Creek #2"/>
    <n v="1"/>
    <s v="OP"/>
    <n v="7915"/>
    <m/>
    <s v="HY"/>
    <x v="6"/>
    <n v="8.5"/>
    <n v="32621"/>
    <n v="0"/>
    <x v="5"/>
    <n v="0"/>
    <s v="UNK"/>
    <n v="0.43810099382218642"/>
    <s v="Hat Creek #2"/>
    <m/>
    <x v="0"/>
  </r>
  <r>
    <s v="H"/>
    <n v="2016"/>
    <s v="H0321"/>
    <s v="Hatchet Creek Project"/>
    <s v="UNIT 1"/>
    <s v="OP"/>
    <n v="31778"/>
    <m/>
    <s v="HY"/>
    <x v="6"/>
    <n v="7"/>
    <n v="16919"/>
    <n v="0"/>
    <x v="5"/>
    <n v="0"/>
    <s v="UNK"/>
    <n v="0.27591324200913242"/>
    <s v="Hatchet Creek Project"/>
    <m/>
    <x v="0"/>
  </r>
  <r>
    <s v="W"/>
    <n v="2016"/>
    <s v="W0369"/>
    <s v="Hatchet Ridge Wind, LLC"/>
    <s v="WPRS 1"/>
    <s v="OP"/>
    <n v="40501"/>
    <m/>
    <s v="WT"/>
    <x v="0"/>
    <n v="101.2"/>
    <n v="287408"/>
    <n v="0"/>
    <x v="0"/>
    <n v="0"/>
    <s v="UNK"/>
    <n v="0.32420091324200911"/>
    <s v="Hatchet Ridge Wind, LLC"/>
    <m/>
    <x v="0"/>
  </r>
  <r>
    <s v="E"/>
    <n v="2016"/>
    <s v="E0236"/>
    <s v="Hay Road"/>
    <n v="362"/>
    <s v="OP"/>
    <n v="41446"/>
    <m/>
    <s v="IC"/>
    <x v="2"/>
    <n v="1.6"/>
    <n v="10948"/>
    <n v="127145"/>
    <x v="6"/>
    <n v="0"/>
    <s v="UNK"/>
    <n v="0.78110730593607303"/>
    <s v="Hay Road"/>
    <m/>
    <x v="0"/>
  </r>
  <r>
    <s v="G"/>
    <n v="2016"/>
    <s v="G0249"/>
    <s v="Haynes Generating Station"/>
    <s v="Unit #1"/>
    <s v="OP"/>
    <n v="22890"/>
    <m/>
    <s v="ST"/>
    <x v="5"/>
    <n v="230"/>
    <n v="258214"/>
    <n v="3096320"/>
    <x v="3"/>
    <n v="0"/>
    <s v="RFO"/>
    <n v="0.12815862616636886"/>
    <s v="Haynes Generating Station"/>
    <m/>
    <x v="0"/>
  </r>
  <r>
    <s v="G"/>
    <n v="2016"/>
    <s v="G0249"/>
    <s v="Haynes Generating Station"/>
    <s v="Unit #10"/>
    <s v="OP"/>
    <n v="38353"/>
    <m/>
    <s v="CT"/>
    <x v="7"/>
    <n v="182.8"/>
    <n v="545813"/>
    <n v="6287530"/>
    <x v="3"/>
    <n v="40965.1"/>
    <s v="UNK"/>
    <n v="0.34085021931796611"/>
    <s v="Haynes Generating Station"/>
    <m/>
    <x v="0"/>
  </r>
  <r>
    <s v="G"/>
    <n v="2016"/>
    <s v="G0249"/>
    <s v="Haynes Generating Station"/>
    <s v="Unit #11"/>
    <s v="OP"/>
    <n v="41426"/>
    <m/>
    <s v="GT"/>
    <x v="4"/>
    <n v="108.19"/>
    <n v="104430"/>
    <n v="985311"/>
    <x v="3"/>
    <n v="0"/>
    <s v="UNK"/>
    <n v="0.11018793674750281"/>
    <s v="Haynes Generating Station"/>
    <m/>
    <x v="0"/>
  </r>
  <r>
    <s v="G"/>
    <n v="2016"/>
    <s v="G0249"/>
    <s v="Haynes Generating Station"/>
    <s v="Unit #12"/>
    <s v="OP"/>
    <n v="41426"/>
    <m/>
    <s v="GT"/>
    <x v="4"/>
    <n v="108.19"/>
    <n v="19833"/>
    <n v="200862"/>
    <x v="3"/>
    <n v="0"/>
    <s v="UNK"/>
    <n v="2.0926528291805257E-2"/>
    <s v="Haynes Generating Station"/>
    <m/>
    <x v="0"/>
  </r>
  <r>
    <s v="G"/>
    <n v="2016"/>
    <s v="G0249"/>
    <s v="Haynes Generating Station"/>
    <s v="Unit #13"/>
    <s v="OP"/>
    <n v="41426"/>
    <m/>
    <s v="GT"/>
    <x v="4"/>
    <n v="108.19"/>
    <n v="91733"/>
    <n v="859238"/>
    <x v="3"/>
    <n v="0"/>
    <s v="UNK"/>
    <n v="9.6790864709936558E-2"/>
    <s v="Haynes Generating Station"/>
    <m/>
    <x v="0"/>
  </r>
  <r>
    <s v="G"/>
    <n v="2016"/>
    <s v="G0249"/>
    <s v="Haynes Generating Station"/>
    <s v="Unit #14"/>
    <s v="OP"/>
    <n v="41426"/>
    <m/>
    <s v="GT"/>
    <x v="4"/>
    <n v="108.19"/>
    <n v="19336"/>
    <n v="193410"/>
    <x v="3"/>
    <n v="0"/>
    <s v="UNK"/>
    <n v="2.0402125298761987E-2"/>
    <s v="Haynes Generating Station"/>
    <m/>
    <x v="0"/>
  </r>
  <r>
    <s v="G"/>
    <n v="2016"/>
    <s v="G0249"/>
    <s v="Haynes Generating Station"/>
    <s v="Unit #15"/>
    <s v="OP"/>
    <n v="41426"/>
    <m/>
    <s v="GT"/>
    <x v="4"/>
    <n v="108.19"/>
    <n v="90003"/>
    <n v="856134"/>
    <x v="3"/>
    <n v="0"/>
    <s v="UNK"/>
    <n v="9.4965478033950917E-2"/>
    <s v="Haynes Generating Station"/>
    <m/>
    <x v="0"/>
  </r>
  <r>
    <s v="G"/>
    <n v="2016"/>
    <s v="G0249"/>
    <s v="Haynes Generating Station"/>
    <s v="Unit #16"/>
    <s v="OP"/>
    <n v="41426"/>
    <m/>
    <s v="GT"/>
    <x v="4"/>
    <n v="108.19"/>
    <n v="81530"/>
    <n v="778311"/>
    <x v="3"/>
    <n v="0"/>
    <s v="UNK"/>
    <n v="8.6025303868849032E-2"/>
    <s v="Haynes Generating Station"/>
    <m/>
    <x v="0"/>
  </r>
  <r>
    <s v="G"/>
    <n v="2016"/>
    <s v="G0249"/>
    <s v="Haynes Generating Station"/>
    <s v="Unit #2"/>
    <s v="OP"/>
    <n v="23102"/>
    <m/>
    <s v="ST"/>
    <x v="5"/>
    <n v="230"/>
    <n v="256480"/>
    <n v="2901300"/>
    <x v="3"/>
    <n v="0"/>
    <s v="UNK"/>
    <n v="0.12729799483819734"/>
    <s v="Haynes Generating Station"/>
    <m/>
    <x v="0"/>
  </r>
  <r>
    <s v="G"/>
    <n v="2016"/>
    <s v="G0249"/>
    <s v="Haynes Generating Station"/>
    <s v="Unit #8"/>
    <s v="OP"/>
    <n v="38353"/>
    <m/>
    <s v="CA"/>
    <x v="8"/>
    <n v="264.39999999999998"/>
    <n v="905562"/>
    <n v="0"/>
    <x v="3"/>
    <n v="0"/>
    <s v="UNK"/>
    <n v="0.39097828114314137"/>
    <s v="Haynes Generating Station"/>
    <m/>
    <x v="0"/>
  </r>
  <r>
    <s v="G"/>
    <n v="2016"/>
    <s v="G0249"/>
    <s v="Haynes Generating Station"/>
    <s v="Unit #9"/>
    <s v="OP"/>
    <n v="38353"/>
    <m/>
    <s v="CT"/>
    <x v="7"/>
    <n v="182.8"/>
    <n v="961419"/>
    <n v="10631800"/>
    <x v="3"/>
    <n v="30606.1"/>
    <s v="UNK"/>
    <n v="0.60038855250142387"/>
    <s v="Haynes Generating Station"/>
    <m/>
    <x v="0"/>
  </r>
  <r>
    <s v="S"/>
    <n v="2016"/>
    <s v="S0427"/>
    <s v="Hayworth Solar Farm"/>
    <s v="Unit 1"/>
    <s v="OP"/>
    <n v="42309"/>
    <m/>
    <s v="PV"/>
    <x v="1"/>
    <n v="33.26"/>
    <n v="58702"/>
    <n v="0"/>
    <x v="1"/>
    <n v="0"/>
    <s v="UNK"/>
    <n v="0.20147749706889406"/>
    <s v="Hayworth Solar Farm"/>
    <m/>
    <x v="0"/>
  </r>
  <r>
    <s v="S"/>
    <n v="2016"/>
    <s v="S9049"/>
    <s v="Health Plan Inc. Kaiser Foundation"/>
    <n v="1"/>
    <s v="OP"/>
    <n v="40909"/>
    <m/>
    <s v="PV"/>
    <x v="1"/>
    <n v="1"/>
    <n v="1622"/>
    <n v="0"/>
    <x v="1"/>
    <n v="0"/>
    <s v="UNK"/>
    <n v="0.18515981735159817"/>
    <s v="Health Plan Inc. Kaiser Foundation"/>
    <m/>
    <x v="0"/>
  </r>
  <r>
    <s v="S"/>
    <n v="2016"/>
    <s v="S9037"/>
    <s v="Health Plan Inc. Kaiser Foundation"/>
    <n v="1"/>
    <s v="OP"/>
    <n v="40909"/>
    <m/>
    <s v="PV"/>
    <x v="1"/>
    <n v="1"/>
    <n v="1622"/>
    <n v="0"/>
    <x v="1"/>
    <n v="0"/>
    <s v="UNK"/>
    <n v="0.18515981735159817"/>
    <s v="Health Plan Inc. Kaiser Foundation"/>
    <m/>
    <x v="0"/>
  </r>
  <r>
    <s v="T"/>
    <n v="2016"/>
    <s v="T0033"/>
    <s v="Heber Geothermal Co"/>
    <n v="1"/>
    <s v="OP"/>
    <n v="31260"/>
    <m/>
    <s v="ST"/>
    <x v="5"/>
    <n v="52"/>
    <n v="313308"/>
    <n v="0"/>
    <x v="4"/>
    <n v="0"/>
    <s v="UNK"/>
    <n v="0.68780295047418338"/>
    <s v="Heber Geothermal Co"/>
    <m/>
    <x v="0"/>
  </r>
  <r>
    <s v="T"/>
    <n v="2016"/>
    <s v="T0033"/>
    <s v="Heber Geothermal Co"/>
    <s v="GEN 2"/>
    <s v="OP"/>
    <n v="38879"/>
    <m/>
    <s v="ST"/>
    <x v="5"/>
    <n v="3.5"/>
    <n v="12043"/>
    <n v="0"/>
    <x v="4"/>
    <n v="0"/>
    <s v="UNK"/>
    <n v="0.39279191128506197"/>
    <s v="Heber Geothermal Co"/>
    <m/>
    <x v="0"/>
  </r>
  <r>
    <s v="T"/>
    <n v="2016"/>
    <s v="T0033"/>
    <s v="Heber Geothermal Co"/>
    <s v="GEN 3"/>
    <s v="OP"/>
    <n v="38879"/>
    <m/>
    <s v="ST"/>
    <x v="5"/>
    <n v="7"/>
    <n v="24086"/>
    <n v="0"/>
    <x v="4"/>
    <n v="0"/>
    <s v="UNK"/>
    <n v="0.39279191128506197"/>
    <s v="Heber Geothermal Co"/>
    <m/>
    <x v="0"/>
  </r>
  <r>
    <s v="S"/>
    <n v="2016"/>
    <s v="S0298"/>
    <s v="Heber Solar Facility"/>
    <s v="Unit 1"/>
    <s v="OP"/>
    <n v="41752"/>
    <m/>
    <s v="PV"/>
    <x v="1"/>
    <n v="10"/>
    <n v="25925"/>
    <n v="0"/>
    <x v="1"/>
    <n v="0"/>
    <s v="UNK"/>
    <n v="0.29594748858447489"/>
    <s v="Heber Solar Facility"/>
    <m/>
    <x v="0"/>
  </r>
  <r>
    <s v="S"/>
    <n v="2016"/>
    <s v="S0090"/>
    <s v="Hedge PV"/>
    <n v="1"/>
    <s v="OP"/>
    <n v="34486"/>
    <m/>
    <s v="PV"/>
    <x v="1"/>
    <n v="0.2"/>
    <n v="290"/>
    <n v="0"/>
    <x v="1"/>
    <n v="0"/>
    <s v="UNK"/>
    <n v="0.16552511415525115"/>
    <s v="Hedge PV"/>
    <m/>
    <x v="0"/>
  </r>
  <r>
    <s v="H"/>
    <n v="2016"/>
    <s v="H0228"/>
    <s v="Hell Hole"/>
    <n v="1"/>
    <s v="OP"/>
    <n v="30498"/>
    <m/>
    <s v="HY"/>
    <x v="6"/>
    <n v="0.73"/>
    <n v="2406"/>
    <n v="0"/>
    <x v="5"/>
    <n v="0"/>
    <s v="UNK"/>
    <n v="0.37624319759804842"/>
    <s v="Hell Hole"/>
    <m/>
    <x v="0"/>
  </r>
  <r>
    <s v="H"/>
    <n v="2016"/>
    <s v="H0229"/>
    <s v="Helms (Pumped Storage)"/>
    <s v="Unit 936"/>
    <s v="OP"/>
    <n v="30863"/>
    <m/>
    <s v="HY"/>
    <x v="6"/>
    <n v="404"/>
    <n v="210718"/>
    <n v="0"/>
    <x v="5"/>
    <n v="0"/>
    <s v="UNK"/>
    <n v="5.9541005470410052E-2"/>
    <s v="Helms "/>
    <s v="Pumped Storage)"/>
    <x v="0"/>
  </r>
  <r>
    <s v="H"/>
    <n v="2016"/>
    <s v="H0229"/>
    <s v="Helms (Pumped Storage)"/>
    <s v="Unit 937"/>
    <s v="OP"/>
    <n v="30863"/>
    <m/>
    <s v="HY"/>
    <x v="6"/>
    <n v="404"/>
    <n v="-23529"/>
    <n v="0"/>
    <x v="5"/>
    <n v="0"/>
    <s v="UNK"/>
    <n v="-6.6484131289841313E-3"/>
    <s v="Helms "/>
    <s v="Pumped Storage)"/>
    <x v="0"/>
  </r>
  <r>
    <s v="H"/>
    <n v="2016"/>
    <s v="H0229"/>
    <s v="Helms (Pumped Storage)"/>
    <s v="Unit 938"/>
    <s v="OP"/>
    <n v="30863"/>
    <m/>
    <s v="HY"/>
    <x v="6"/>
    <n v="404"/>
    <n v="-685759"/>
    <n v="0"/>
    <x v="5"/>
    <n v="0"/>
    <s v="UNK"/>
    <n v="-0.19376977937519779"/>
    <s v="Helms "/>
    <s v="Pumped Storage)"/>
    <x v="0"/>
  </r>
  <r>
    <s v="W"/>
    <n v="2016"/>
    <s v="W0429"/>
    <s v="Helzel &amp; Schwarzhoff 88"/>
    <s v="WPRS 1"/>
    <s v="OP"/>
    <n v="30674"/>
    <m/>
    <s v="WT"/>
    <x v="0"/>
    <n v="1.5"/>
    <n v="437"/>
    <n v="0"/>
    <x v="0"/>
    <n v="0"/>
    <s v="UNK"/>
    <n v="3.3257229832572295E-2"/>
    <s v="Helzel &amp; Schwarzhoff 88"/>
    <m/>
    <x v="0"/>
  </r>
  <r>
    <s v="G"/>
    <n v="2016"/>
    <s v="G0867"/>
    <s v="Henrietta Peaker"/>
    <s v="HPP 1"/>
    <s v="OP"/>
    <n v="37438"/>
    <m/>
    <s v="GT"/>
    <x v="4"/>
    <n v="49"/>
    <n v="15892"/>
    <n v="171663"/>
    <x v="3"/>
    <n v="0"/>
    <s v="UNK"/>
    <n v="3.7023576553909233E-2"/>
    <s v="Henrietta Peaker"/>
    <m/>
    <x v="0"/>
  </r>
  <r>
    <s v="G"/>
    <n v="2016"/>
    <s v="G0867"/>
    <s v="Henrietta Peaker"/>
    <s v="HPP 2"/>
    <s v="OP"/>
    <n v="37438"/>
    <m/>
    <s v="GT"/>
    <x v="4"/>
    <n v="49"/>
    <n v="16630"/>
    <n v="178736"/>
    <x v="3"/>
    <n v="0"/>
    <s v="UNK"/>
    <n v="3.8742894418041192E-2"/>
    <s v="Henrietta Peaker"/>
    <m/>
    <x v="0"/>
  </r>
  <r>
    <s v="S"/>
    <n v="2016"/>
    <s v="S0532"/>
    <s v="Henrietta Solar Facility"/>
    <s v="M1250"/>
    <s v="OP"/>
    <n v="42566"/>
    <m/>
    <s v="PV"/>
    <x v="1"/>
    <n v="102"/>
    <n v="118011"/>
    <n v="0"/>
    <x v="1"/>
    <n v="0"/>
    <m/>
    <n v="0.13207426806338973"/>
    <s v="Henrietta Solar Facility"/>
    <m/>
    <x v="0"/>
  </r>
  <r>
    <s v="S"/>
    <n v="2016"/>
    <s v="S9003"/>
    <s v="Hewlett Packard"/>
    <n v="1"/>
    <s v="OP"/>
    <n v="40909"/>
    <m/>
    <s v="PV"/>
    <x v="1"/>
    <n v="1"/>
    <n v="1620"/>
    <n v="0"/>
    <x v="1"/>
    <n v="0"/>
    <s v="UNK"/>
    <n v="0.18493150684931506"/>
    <s v="Hewlett Packard"/>
    <m/>
    <x v="0"/>
  </r>
  <r>
    <s v="H"/>
    <n v="2016"/>
    <s v="H0234"/>
    <s v="Hickman"/>
    <n v="1"/>
    <s v="OP"/>
    <n v="29099"/>
    <m/>
    <s v="HY"/>
    <x v="6"/>
    <n v="0.54"/>
    <n v="1687"/>
    <n v="0"/>
    <x v="5"/>
    <n v="0"/>
    <s v="UNK"/>
    <n v="0.35662946051073902"/>
    <s v="Hickman"/>
    <m/>
    <x v="0"/>
  </r>
  <r>
    <s v="H"/>
    <n v="2016"/>
    <s v="H0234"/>
    <s v="Hickman"/>
    <n v="2"/>
    <s v="OP"/>
    <n v="29099"/>
    <m/>
    <s v="HY"/>
    <x v="6"/>
    <n v="0.54"/>
    <n v="1687"/>
    <n v="0"/>
    <x v="5"/>
    <n v="0"/>
    <s v="UNK"/>
    <n v="0.35662946051073902"/>
    <s v="Hickman"/>
    <m/>
    <x v="0"/>
  </r>
  <r>
    <s v="G"/>
    <n v="2016"/>
    <s v="G0778"/>
    <s v="High Desert Power Project"/>
    <s v="CTG1"/>
    <s v="OP"/>
    <n v="37632"/>
    <m/>
    <s v="CT"/>
    <x v="7"/>
    <n v="177.3"/>
    <n v="698651"/>
    <n v="8071450"/>
    <x v="3"/>
    <n v="0"/>
    <s v="UNK"/>
    <n v="0.4498289924720632"/>
    <s v="High Desert Power Project"/>
    <m/>
    <x v="0"/>
  </r>
  <r>
    <s v="G"/>
    <n v="2016"/>
    <s v="G0778"/>
    <s v="High Desert Power Project"/>
    <s v="CTG2"/>
    <s v="OP"/>
    <n v="37637"/>
    <m/>
    <s v="CT"/>
    <x v="7"/>
    <n v="177.3"/>
    <n v="637221"/>
    <n v="7312670"/>
    <x v="3"/>
    <n v="0"/>
    <s v="UNK"/>
    <n v="0.41027706310023254"/>
    <s v="High Desert Power Project"/>
    <m/>
    <x v="0"/>
  </r>
  <r>
    <s v="G"/>
    <n v="2016"/>
    <s v="G0778"/>
    <s v="High Desert Power Project"/>
    <s v="CTG3"/>
    <s v="OP"/>
    <n v="37644"/>
    <m/>
    <s v="CT"/>
    <x v="7"/>
    <n v="177.3"/>
    <n v="641686"/>
    <n v="7385740"/>
    <x v="3"/>
    <n v="0"/>
    <s v="UNK"/>
    <n v="0.41315186962221245"/>
    <s v="High Desert Power Project"/>
    <m/>
    <x v="0"/>
  </r>
  <r>
    <s v="G"/>
    <n v="2016"/>
    <s v="G0778"/>
    <s v="High Desert Power Project"/>
    <s v="ST"/>
    <s v="OP"/>
    <n v="37688"/>
    <m/>
    <s v="CA"/>
    <x v="8"/>
    <n v="323"/>
    <n v="1112380"/>
    <n v="0"/>
    <x v="3"/>
    <n v="547824"/>
    <s v="NG"/>
    <n v="0.39313937543294175"/>
    <s v="High Desert Power Project"/>
    <m/>
    <x v="0"/>
  </r>
  <r>
    <s v="G"/>
    <n v="2016"/>
    <s v="G0258"/>
    <s v="High Sierra"/>
    <s v="Unit 1"/>
    <s v="OP"/>
    <n v="32594"/>
    <m/>
    <s v="GT"/>
    <x v="4"/>
    <n v="24"/>
    <n v="5331.05"/>
    <n v="54303.1"/>
    <x v="3"/>
    <n v="0"/>
    <s v="UNK"/>
    <n v="2.5356972983257231E-2"/>
    <s v="High Sierra"/>
    <m/>
    <x v="0"/>
  </r>
  <r>
    <s v="G"/>
    <n v="2016"/>
    <s v="G0258"/>
    <s v="High Sierra"/>
    <s v="Unit 2"/>
    <s v="OP"/>
    <n v="32594"/>
    <m/>
    <s v="GT"/>
    <x v="4"/>
    <n v="24"/>
    <n v="5322.05"/>
    <n v="54186.1"/>
    <x v="3"/>
    <n v="0"/>
    <s v="NA"/>
    <n v="2.5314164764079147E-2"/>
    <s v="High Sierra"/>
    <m/>
    <x v="0"/>
  </r>
  <r>
    <s v="G"/>
    <n v="2016"/>
    <s v="G1051"/>
    <s v="High Sierra Cogeneration Power Plant"/>
    <s v="HS"/>
    <s v="OP"/>
    <n v="40235"/>
    <m/>
    <s v="IC"/>
    <x v="2"/>
    <n v="6"/>
    <n v="34886"/>
    <n v="333273"/>
    <x v="3"/>
    <n v="0"/>
    <s v="UNK"/>
    <n v="0.66373668188736679"/>
    <s v="High Sierra Cogeneration Power Plant"/>
    <m/>
    <x v="0"/>
  </r>
  <r>
    <s v="W"/>
    <n v="2016"/>
    <s v="W0355"/>
    <s v="High Winds"/>
    <s v="WPRS 1"/>
    <s v="OP"/>
    <n v="37978"/>
    <m/>
    <s v="WT"/>
    <x v="0"/>
    <n v="162"/>
    <n v="312407"/>
    <n v="0"/>
    <x v="0"/>
    <n v="0"/>
    <s v="UNK"/>
    <n v="0.22014135520604319"/>
    <s v="High Winds"/>
    <m/>
    <x v="0"/>
  </r>
  <r>
    <s v="S"/>
    <n v="2016"/>
    <s v="S9409"/>
    <s v="Highlander Solar 1 (SEPV8)"/>
    <s v="SEPV8"/>
    <s v="OP"/>
    <n v="41437"/>
    <m/>
    <s v="PV"/>
    <x v="1"/>
    <n v="12"/>
    <n v="33115"/>
    <n v="0"/>
    <x v="1"/>
    <n v="0"/>
    <s v="UNK"/>
    <n v="0.31502092846270929"/>
    <s v="Highlander Solar 1 "/>
    <s v="SEPV8)"/>
    <x v="0"/>
  </r>
  <r>
    <s v="S"/>
    <n v="2016"/>
    <s v="S9410"/>
    <s v="Highlander Solar 2 (SEPV9)"/>
    <s v="SEPV9"/>
    <s v="OP"/>
    <n v="41436"/>
    <m/>
    <s v="PV"/>
    <x v="1"/>
    <n v="9"/>
    <n v="24330"/>
    <n v="0"/>
    <x v="1"/>
    <n v="0"/>
    <s v="UNK"/>
    <n v="0.30859969558599698"/>
    <s v="Highlander Solar 2 "/>
    <s v="SEPV9)"/>
    <x v="0"/>
  </r>
  <r>
    <s v="E"/>
    <n v="2016"/>
    <s v="E0041"/>
    <s v="HL Power Company (Honey Lake)"/>
    <s v="GEN 1"/>
    <s v="OP"/>
    <n v="32715"/>
    <m/>
    <s v="ST"/>
    <x v="5"/>
    <n v="35.5"/>
    <n v="116147"/>
    <n v="2075850"/>
    <x v="8"/>
    <n v="50357"/>
    <s v="NG"/>
    <n v="0.37348704096726476"/>
    <s v="HL Power Company "/>
    <s v="Honey Lake)"/>
    <x v="0"/>
  </r>
  <r>
    <s v="H"/>
    <n v="2016"/>
    <s v="H0073"/>
    <s v="Hogan"/>
    <s v="GEN 1"/>
    <s v="OP"/>
    <n v="32599"/>
    <m/>
    <s v="HY"/>
    <x v="6"/>
    <n v="1.98"/>
    <n v="3372.6"/>
    <n v="0"/>
    <x v="5"/>
    <n v="0"/>
    <s v="UNK"/>
    <n v="0.19444444444444445"/>
    <s v="Hogan"/>
    <m/>
    <x v="0"/>
  </r>
  <r>
    <s v="H"/>
    <n v="2016"/>
    <s v="H0073"/>
    <s v="Hogan"/>
    <s v="GEN 2"/>
    <s v="OP"/>
    <n v="32599"/>
    <m/>
    <s v="HY"/>
    <x v="6"/>
    <n v="0.99"/>
    <n v="1844.5"/>
    <n v="0"/>
    <x v="5"/>
    <n v="0"/>
    <s v="UNK"/>
    <n v="0.21268622296019557"/>
    <s v="Hogan"/>
    <m/>
    <x v="0"/>
  </r>
  <r>
    <s v="S"/>
    <n v="2016"/>
    <s v="S0428"/>
    <s v="Hollister Solar"/>
    <s v="Unit 1"/>
    <s v="OP"/>
    <n v="42095"/>
    <m/>
    <s v="PV"/>
    <x v="1"/>
    <n v="1.5"/>
    <n v="3798"/>
    <n v="0"/>
    <x v="1"/>
    <n v="0"/>
    <s v="UNK"/>
    <n v="0.28904109589041094"/>
    <s v="Hollister Solar"/>
    <m/>
    <x v="0"/>
  </r>
  <r>
    <s v="H"/>
    <n v="2016"/>
    <s v="H0242"/>
    <s v="Hoover Dam (NV)"/>
    <n v="154"/>
    <s v="OP"/>
    <n v="13424"/>
    <m/>
    <s v="HY"/>
    <x v="6"/>
    <n v="1040"/>
    <n v="1783370"/>
    <n v="0"/>
    <x v="5"/>
    <n v="0"/>
    <s v="UNK"/>
    <n v="0.19575100983491395"/>
    <s v="Hoover Dam "/>
    <s v="NV)"/>
    <x v="1"/>
  </r>
  <r>
    <s v="H"/>
    <n v="2016"/>
    <s v="H0242"/>
    <s v="Hoover Dam (NV)"/>
    <n v="8902"/>
    <s v="OP"/>
    <n v="13424"/>
    <m/>
    <s v="HY"/>
    <x v="6"/>
    <n v="1040"/>
    <n v="1783370"/>
    <n v="0"/>
    <x v="5"/>
    <n v="0"/>
    <s v="UNK"/>
    <n v="0.19575100983491395"/>
    <s v="Hoover Dam "/>
    <s v="NV)"/>
    <x v="1"/>
  </r>
  <r>
    <s v="G"/>
    <n v="2016"/>
    <s v="G1046"/>
    <s v="Houweling Nurseries"/>
    <n v="1"/>
    <s v="OP"/>
    <n v="41153"/>
    <m/>
    <s v="IC"/>
    <x v="2"/>
    <n v="4.3499999999999996"/>
    <n v="23620"/>
    <n v="207045"/>
    <x v="3"/>
    <n v="0"/>
    <s v="UNK"/>
    <n v="0.61984989240539545"/>
    <s v="Houweling Nurseries"/>
    <m/>
    <x v="0"/>
  </r>
  <r>
    <s v="G"/>
    <n v="2016"/>
    <s v="G1046"/>
    <s v="Houweling Nurseries"/>
    <n v="2"/>
    <s v="OP"/>
    <n v="41548"/>
    <m/>
    <s v="IC"/>
    <x v="2"/>
    <n v="4.3499999999999996"/>
    <n v="23620"/>
    <n v="207045"/>
    <x v="3"/>
    <n v="0"/>
    <s v="UNK"/>
    <n v="0.61984989240539545"/>
    <s v="Houweling Nurseries"/>
    <m/>
    <x v="0"/>
  </r>
  <r>
    <s v="G"/>
    <n v="2016"/>
    <s v="G1046"/>
    <s v="Houweling Nurseries"/>
    <n v="3"/>
    <s v="OP"/>
    <n v="41153"/>
    <m/>
    <s v="IC"/>
    <x v="2"/>
    <n v="4.3499999999999996"/>
    <n v="23620"/>
    <n v="207046"/>
    <x v="3"/>
    <n v="0"/>
    <s v="UNK"/>
    <n v="0.61984989240539545"/>
    <s v="Houweling Nurseries"/>
    <m/>
    <x v="0"/>
  </r>
  <r>
    <s v="G"/>
    <n v="2016"/>
    <s v="G0268"/>
    <s v="Humboldt Bay"/>
    <s v="Unit 401"/>
    <s v="OP"/>
    <n v="40451"/>
    <m/>
    <s v="IC"/>
    <x v="2"/>
    <n v="16.7"/>
    <n v="47475"/>
    <n v="425711"/>
    <x v="3"/>
    <n v="2006"/>
    <s v="DFO"/>
    <n v="0.32452218849971293"/>
    <s v="Humboldt Bay"/>
    <m/>
    <x v="0"/>
  </r>
  <r>
    <s v="G"/>
    <n v="2016"/>
    <s v="G0268"/>
    <s v="Humboldt Bay"/>
    <s v="Unit 402"/>
    <s v="OP"/>
    <n v="40450"/>
    <m/>
    <s v="IC"/>
    <x v="2"/>
    <n v="16.7"/>
    <n v="23705"/>
    <n v="212285"/>
    <x v="3"/>
    <n v="1100"/>
    <s v="DFO"/>
    <n v="0.16203893582697618"/>
    <s v="Humboldt Bay"/>
    <m/>
    <x v="0"/>
  </r>
  <r>
    <s v="G"/>
    <n v="2016"/>
    <s v="G0268"/>
    <s v="Humboldt Bay"/>
    <s v="Unit 403"/>
    <s v="OP"/>
    <n v="40613"/>
    <m/>
    <s v="IC"/>
    <x v="2"/>
    <n v="16.7"/>
    <n v="21872"/>
    <n v="200288"/>
    <x v="3"/>
    <n v="911"/>
    <s v="DFO"/>
    <n v="0.14950920077652913"/>
    <s v="Humboldt Bay"/>
    <m/>
    <x v="0"/>
  </r>
  <r>
    <s v="G"/>
    <n v="2016"/>
    <s v="G0268"/>
    <s v="Humboldt Bay"/>
    <s v="Unit 404"/>
    <s v="OP"/>
    <n v="40450"/>
    <m/>
    <s v="IC"/>
    <x v="2"/>
    <n v="16.7"/>
    <n v="25704"/>
    <n v="240163"/>
    <x v="3"/>
    <n v="1083"/>
    <s v="DFO"/>
    <n v="0.17570338774505784"/>
    <s v="Humboldt Bay"/>
    <m/>
    <x v="0"/>
  </r>
  <r>
    <s v="G"/>
    <n v="2016"/>
    <s v="G0268"/>
    <s v="Humboldt Bay"/>
    <s v="Unit 405"/>
    <s v="OP"/>
    <n v="40450"/>
    <m/>
    <s v="IC"/>
    <x v="2"/>
    <n v="16.7"/>
    <n v="36601"/>
    <n v="327884"/>
    <x v="3"/>
    <n v="1920"/>
    <s v="DFO"/>
    <n v="0.2501913980258661"/>
    <s v="Humboldt Bay"/>
    <m/>
    <x v="0"/>
  </r>
  <r>
    <s v="G"/>
    <n v="2016"/>
    <s v="G0268"/>
    <s v="Humboldt Bay"/>
    <s v="Unit 406"/>
    <s v="OP"/>
    <n v="40450"/>
    <m/>
    <s v="IC"/>
    <x v="2"/>
    <n v="16.7"/>
    <n v="40257"/>
    <n v="367351"/>
    <x v="3"/>
    <n v="2523"/>
    <s v="DFO"/>
    <n v="0.27518251168895086"/>
    <s v="Humboldt Bay"/>
    <m/>
    <x v="0"/>
  </r>
  <r>
    <s v="G"/>
    <n v="2016"/>
    <s v="G0268"/>
    <s v="Humboldt Bay"/>
    <s v="Unit 407"/>
    <s v="OP"/>
    <n v="40450"/>
    <m/>
    <s v="IC"/>
    <x v="2"/>
    <n v="16.7"/>
    <n v="46438"/>
    <n v="403565"/>
    <x v="3"/>
    <n v="1717"/>
    <s v="DFO"/>
    <n v="0.31743362589888718"/>
    <s v="Humboldt Bay"/>
    <m/>
    <x v="0"/>
  </r>
  <r>
    <s v="G"/>
    <n v="2016"/>
    <s v="G0268"/>
    <s v="Humboldt Bay"/>
    <s v="Unit 408"/>
    <s v="OP"/>
    <n v="40450"/>
    <m/>
    <s v="IC"/>
    <x v="2"/>
    <n v="16.7"/>
    <n v="25244"/>
    <n v="226323"/>
    <x v="3"/>
    <n v="1036"/>
    <s v="DFO"/>
    <n v="0.17255899160582944"/>
    <s v="Humboldt Bay"/>
    <m/>
    <x v="0"/>
  </r>
  <r>
    <s v="G"/>
    <n v="2016"/>
    <s v="G0268"/>
    <s v="Humboldt Bay"/>
    <s v="Unit 409"/>
    <s v="OP"/>
    <n v="40450"/>
    <m/>
    <s v="IC"/>
    <x v="2"/>
    <n v="16.7"/>
    <n v="60883"/>
    <n v="551509"/>
    <x v="3"/>
    <n v="2334"/>
    <s v="DFO"/>
    <n v="0.41617450031443959"/>
    <s v="Humboldt Bay"/>
    <m/>
    <x v="0"/>
  </r>
  <r>
    <s v="G"/>
    <n v="2016"/>
    <s v="G0268"/>
    <s v="Humboldt Bay"/>
    <s v="Unit 410"/>
    <s v="OP"/>
    <n v="40450"/>
    <m/>
    <s v="IC"/>
    <x v="2"/>
    <n v="16.7"/>
    <n v="39569"/>
    <n v="363084"/>
    <x v="3"/>
    <n v="1533"/>
    <s v="DFO"/>
    <n v="0.27047958876767014"/>
    <s v="Humboldt Bay"/>
    <m/>
    <x v="0"/>
  </r>
  <r>
    <s v="G"/>
    <n v="2016"/>
    <s v="G0274"/>
    <s v="Huntington Beach (AES)"/>
    <n v="1"/>
    <s v="OP"/>
    <n v="21366"/>
    <m/>
    <s v="ST"/>
    <x v="5"/>
    <n v="215"/>
    <n v="251450"/>
    <n v="2794750"/>
    <x v="3"/>
    <n v="0"/>
    <s v="UNK"/>
    <n v="0.1335085483699692"/>
    <s v="Huntington Beach "/>
    <s v="AES)"/>
    <x v="0"/>
  </r>
  <r>
    <s v="G"/>
    <n v="2016"/>
    <s v="G0274"/>
    <s v="Huntington Beach (AES)"/>
    <n v="2"/>
    <s v="OP"/>
    <n v="21524"/>
    <m/>
    <s v="ST"/>
    <x v="5"/>
    <n v="215"/>
    <n v="234741"/>
    <n v="2598520"/>
    <x v="3"/>
    <n v="0"/>
    <s v="UNK"/>
    <n v="0.12463682701497292"/>
    <s v="Huntington Beach "/>
    <s v="AES)"/>
    <x v="0"/>
  </r>
  <r>
    <s v="S"/>
    <n v="2016"/>
    <s v="S0177"/>
    <s v="Huron Solar Station"/>
    <n v="1"/>
    <s v="OP"/>
    <n v="41087"/>
    <m/>
    <s v="PV"/>
    <x v="1"/>
    <n v="20"/>
    <n v="42503"/>
    <n v="0"/>
    <x v="1"/>
    <n v="0"/>
    <s v="UNK"/>
    <n v="0.24259703196347032"/>
    <s v="Huron Solar Station"/>
    <m/>
    <x v="0"/>
  </r>
  <r>
    <s v="W"/>
    <n v="2016"/>
    <s v="W0397"/>
    <s v="IEUA"/>
    <s v="WPRS 1"/>
    <s v="OP"/>
    <n v="40695"/>
    <m/>
    <s v="WT"/>
    <x v="0"/>
    <n v="1"/>
    <n v="600"/>
    <n v="0"/>
    <x v="0"/>
    <n v="0"/>
    <s v="UNK"/>
    <n v="6.8493150684931503E-2"/>
    <s v="IEUA"/>
    <m/>
    <x v="0"/>
  </r>
  <r>
    <s v="S"/>
    <n v="2016"/>
    <s v="S9300"/>
    <s v="Ignite Solar LLC_(Achomawi)"/>
    <s v="Unit 1"/>
    <s v="OP"/>
    <n v="41639"/>
    <m/>
    <s v="PV"/>
    <x v="1"/>
    <n v="1.5"/>
    <n v="1971"/>
    <n v="0"/>
    <x v="1"/>
    <n v="0"/>
    <s v="UNK"/>
    <n v="0.15"/>
    <s v="Ignite Solar LLC_"/>
    <s v="Achomawi)"/>
    <x v="0"/>
  </r>
  <r>
    <s v="S"/>
    <n v="2016"/>
    <s v="S9301"/>
    <s v="Ignite Solar LLC_(Ahjumawi)"/>
    <s v="Unit 1"/>
    <s v="OP"/>
    <n v="41639"/>
    <m/>
    <s v="PV"/>
    <x v="1"/>
    <n v="1.5"/>
    <n v="1971"/>
    <n v="0"/>
    <x v="1"/>
    <n v="0"/>
    <s v="UNK"/>
    <n v="0.15"/>
    <s v="Ignite Solar LLC_"/>
    <s v="Ahjumawi)"/>
    <x v="0"/>
  </r>
  <r>
    <s v="S"/>
    <n v="2016"/>
    <s v="S9195"/>
    <s v="Ignite Solar LLC_(Alkali Gardner A)"/>
    <s v="Unit 1"/>
    <s v="OP"/>
    <n v="41639"/>
    <m/>
    <s v="PV"/>
    <x v="1"/>
    <n v="1.5"/>
    <n v="1971"/>
    <n v="0"/>
    <x v="1"/>
    <n v="0"/>
    <s v="UNK"/>
    <n v="0.15"/>
    <s v="Ignite Solar LLC_"/>
    <s v="Alkali Gardner A)"/>
    <x v="0"/>
  </r>
  <r>
    <s v="S"/>
    <n v="2016"/>
    <s v="S9196"/>
    <s v="Ignite Solar LLC_(Merced Ave A)"/>
    <s v="Unit 1"/>
    <s v="OP"/>
    <n v="41639"/>
    <m/>
    <s v="PV"/>
    <x v="1"/>
    <n v="1.5"/>
    <n v="1971"/>
    <n v="0"/>
    <x v="1"/>
    <n v="0"/>
    <s v="UNK"/>
    <n v="0.15"/>
    <s v="Ignite Solar LLC_"/>
    <s v="Merced Ave A)"/>
    <x v="0"/>
  </r>
  <r>
    <s v="S"/>
    <n v="2016"/>
    <s v="S9197"/>
    <s v="Ignite Solar LLC_(Merced Ave B)"/>
    <s v="Unit 1"/>
    <s v="OP"/>
    <n v="41639"/>
    <m/>
    <s v="PV"/>
    <x v="1"/>
    <n v="1.5"/>
    <n v="1971"/>
    <n v="0"/>
    <x v="1"/>
    <n v="0"/>
    <s v="UNK"/>
    <n v="0.15"/>
    <s v="Ignite Solar LLC_"/>
    <s v="Merced Ave B)"/>
    <x v="0"/>
  </r>
  <r>
    <s v="S"/>
    <n v="2016"/>
    <s v="S9198"/>
    <s v="Ignite Solar LLC_(Merced Ave C)"/>
    <s v="Unit 1"/>
    <s v="OP"/>
    <n v="41639"/>
    <m/>
    <s v="PV"/>
    <x v="1"/>
    <n v="1.5"/>
    <n v="1971"/>
    <n v="0"/>
    <x v="1"/>
    <n v="0"/>
    <s v="UNK"/>
    <n v="0.15"/>
    <s v="Ignite Solar LLC_"/>
    <s v="Merced Ave C)"/>
    <x v="0"/>
  </r>
  <r>
    <s v="S"/>
    <n v="2016"/>
    <s v="S9320"/>
    <s v="ImModo California 1 LLC_(Alta 1)"/>
    <s v="Unit 1"/>
    <s v="OP"/>
    <n v="41639"/>
    <m/>
    <s v="PV"/>
    <x v="1"/>
    <n v="1.5"/>
    <n v="1971"/>
    <n v="0"/>
    <x v="1"/>
    <n v="0"/>
    <s v="UNK"/>
    <n v="0.15"/>
    <s v="ImModo California 1 LLC_"/>
    <s v="Alta 1)"/>
    <x v="0"/>
  </r>
  <r>
    <s v="S"/>
    <n v="2016"/>
    <s v="S9321"/>
    <s v="ImModo California 1 LLC_(Alta 3)"/>
    <s v="Unit 1"/>
    <s v="OP"/>
    <n v="41639"/>
    <m/>
    <s v="PV"/>
    <x v="1"/>
    <n v="1.5"/>
    <n v="1971"/>
    <n v="0"/>
    <x v="1"/>
    <n v="0"/>
    <s v="UNK"/>
    <n v="0.15"/>
    <s v="ImModo California 1 LLC_"/>
    <s v="Alta 3)"/>
    <x v="0"/>
  </r>
  <r>
    <s v="S"/>
    <n v="2016"/>
    <s v="S9322"/>
    <s v="ImModo California 1 LLC_(Alta 4)"/>
    <s v="Unit 1"/>
    <s v="OP"/>
    <n v="41639"/>
    <m/>
    <s v="PV"/>
    <x v="1"/>
    <n v="1.5"/>
    <n v="1971"/>
    <n v="0"/>
    <x v="1"/>
    <n v="0"/>
    <s v="UNK"/>
    <n v="0.15"/>
    <s v="ImModo California 1 LLC_"/>
    <s v="Alta 4)"/>
    <x v="0"/>
  </r>
  <r>
    <s v="S"/>
    <n v="2016"/>
    <s v="S9323"/>
    <s v="ImModo California 1 LLC_(Alta 5)"/>
    <s v="Unit 1"/>
    <s v="OP"/>
    <n v="41639"/>
    <m/>
    <s v="PV"/>
    <x v="1"/>
    <n v="1.5"/>
    <n v="1971"/>
    <n v="0"/>
    <x v="1"/>
    <n v="0"/>
    <s v="UNK"/>
    <n v="0.15"/>
    <s v="ImModo California 1 LLC_"/>
    <s v="Alta 5)"/>
    <x v="0"/>
  </r>
  <r>
    <s v="S"/>
    <n v="2016"/>
    <s v="S9324"/>
    <s v="ImModo California 1 LLC_(Alta 6)"/>
    <s v="Unit 1"/>
    <s v="OP"/>
    <n v="41639"/>
    <m/>
    <s v="PV"/>
    <x v="1"/>
    <n v="1.5"/>
    <n v="1971"/>
    <n v="0"/>
    <x v="1"/>
    <n v="0"/>
    <s v="UNK"/>
    <n v="0.15"/>
    <s v="ImModo California 1 LLC_"/>
    <s v="Alta 6)"/>
    <x v="0"/>
  </r>
  <r>
    <s v="S"/>
    <n v="2016"/>
    <s v="S9325"/>
    <s v="ImModo California 1 LLC_(East Orosi 1)"/>
    <s v="Unit 1"/>
    <s v="OP"/>
    <n v="41639"/>
    <m/>
    <s v="PV"/>
    <x v="1"/>
    <n v="1.5"/>
    <n v="1971"/>
    <n v="0"/>
    <x v="1"/>
    <n v="0"/>
    <s v="UNK"/>
    <n v="0.15"/>
    <s v="ImModo California 1 LLC_"/>
    <s v="East Orosi 1)"/>
    <x v="0"/>
  </r>
  <r>
    <s v="S"/>
    <n v="2016"/>
    <s v="S9326"/>
    <s v="ImModo California 1 LLC_(East Orosi 2)"/>
    <s v="Unit 1"/>
    <s v="OP"/>
    <n v="41639"/>
    <m/>
    <s v="PV"/>
    <x v="1"/>
    <n v="1.5"/>
    <n v="1971"/>
    <n v="0"/>
    <x v="1"/>
    <n v="0"/>
    <s v="UNK"/>
    <n v="0.15"/>
    <s v="ImModo California 1 LLC_"/>
    <s v="East Orosi 2)"/>
    <x v="0"/>
  </r>
  <r>
    <s v="S"/>
    <n v="2016"/>
    <s v="S9327"/>
    <s v="ImModo California 1 LLC_(East Orosi 3)"/>
    <s v="Unit 1"/>
    <s v="OP"/>
    <n v="41639"/>
    <m/>
    <s v="PV"/>
    <x v="1"/>
    <n v="1.5"/>
    <n v="1971"/>
    <n v="0"/>
    <x v="1"/>
    <n v="0"/>
    <s v="UNK"/>
    <n v="0.15"/>
    <s v="ImModo California 1 LLC_"/>
    <s v="East Orosi 3)"/>
    <x v="0"/>
  </r>
  <r>
    <s v="S"/>
    <n v="2016"/>
    <s v="S0255"/>
    <s v="Imperial Solar Energy Center South"/>
    <n v="56819"/>
    <s v="OP"/>
    <n v="41579"/>
    <m/>
    <s v="PV"/>
    <x v="1"/>
    <n v="128.9"/>
    <n v="292750"/>
    <n v="0"/>
    <x v="1"/>
    <n v="0"/>
    <s v="UNK"/>
    <n v="0.25926260490061676"/>
    <s v="Imperial Solar Energy Center South"/>
    <m/>
    <x v="0"/>
  </r>
  <r>
    <s v="S"/>
    <n v="2016"/>
    <s v="S0440"/>
    <s v="Imperial Solar Energy Center West"/>
    <s v="Unit 1"/>
    <s v="OP"/>
    <n v="42472"/>
    <m/>
    <s v="PV"/>
    <x v="1"/>
    <n v="148.69999999999999"/>
    <n v="314795"/>
    <n v="0"/>
    <x v="1"/>
    <n v="0"/>
    <s v="UNK"/>
    <n v="0.24166444037057849"/>
    <s v="Imperial Solar Energy Center West"/>
    <m/>
    <x v="0"/>
  </r>
  <r>
    <s v="S"/>
    <n v="2016"/>
    <s v="S0342"/>
    <s v="Imperial Valley Solar Company (IVSC) 2 LLC"/>
    <n v="1"/>
    <s v="OP"/>
    <n v="42222"/>
    <m/>
    <s v="PV"/>
    <x v="1"/>
    <n v="20"/>
    <n v="49654"/>
    <n v="0"/>
    <x v="1"/>
    <n v="0"/>
    <s v="UNK"/>
    <n v="0.28341324200913243"/>
    <s v="Imperial Valley Solar Company "/>
    <s v="IVSC) 2 LLC"/>
    <x v="0"/>
  </r>
  <r>
    <s v="S"/>
    <n v="2016"/>
    <s v="S9111"/>
    <s v="Indalex West Inc. ABANDONED"/>
    <n v="1"/>
    <s v="OP"/>
    <n v="40909"/>
    <m/>
    <s v="PV"/>
    <x v="1"/>
    <n v="1.2"/>
    <n v="2102.4"/>
    <n v="0"/>
    <x v="1"/>
    <n v="0"/>
    <s v="UNK"/>
    <n v="0.2"/>
    <s v="Indalex West Inc. ABANDONED"/>
    <m/>
    <x v="0"/>
  </r>
  <r>
    <s v="S"/>
    <n v="2016"/>
    <s v="S9112"/>
    <s v="Independence HS"/>
    <n v="1"/>
    <s v="OP"/>
    <n v="40909"/>
    <m/>
    <s v="PV"/>
    <x v="1"/>
    <n v="1.2"/>
    <n v="1897"/>
    <n v="0"/>
    <x v="1"/>
    <n v="0"/>
    <s v="UNK"/>
    <n v="0.18046042617960426"/>
    <s v="Independence HS"/>
    <m/>
    <x v="0"/>
  </r>
  <r>
    <s v="H"/>
    <n v="2016"/>
    <s v="H0243"/>
    <s v="Indian Valley Dam"/>
    <n v="1641"/>
    <s v="CS"/>
    <n v="30590"/>
    <m/>
    <s v="HY"/>
    <x v="6"/>
    <n v="1.46"/>
    <n v="992"/>
    <n v="0"/>
    <x v="5"/>
    <n v="0"/>
    <s v="UNK"/>
    <n v="7.7563019953712384E-2"/>
    <s v="Indian Valley Dam"/>
    <m/>
    <x v="0"/>
  </r>
  <r>
    <s v="H"/>
    <n v="2016"/>
    <s v="H0243"/>
    <s v="Indian Valley Dam"/>
    <n v="1642"/>
    <s v="CS"/>
    <n v="30590"/>
    <m/>
    <s v="HY"/>
    <x v="6"/>
    <n v="1.46"/>
    <n v="1006"/>
    <n v="0"/>
    <x v="5"/>
    <n v="0"/>
    <s v="UNK"/>
    <n v="7.8657659348220429E-2"/>
    <s v="Indian Valley Dam"/>
    <m/>
    <x v="0"/>
  </r>
  <r>
    <s v="H"/>
    <n v="2016"/>
    <s v="H0243"/>
    <s v="Indian Valley Dam"/>
    <n v="8332"/>
    <s v="CS"/>
    <n v="30590"/>
    <m/>
    <s v="HY"/>
    <x v="6"/>
    <n v="0.09"/>
    <n v="0.01"/>
    <n v="0"/>
    <x v="5"/>
    <n v="0"/>
    <s v="UNK"/>
    <n v="1.2683916793505835E-5"/>
    <s v="Indian Valley Dam"/>
    <m/>
    <x v="0"/>
  </r>
  <r>
    <s v="G"/>
    <n v="2016"/>
    <s v="G0818"/>
    <s v="Indigo Generation LLC"/>
    <s v="Indigo1"/>
    <s v="OP"/>
    <n v="37098"/>
    <m/>
    <s v="GT"/>
    <x v="4"/>
    <n v="45"/>
    <n v="10244"/>
    <n v="110514"/>
    <x v="3"/>
    <n v="0"/>
    <s v="UNK"/>
    <n v="2.5986808726534753E-2"/>
    <s v="Indigo Generation LLC"/>
    <m/>
    <x v="0"/>
  </r>
  <r>
    <s v="G"/>
    <n v="2016"/>
    <s v="G0818"/>
    <s v="Indigo Generation LLC"/>
    <s v="Indigo2"/>
    <s v="OP"/>
    <n v="37098"/>
    <m/>
    <s v="GT"/>
    <x v="4"/>
    <n v="45"/>
    <n v="12070"/>
    <n v="130586"/>
    <x v="3"/>
    <n v="0"/>
    <s v="UNK"/>
    <n v="3.0618975139523084E-2"/>
    <s v="Indigo Generation LLC"/>
    <m/>
    <x v="0"/>
  </r>
  <r>
    <s v="G"/>
    <n v="2016"/>
    <s v="G0818"/>
    <s v="Indigo Generation LLC"/>
    <s v="Indigo3"/>
    <s v="OP"/>
    <n v="37135"/>
    <m/>
    <s v="GT"/>
    <x v="4"/>
    <n v="45"/>
    <n v="12512"/>
    <n v="127850"/>
    <x v="3"/>
    <n v="0"/>
    <s v="UNK"/>
    <n v="3.1740233384068998E-2"/>
    <s v="Indigo Generation LLC"/>
    <m/>
    <x v="0"/>
  </r>
  <r>
    <s v="S"/>
    <n v="2016"/>
    <s v="S0221"/>
    <s v="Industry MetroLink PV 1"/>
    <n v="1"/>
    <s v="OP"/>
    <n v="41030"/>
    <m/>
    <s v="PV"/>
    <x v="1"/>
    <n v="1.5"/>
    <n v="3001"/>
    <n v="0"/>
    <x v="1"/>
    <n v="0"/>
    <s v="UNK"/>
    <n v="0.22838660578386605"/>
    <s v="Industry MetroLink PV 1"/>
    <m/>
    <x v="0"/>
  </r>
  <r>
    <s v="S"/>
    <n v="2016"/>
    <s v="S9277"/>
    <s v="Industry Solar Power Generation Station 1"/>
    <s v="ISP1"/>
    <s v="OP"/>
    <n v="41609"/>
    <m/>
    <s v="PV"/>
    <x v="1"/>
    <n v="1.5"/>
    <n v="4265"/>
    <n v="0"/>
    <x v="1"/>
    <n v="0"/>
    <s v="UNK"/>
    <n v="0.3245814307458143"/>
    <s v="Industry Solar Power Generation Station 1"/>
    <m/>
    <x v="0"/>
  </r>
  <r>
    <s v="S"/>
    <n v="2016"/>
    <s v="S9067"/>
    <s v="Inergy Propoane LLC"/>
    <n v="1"/>
    <s v="OP"/>
    <n v="40909"/>
    <m/>
    <s v="PV"/>
    <x v="1"/>
    <n v="1"/>
    <n v="1622"/>
    <n v="0"/>
    <x v="1"/>
    <n v="0"/>
    <s v="UNK"/>
    <n v="0.18515981735159817"/>
    <s v="Inergy Propoane LLC"/>
    <m/>
    <x v="0"/>
  </r>
  <r>
    <s v="S"/>
    <n v="2016"/>
    <s v="S9050"/>
    <s v="Ingomar Packing Co."/>
    <n v="1"/>
    <s v="OP"/>
    <n v="40909"/>
    <m/>
    <s v="PV"/>
    <x v="1"/>
    <n v="1"/>
    <n v="1622"/>
    <n v="0"/>
    <x v="1"/>
    <n v="0"/>
    <s v="UNK"/>
    <n v="0.18515981735159817"/>
    <s v="Ingomar Packing Co."/>
    <m/>
    <x v="0"/>
  </r>
  <r>
    <s v="G"/>
    <n v="2016"/>
    <s v="G0751"/>
    <s v="Ingredion Stockton Plant"/>
    <s v="GEN1"/>
    <s v="OP"/>
    <n v="30742"/>
    <m/>
    <s v="GT"/>
    <x v="4"/>
    <n v="2.8"/>
    <n v="20793"/>
    <n v="333848"/>
    <x v="3"/>
    <n v="0"/>
    <s v="UNK"/>
    <n v="0.84772504892367906"/>
    <s v="Ingredion Stockton Plant"/>
    <m/>
    <x v="0"/>
  </r>
  <r>
    <s v="G"/>
    <n v="2016"/>
    <s v="G0868"/>
    <s v="Inland Empire Energy Center"/>
    <s v="Unit 1"/>
    <s v="OP"/>
    <n v="39965"/>
    <m/>
    <s v="CS"/>
    <x v="3"/>
    <n v="405"/>
    <n v="320198"/>
    <n v="2244960"/>
    <x v="3"/>
    <n v="0"/>
    <s v="UNK"/>
    <n v="9.0252550876599585E-2"/>
    <s v="Inland Empire Energy Center"/>
    <m/>
    <x v="0"/>
  </r>
  <r>
    <s v="G"/>
    <n v="2016"/>
    <s v="G0868"/>
    <s v="Inland Empire Energy Center"/>
    <s v="Unit 2"/>
    <s v="OP"/>
    <n v="40299"/>
    <m/>
    <s v="CS"/>
    <x v="3"/>
    <n v="405"/>
    <n v="63670.1"/>
    <n v="490331"/>
    <x v="3"/>
    <n v="0"/>
    <s v="UNK"/>
    <n v="1.7946361125204351E-2"/>
    <s v="Inland Empire Energy Center"/>
    <m/>
    <x v="0"/>
  </r>
  <r>
    <s v="H"/>
    <n v="2016"/>
    <s v="H0244"/>
    <s v="Inskip"/>
    <n v="1"/>
    <s v="OP"/>
    <n v="29129"/>
    <m/>
    <s v="HY"/>
    <x v="6"/>
    <n v="8"/>
    <n v="18803"/>
    <n v="0"/>
    <x v="5"/>
    <n v="0"/>
    <s v="UNK"/>
    <n v="0.26830764840182647"/>
    <s v="Inskip"/>
    <m/>
    <x v="0"/>
  </r>
  <r>
    <s v="S"/>
    <n v="2016"/>
    <s v="S9098"/>
    <s v="Intel Corporation"/>
    <n v="1"/>
    <s v="OP"/>
    <n v="40909"/>
    <m/>
    <s v="PV"/>
    <x v="1"/>
    <n v="1"/>
    <n v="1653"/>
    <n v="0"/>
    <x v="1"/>
    <n v="0"/>
    <s v="UNK"/>
    <n v="0.18869863013698629"/>
    <s v="Intel Corporation"/>
    <m/>
    <x v="0"/>
  </r>
  <r>
    <s v="S"/>
    <n v="2016"/>
    <s v="S9096"/>
    <s v="Intel Corporation"/>
    <n v="1"/>
    <s v="OP"/>
    <n v="40909"/>
    <m/>
    <s v="PV"/>
    <x v="1"/>
    <n v="1"/>
    <n v="1651"/>
    <n v="0"/>
    <x v="1"/>
    <n v="0"/>
    <s v="UNK"/>
    <n v="0.1884703196347032"/>
    <s v="Intel Corporation"/>
    <m/>
    <x v="0"/>
  </r>
  <r>
    <s v="C"/>
    <n v="2016"/>
    <s v="C0023"/>
    <s v="Intermountain Power Project (UT)"/>
    <s v="Unit 1"/>
    <s v="OP"/>
    <n v="31572"/>
    <m/>
    <s v="ST"/>
    <x v="5"/>
    <n v="900"/>
    <n v="4084480"/>
    <n v="40309700"/>
    <x v="7"/>
    <n v="74636"/>
    <s v="DFO"/>
    <n v="0.5180720446473871"/>
    <s v="Intermountain Power Project "/>
    <s v="UT)"/>
    <x v="1"/>
  </r>
  <r>
    <s v="C"/>
    <n v="2016"/>
    <s v="C0023"/>
    <s v="Intermountain Power Project (UT)"/>
    <s v="Unit 2"/>
    <s v="OP"/>
    <n v="31898"/>
    <m/>
    <s v="ST"/>
    <x v="5"/>
    <n v="900"/>
    <n v="4683820"/>
    <n v="43571200"/>
    <x v="7"/>
    <n v="51918"/>
    <s v="DFO"/>
    <n v="0.59409183155758494"/>
    <s v="Intermountain Power Project "/>
    <s v="UT)"/>
    <x v="1"/>
  </r>
  <r>
    <s v="W"/>
    <n v="2016"/>
    <s v="W0354"/>
    <s v="International Turbine Research Inc"/>
    <s v="WPRS 1"/>
    <s v="OP"/>
    <n v="32308"/>
    <m/>
    <s v="WT"/>
    <x v="0"/>
    <n v="18.649999999999999"/>
    <n v="22381"/>
    <n v="0"/>
    <x v="0"/>
    <n v="0"/>
    <s v="UNK"/>
    <n v="0.1369924222948572"/>
    <s v="International Turbine Research Inc"/>
    <m/>
    <x v="0"/>
  </r>
  <r>
    <s v="H"/>
    <n v="2016"/>
    <s v="H0245"/>
    <s v="Iron Gate"/>
    <n v="1"/>
    <s v="OP"/>
    <n v="22678"/>
    <m/>
    <s v="HY"/>
    <x v="6"/>
    <n v="18"/>
    <n v="100752"/>
    <n v="0"/>
    <x v="5"/>
    <n v="0"/>
    <s v="UNK"/>
    <n v="0.63896499238964988"/>
    <s v="Iron Gate"/>
    <m/>
    <x v="0"/>
  </r>
  <r>
    <s v="S"/>
    <n v="2016"/>
    <s v="S0114"/>
    <s v="Ironwood State Prison"/>
    <n v="1"/>
    <s v="OP"/>
    <n v="39570"/>
    <m/>
    <s v="PV"/>
    <x v="1"/>
    <n v="1"/>
    <n v="2032"/>
    <n v="0"/>
    <x v="1"/>
    <n v="0"/>
    <s v="UNK"/>
    <n v="0.23196347031963471"/>
    <s v="Ironwood State Prison"/>
    <m/>
    <x v="0"/>
  </r>
  <r>
    <s v="S"/>
    <n v="2016"/>
    <s v="S0357"/>
    <s v="Ironwood State Prison II"/>
    <n v="1"/>
    <s v="OP"/>
    <n v="41094"/>
    <m/>
    <s v="PV"/>
    <x v="1"/>
    <n v="4"/>
    <n v="7008"/>
    <n v="0"/>
    <x v="1"/>
    <n v="0"/>
    <m/>
    <n v="0.2"/>
    <s v="Ironwood State Prison II"/>
    <m/>
    <x v="0"/>
  </r>
  <r>
    <s v="S"/>
    <n v="2016"/>
    <s v="S9122"/>
    <s v="Irrigation District South San Joaquin"/>
    <n v="1"/>
    <s v="OP"/>
    <n v="40909"/>
    <m/>
    <s v="PV"/>
    <x v="1"/>
    <n v="1.3"/>
    <n v="2027"/>
    <n v="0"/>
    <x v="1"/>
    <n v="0"/>
    <s v="UNK"/>
    <n v="0.17799438004917456"/>
    <s v="Irrigation District South San Joaquin"/>
    <m/>
    <x v="0"/>
  </r>
  <r>
    <s v="H"/>
    <n v="2016"/>
    <s v="H0094"/>
    <s v="Isabella"/>
    <s v="GEN1"/>
    <s v="OP"/>
    <n v="32874"/>
    <m/>
    <s v="HY"/>
    <x v="6"/>
    <n v="6.95"/>
    <n v="9400.0499999999993"/>
    <n v="0"/>
    <x v="5"/>
    <n v="0"/>
    <s v="UNK"/>
    <n v="0.15439785158174829"/>
    <s v="Isabella"/>
    <m/>
    <x v="0"/>
  </r>
  <r>
    <s v="H"/>
    <n v="2016"/>
    <s v="H0094"/>
    <s v="Isabella"/>
    <s v="GEN2"/>
    <s v="OP"/>
    <n v="32874"/>
    <m/>
    <s v="HY"/>
    <x v="6"/>
    <n v="6.95"/>
    <n v="0.12"/>
    <n v="0"/>
    <x v="5"/>
    <n v="0"/>
    <s v="UNK"/>
    <n v="1.9710259189908346E-6"/>
    <s v="Isabella"/>
    <m/>
    <x v="0"/>
  </r>
  <r>
    <s v="S"/>
    <n v="2016"/>
    <s v="S0078"/>
    <s v="Ivanpah I (Solar Partners II)"/>
    <s v="Ivanpah 1"/>
    <s v="OP"/>
    <n v="41638"/>
    <m/>
    <s v="ST"/>
    <x v="5"/>
    <n v="126"/>
    <n v="255762"/>
    <n v="0"/>
    <x v="1"/>
    <n v="503895"/>
    <s v="NG"/>
    <n v="0.23171885192433136"/>
    <s v="Ivanpah I "/>
    <s v="Solar Partners II)"/>
    <x v="0"/>
  </r>
  <r>
    <s v="S"/>
    <n v="2016"/>
    <s v="S0079"/>
    <s v="Ivanpah II (Solar Partners I)"/>
    <s v="Ivanpah 2"/>
    <s v="OP"/>
    <n v="41639"/>
    <m/>
    <s v="ST"/>
    <x v="5"/>
    <n v="133"/>
    <n v="199870"/>
    <n v="0"/>
    <x v="1"/>
    <n v="381678"/>
    <s v="NG"/>
    <n v="0.17155045147114362"/>
    <s v="Ivanpah II "/>
    <s v="Solar Partners I)"/>
    <x v="0"/>
  </r>
  <r>
    <s v="S"/>
    <n v="2016"/>
    <s v="S0080"/>
    <s v="Ivanpah III (Solar Partners VIII)"/>
    <s v="Ivanpah 3"/>
    <s v="OP"/>
    <n v="41639"/>
    <m/>
    <s v="ST"/>
    <x v="5"/>
    <n v="133"/>
    <n v="247703"/>
    <n v="0"/>
    <x v="1"/>
    <n v="463313"/>
    <s v="NG"/>
    <n v="0.21260600130463145"/>
    <s v="Ivanpah III "/>
    <s v="Solar Partners VIII)"/>
    <x v="0"/>
  </r>
  <r>
    <s v="S"/>
    <n v="2016"/>
    <s v="S0161"/>
    <s v="IVSC1 - (SunPeak 1) - 23MW PV"/>
    <s v="Unit 1"/>
    <s v="OP"/>
    <n v="41061"/>
    <m/>
    <s v="PV"/>
    <x v="1"/>
    <n v="23"/>
    <n v="52939"/>
    <n v="0"/>
    <x v="1"/>
    <n v="0"/>
    <s v="UNK"/>
    <n v="0.26275064522533254"/>
    <s v="IVSC1 - "/>
    <s v="SunPeak 1) - 23MW PV"/>
    <x v="0"/>
  </r>
  <r>
    <s v="T"/>
    <n v="2016"/>
    <s v="T0015"/>
    <s v="J J Elmore"/>
    <s v="GEN1"/>
    <s v="OP"/>
    <n v="32448"/>
    <m/>
    <s v="ST"/>
    <x v="5"/>
    <n v="35.799999999999997"/>
    <n v="296294"/>
    <n v="0"/>
    <x v="4"/>
    <n v="0"/>
    <s v="UNK"/>
    <n v="0.94479094921047935"/>
    <s v="J J Elmore"/>
    <m/>
    <x v="0"/>
  </r>
  <r>
    <s v="T"/>
    <n v="2016"/>
    <s v="T0034"/>
    <s v="J M Leathers"/>
    <s v="GEN1"/>
    <s v="OP"/>
    <n v="32448"/>
    <m/>
    <s v="ST"/>
    <x v="5"/>
    <n v="35.799999999999997"/>
    <n v="298724"/>
    <n v="0"/>
    <x v="4"/>
    <n v="0"/>
    <s v="UNK"/>
    <n v="0.95253947603377465"/>
    <s v="J M Leathers"/>
    <m/>
    <x v="0"/>
  </r>
  <r>
    <s v="S"/>
    <n v="2016"/>
    <s v="S9033"/>
    <s v="Jackson Michael"/>
    <n v="1"/>
    <s v="OP"/>
    <n v="40909"/>
    <m/>
    <s v="PV"/>
    <x v="1"/>
    <n v="1"/>
    <n v="1622"/>
    <n v="0"/>
    <x v="1"/>
    <n v="0"/>
    <s v="UNK"/>
    <n v="0.18515981735159817"/>
    <s v="Jackson Michael"/>
    <m/>
    <x v="0"/>
  </r>
  <r>
    <s v="H"/>
    <n v="2016"/>
    <s v="H0250"/>
    <s v="James B Black"/>
    <s v="Unit 501"/>
    <s v="OP"/>
    <n v="24093"/>
    <m/>
    <s v="HY"/>
    <x v="6"/>
    <n v="86"/>
    <n v="297329"/>
    <n v="0"/>
    <x v="5"/>
    <n v="0"/>
    <s v="UNK"/>
    <n v="0.39467054263565893"/>
    <s v="James B Black"/>
    <m/>
    <x v="0"/>
  </r>
  <r>
    <s v="H"/>
    <n v="2016"/>
    <s v="H0250"/>
    <s v="James B Black"/>
    <s v="Unit 502"/>
    <s v="OP"/>
    <n v="24093"/>
    <m/>
    <s v="HY"/>
    <x v="6"/>
    <n v="86"/>
    <n v="289695"/>
    <n v="0"/>
    <x v="5"/>
    <n v="0"/>
    <s v="UNK"/>
    <n v="0.38453727301688434"/>
    <s v="James B Black"/>
    <m/>
    <x v="0"/>
  </r>
  <r>
    <s v="S"/>
    <n v="2016"/>
    <s v="S9104"/>
    <s v="JATCO"/>
    <n v="1"/>
    <s v="OP"/>
    <n v="40909"/>
    <m/>
    <s v="PV"/>
    <x v="1"/>
    <n v="1.1000000000000001"/>
    <n v="1712"/>
    <n v="0"/>
    <x v="1"/>
    <n v="0"/>
    <s v="UNK"/>
    <n v="0.17766708177667082"/>
    <s v="JATCO"/>
    <m/>
    <x v="0"/>
  </r>
  <r>
    <s v="H"/>
    <n v="2016"/>
    <s v="H0253"/>
    <s v="Jaybird"/>
    <s v="Unit 1"/>
    <s v="OP"/>
    <n v="22372"/>
    <m/>
    <s v="HY"/>
    <x v="6"/>
    <n v="80.8"/>
    <n v="298214"/>
    <n v="0"/>
    <x v="5"/>
    <n v="0"/>
    <s v="UNK"/>
    <n v="0.4213204710882047"/>
    <s v="Jaybird"/>
    <m/>
    <x v="0"/>
  </r>
  <r>
    <s v="H"/>
    <n v="2016"/>
    <s v="H0253"/>
    <s v="Jaybird"/>
    <s v="Unit 2"/>
    <s v="OP"/>
    <n v="25051"/>
    <m/>
    <s v="HY"/>
    <x v="6"/>
    <n v="80.8"/>
    <n v="277648"/>
    <n v="0"/>
    <x v="5"/>
    <n v="0"/>
    <s v="UNK"/>
    <n v="0.39226456892264566"/>
    <s v="Jaybird"/>
    <m/>
    <x v="0"/>
  </r>
  <r>
    <s v="T"/>
    <n v="2016"/>
    <s v="T0082"/>
    <s v="John L Featherstone Plant -formerly Hudson Ranch Power I LLC"/>
    <n v="1"/>
    <s v="OP"/>
    <n v="40977"/>
    <m/>
    <s v="ST"/>
    <x v="5"/>
    <n v="55"/>
    <n v="443269"/>
    <n v="0"/>
    <x v="4"/>
    <n v="0"/>
    <s v="UNK"/>
    <n v="0.92002698215026979"/>
    <s v="John L Featherstone Plant -formerly Hudson Ranch Power I LLC"/>
    <m/>
    <x v="0"/>
  </r>
  <r>
    <s v="G"/>
    <n v="2016"/>
    <s v="G1067"/>
    <s v="John Wayne Airport"/>
    <s v="Unit 1"/>
    <s v="OP"/>
    <n v="40544"/>
    <m/>
    <s v="IC"/>
    <x v="2"/>
    <n v="1.75"/>
    <n v="4385"/>
    <n v="56308"/>
    <x v="3"/>
    <n v="0"/>
    <s v="UNK"/>
    <n v="0.28604044357469016"/>
    <s v="John Wayne Airport"/>
    <m/>
    <x v="0"/>
  </r>
  <r>
    <s v="G"/>
    <n v="2016"/>
    <s v="G1067"/>
    <s v="John Wayne Airport"/>
    <s v="Unit 2"/>
    <s v="OP"/>
    <n v="40544"/>
    <m/>
    <s v="IC"/>
    <x v="2"/>
    <n v="1.75"/>
    <n v="2966"/>
    <n v="38078"/>
    <x v="3"/>
    <n v="0"/>
    <s v="UNK"/>
    <n v="0.1934768427919113"/>
    <s v="John Wayne Airport"/>
    <m/>
    <x v="0"/>
  </r>
  <r>
    <s v="G"/>
    <n v="2016"/>
    <s v="G1067"/>
    <s v="John Wayne Airport"/>
    <s v="Unit 3"/>
    <s v="OP"/>
    <n v="40544"/>
    <m/>
    <s v="IC"/>
    <x v="2"/>
    <n v="1.75"/>
    <n v="3912"/>
    <n v="50226"/>
    <x v="3"/>
    <n v="0"/>
    <s v="UNK"/>
    <n v="0.2551859099804305"/>
    <s v="John Wayne Airport"/>
    <m/>
    <x v="0"/>
  </r>
  <r>
    <s v="G"/>
    <n v="2016"/>
    <s v="G1067"/>
    <s v="John Wayne Airport"/>
    <s v="Unit 4"/>
    <s v="OP"/>
    <n v="40544"/>
    <m/>
    <s v="IC"/>
    <x v="2"/>
    <n v="1.75"/>
    <n v="5572"/>
    <n v="71539"/>
    <x v="3"/>
    <n v="0"/>
    <s v="UNK"/>
    <n v="0.36347031963470322"/>
    <s v="John Wayne Airport"/>
    <m/>
    <x v="0"/>
  </r>
  <r>
    <s v="H"/>
    <n v="2016"/>
    <s v="H0255"/>
    <s v="Jones Fork"/>
    <s v="Unit 1"/>
    <s v="OP"/>
    <n v="31199"/>
    <m/>
    <s v="HY"/>
    <x v="6"/>
    <n v="10"/>
    <n v="22638"/>
    <n v="0"/>
    <x v="5"/>
    <n v="0"/>
    <s v="UNK"/>
    <n v="0.25842465753424659"/>
    <s v="Jones Fork"/>
    <m/>
    <x v="0"/>
  </r>
  <r>
    <s v="S"/>
    <n v="2016"/>
    <s v="S9203"/>
    <s v="Josh Energy LLC"/>
    <s v="Unit 1"/>
    <s v="OP"/>
    <n v="42004"/>
    <m/>
    <s v="PV"/>
    <x v="1"/>
    <n v="1.5"/>
    <n v="2628"/>
    <n v="0"/>
    <x v="1"/>
    <n v="0"/>
    <m/>
    <n v="0.2"/>
    <s v="Josh Energy LLC"/>
    <m/>
    <x v="0"/>
  </r>
  <r>
    <s v="S"/>
    <n v="2016"/>
    <s v="S9227"/>
    <s v="JRam Solar 1 LLC"/>
    <s v="Unit 1"/>
    <s v="OP"/>
    <n v="42004"/>
    <m/>
    <s v="PV"/>
    <x v="1"/>
    <n v="1.5"/>
    <n v="2628"/>
    <n v="0"/>
    <x v="1"/>
    <n v="0"/>
    <m/>
    <n v="0.2"/>
    <s v="JRam Solar 1 LLC"/>
    <m/>
    <x v="0"/>
  </r>
  <r>
    <s v="S"/>
    <n v="2016"/>
    <s v="S9228"/>
    <s v="JRam Solar 2 LLC"/>
    <s v="Unit 1"/>
    <s v="OP"/>
    <n v="42004"/>
    <m/>
    <s v="PV"/>
    <x v="1"/>
    <n v="1.5"/>
    <n v="2628"/>
    <n v="0"/>
    <x v="1"/>
    <n v="0"/>
    <m/>
    <n v="0.2"/>
    <s v="JRam Solar 2 LLC"/>
    <m/>
    <x v="0"/>
  </r>
  <r>
    <s v="S"/>
    <n v="2016"/>
    <s v="S9229"/>
    <s v="JRam Solar 3 LLC"/>
    <s v="Unit 1"/>
    <s v="OP"/>
    <n v="42004"/>
    <m/>
    <s v="PV"/>
    <x v="1"/>
    <n v="1"/>
    <n v="1752"/>
    <n v="0"/>
    <x v="1"/>
    <n v="0"/>
    <m/>
    <n v="0.2"/>
    <s v="JRam Solar 3 LLC"/>
    <m/>
    <x v="0"/>
  </r>
  <r>
    <s v="H"/>
    <n v="2016"/>
    <s v="H0257"/>
    <s v="Judge F Carr"/>
    <s v="UNIT 1"/>
    <s v="OP"/>
    <n v="23132"/>
    <m/>
    <s v="HY"/>
    <x v="6"/>
    <n v="77.2"/>
    <n v="66775.5"/>
    <n v="0"/>
    <x v="5"/>
    <n v="0"/>
    <s v="UNK"/>
    <n v="9.8740595500035486E-2"/>
    <s v="Judge F Carr"/>
    <m/>
    <x v="0"/>
  </r>
  <r>
    <s v="H"/>
    <n v="2016"/>
    <s v="H0257"/>
    <s v="Judge F Carr"/>
    <s v="UNIT 2"/>
    <s v="OP"/>
    <n v="23193"/>
    <m/>
    <s v="HY"/>
    <x v="6"/>
    <n v="77.2"/>
    <n v="66775.5"/>
    <n v="0"/>
    <x v="5"/>
    <n v="0"/>
    <s v="UNK"/>
    <n v="9.8740595500035486E-2"/>
    <s v="Judge F Carr"/>
    <m/>
    <x v="0"/>
  </r>
  <r>
    <s v="S"/>
    <n v="2016"/>
    <s v="S9412"/>
    <s v="Jurupa Valley Solar PV"/>
    <n v="1"/>
    <s v="OP"/>
    <n v="41642"/>
    <m/>
    <s v="PV"/>
    <x v="1"/>
    <n v="1.5"/>
    <n v="3069"/>
    <n v="0"/>
    <x v="1"/>
    <n v="0"/>
    <s v="UNK"/>
    <n v="0.23356164383561645"/>
    <s v="Jurupa Valley Solar PV"/>
    <m/>
    <x v="0"/>
  </r>
  <r>
    <s v="H"/>
    <n v="2016"/>
    <s v="H0427"/>
    <s v="Kanaka"/>
    <s v="KAN1"/>
    <s v="OP"/>
    <n v="32478"/>
    <m/>
    <s v="HY"/>
    <x v="6"/>
    <n v="1.1000000000000001"/>
    <n v="1277"/>
    <n v="0"/>
    <x v="5"/>
    <n v="0"/>
    <s v="UNK"/>
    <n v="0.1325238688252387"/>
    <s v="Kanaka"/>
    <m/>
    <x v="0"/>
  </r>
  <r>
    <s v="S"/>
    <n v="2016"/>
    <s v="S0319"/>
    <s v="Kansas LLC"/>
    <n v="1"/>
    <s v="OP"/>
    <n v="41963"/>
    <m/>
    <s v="PV"/>
    <x v="1"/>
    <n v="20"/>
    <n v="53751"/>
    <n v="0"/>
    <x v="1"/>
    <n v="0"/>
    <s v="UNK"/>
    <n v="0.30679794520547943"/>
    <s v="Kansas LLC"/>
    <m/>
    <x v="0"/>
  </r>
  <r>
    <s v="S"/>
    <n v="2016"/>
    <s v="S0260"/>
    <s v="Kansas South"/>
    <s v="KANSAS SOUTH"/>
    <s v="OP"/>
    <n v="41450"/>
    <m/>
    <s v="PV"/>
    <x v="1"/>
    <n v="20"/>
    <n v="53052"/>
    <n v="0"/>
    <x v="1"/>
    <n v="0"/>
    <s v="UNK"/>
    <n v="0.30280821917808221"/>
    <s v="Kansas South"/>
    <m/>
    <x v="0"/>
  </r>
  <r>
    <s v="W"/>
    <n v="2016"/>
    <s v="W0286"/>
    <s v="Karen Avenue Wind Farm"/>
    <s v="WPRS 1"/>
    <s v="OP"/>
    <n v="30317"/>
    <m/>
    <s v="WT"/>
    <x v="0"/>
    <n v="11.7"/>
    <n v="27636"/>
    <n v="0"/>
    <x v="0"/>
    <n v="0"/>
    <s v="UNK"/>
    <n v="0.26964055731179021"/>
    <s v="Karen Avenue Wind Farm"/>
    <m/>
    <x v="0"/>
  </r>
  <r>
    <s v="H"/>
    <n v="2016"/>
    <s v="H0259"/>
    <s v="Kaweah 1"/>
    <n v="1"/>
    <s v="OP"/>
    <n v="32994"/>
    <m/>
    <s v="HY"/>
    <x v="6"/>
    <n v="1"/>
    <n v="6976"/>
    <n v="0"/>
    <x v="5"/>
    <n v="0"/>
    <s v="UNK"/>
    <n v="0.79634703196347034"/>
    <s v="Kaweah 1"/>
    <m/>
    <x v="0"/>
  </r>
  <r>
    <s v="H"/>
    <n v="2016"/>
    <s v="H0260"/>
    <s v="Kaweah 2"/>
    <n v="2"/>
    <s v="OP"/>
    <n v="10837"/>
    <m/>
    <s v="HY"/>
    <x v="6"/>
    <n v="1.8"/>
    <n v="5740"/>
    <n v="0"/>
    <x v="5"/>
    <n v="0"/>
    <s v="UNK"/>
    <n v="0.36402841197361746"/>
    <s v="Kaweah 2"/>
    <m/>
    <x v="0"/>
  </r>
  <r>
    <s v="H"/>
    <n v="2016"/>
    <s v="H0261"/>
    <s v="Kaweah 3"/>
    <n v="1"/>
    <s v="OP"/>
    <n v="4870"/>
    <m/>
    <s v="HY"/>
    <x v="6"/>
    <n v="4.8"/>
    <n v="18979"/>
    <n v="0"/>
    <x v="5"/>
    <n v="0"/>
    <s v="UNK"/>
    <n v="0.45136510654490108"/>
    <s v="Kaweah 3"/>
    <m/>
    <x v="0"/>
  </r>
  <r>
    <s v="S"/>
    <n v="2016"/>
    <s v="S9193"/>
    <s v="KDW Solar 1 LLC (KDW Solar 1 )"/>
    <s v="Unit 1"/>
    <s v="OP"/>
    <n v="41274"/>
    <m/>
    <s v="PV"/>
    <x v="1"/>
    <n v="1.5"/>
    <n v="2628"/>
    <n v="0"/>
    <x v="1"/>
    <n v="0"/>
    <m/>
    <n v="0.2"/>
    <s v="KDW Solar 1 LLC "/>
    <s v="KDW Solar 1 )"/>
    <x v="0"/>
  </r>
  <r>
    <s v="S"/>
    <n v="2016"/>
    <s v="S9199"/>
    <s v="KDW Solar 2 LLC"/>
    <s v="Unit 1"/>
    <s v="OP"/>
    <n v="41639"/>
    <m/>
    <s v="PV"/>
    <x v="1"/>
    <n v="1.5"/>
    <n v="1971"/>
    <n v="0"/>
    <x v="1"/>
    <n v="0"/>
    <s v="UNK"/>
    <n v="0.15"/>
    <s v="KDW Solar 2 LLC"/>
    <m/>
    <x v="0"/>
  </r>
  <r>
    <s v="G"/>
    <n v="2016"/>
    <s v="G0289"/>
    <s v="Kearny"/>
    <s v="Kearny 3A"/>
    <s v="OP"/>
    <n v="25538"/>
    <m/>
    <s v="GT"/>
    <x v="4"/>
    <n v="15"/>
    <n v="824.03"/>
    <n v="12485"/>
    <x v="3"/>
    <n v="0"/>
    <s v="OIL"/>
    <n v="6.2711567732115676E-3"/>
    <s v="Kearny"/>
    <m/>
    <x v="0"/>
  </r>
  <r>
    <s v="G"/>
    <n v="2016"/>
    <s v="G0289"/>
    <s v="Kearny"/>
    <s v="Kearny 3B"/>
    <s v="OP"/>
    <n v="25538"/>
    <m/>
    <s v="GT"/>
    <x v="4"/>
    <n v="14"/>
    <n v="1203.02"/>
    <n v="19562"/>
    <x v="3"/>
    <n v="0"/>
    <s v="OIL"/>
    <n v="9.8093607305936078E-3"/>
    <s v="Kearny"/>
    <m/>
    <x v="0"/>
  </r>
  <r>
    <s v="G"/>
    <n v="2016"/>
    <s v="G0289"/>
    <s v="Kearny"/>
    <s v="Kearny 3C"/>
    <s v="OP"/>
    <n v="25538"/>
    <m/>
    <s v="GT"/>
    <x v="4"/>
    <n v="14"/>
    <n v="835.02"/>
    <n v="13595"/>
    <x v="3"/>
    <n v="0"/>
    <s v="OIL"/>
    <n v="6.8087084148727986E-3"/>
    <s v="Kearny"/>
    <m/>
    <x v="0"/>
  </r>
  <r>
    <s v="G"/>
    <n v="2016"/>
    <s v="G0289"/>
    <s v="Kearny"/>
    <s v="Kearny 3D"/>
    <s v="OP"/>
    <n v="25538"/>
    <m/>
    <s v="GT"/>
    <x v="4"/>
    <n v="14"/>
    <n v="2104"/>
    <n v="34009"/>
    <x v="3"/>
    <n v="0"/>
    <s v="OIL"/>
    <n v="1.715590345727332E-2"/>
    <s v="Kearny"/>
    <m/>
    <x v="0"/>
  </r>
  <r>
    <s v="H"/>
    <n v="2016"/>
    <s v="H0428"/>
    <s v="Kekawaka"/>
    <s v="KEK1"/>
    <s v="OP"/>
    <n v="32843"/>
    <m/>
    <s v="HY"/>
    <x v="6"/>
    <n v="4.95"/>
    <n v="12540"/>
    <n v="0"/>
    <x v="5"/>
    <n v="0"/>
    <s v="UNK"/>
    <n v="0.28919330289193301"/>
    <s v="Kekawaka"/>
    <m/>
    <x v="0"/>
  </r>
  <r>
    <s v="S"/>
    <n v="2016"/>
    <s v="S9230"/>
    <s v="Kell Solar 1 LLC"/>
    <s v="Unit 1"/>
    <s v="OP"/>
    <n v="42004"/>
    <m/>
    <s v="PV"/>
    <x v="1"/>
    <n v="1"/>
    <n v="1752"/>
    <n v="0"/>
    <x v="1"/>
    <n v="0"/>
    <m/>
    <n v="0.2"/>
    <s v="Kell Solar 1 LLC"/>
    <m/>
    <x v="0"/>
  </r>
  <r>
    <s v="S"/>
    <n v="2016"/>
    <s v="S9231"/>
    <s v="Kell Solar 2 LLC"/>
    <s v="Unit 1"/>
    <s v="OP"/>
    <n v="42004"/>
    <m/>
    <s v="PV"/>
    <x v="1"/>
    <n v="1"/>
    <n v="1752"/>
    <n v="0"/>
    <x v="1"/>
    <n v="0"/>
    <m/>
    <n v="0.2"/>
    <s v="Kell Solar 2 LLC"/>
    <m/>
    <x v="0"/>
  </r>
  <r>
    <s v="H"/>
    <n v="2016"/>
    <s v="H0263"/>
    <s v="Kelly Ridge"/>
    <n v="1"/>
    <s v="OP"/>
    <n v="23255"/>
    <m/>
    <s v="HY"/>
    <x v="6"/>
    <n v="10"/>
    <n v="74140"/>
    <n v="0"/>
    <x v="5"/>
    <n v="0"/>
    <s v="UNK"/>
    <n v="0.84634703196347028"/>
    <s v="Kelly Ridge"/>
    <m/>
    <x v="0"/>
  </r>
  <r>
    <s v="S"/>
    <n v="2016"/>
    <s v="S0315"/>
    <s v="Kent South LLC"/>
    <n v="1"/>
    <s v="OP"/>
    <n v="41974"/>
    <m/>
    <s v="PV"/>
    <x v="1"/>
    <n v="20"/>
    <n v="53383"/>
    <n v="0"/>
    <x v="1"/>
    <n v="0"/>
    <s v="UNK"/>
    <n v="0.30469748858447487"/>
    <s v="Kent South LLC"/>
    <m/>
    <x v="0"/>
  </r>
  <r>
    <s v="H"/>
    <n v="2016"/>
    <s v="H0265"/>
    <s v="Kerckhoff PH 1"/>
    <s v="Unit 593"/>
    <s v="OP"/>
    <n v="7533"/>
    <m/>
    <s v="HY"/>
    <x v="6"/>
    <n v="12.6"/>
    <n v="31639.1"/>
    <n v="0"/>
    <x v="5"/>
    <n v="0"/>
    <s v="UNK"/>
    <n v="0.28664836558672174"/>
    <s v="Kerckhoff PH 1"/>
    <m/>
    <x v="0"/>
  </r>
  <r>
    <s v="H"/>
    <n v="2016"/>
    <s v="H0265"/>
    <s v="Kerckhoff PH 1"/>
    <s v="Unit 595"/>
    <s v="OP"/>
    <n v="7533"/>
    <m/>
    <s v="HY"/>
    <x v="6"/>
    <n v="12.6"/>
    <n v="13224.1"/>
    <n v="0"/>
    <x v="5"/>
    <n v="0"/>
    <s v="UNK"/>
    <n v="0.11980956004928608"/>
    <s v="Kerckhoff PH 1"/>
    <m/>
    <x v="0"/>
  </r>
  <r>
    <s v="H"/>
    <n v="2016"/>
    <s v="H0266"/>
    <s v="Kerckhoff PH 2"/>
    <s v="Unit 932"/>
    <s v="OP"/>
    <n v="30442"/>
    <m/>
    <s v="HY"/>
    <x v="6"/>
    <n v="155"/>
    <n v="302590"/>
    <n v="0"/>
    <x v="5"/>
    <n v="0"/>
    <s v="UNK"/>
    <n v="0.22285314479304758"/>
    <s v="Kerckhoff PH 2"/>
    <m/>
    <x v="0"/>
  </r>
  <r>
    <s v="H"/>
    <n v="2016"/>
    <s v="H0267"/>
    <s v="Kern Canyon"/>
    <s v="Unit 596"/>
    <s v="OP"/>
    <n v="7891"/>
    <m/>
    <s v="HY"/>
    <x v="6"/>
    <n v="11.5"/>
    <n v="33871"/>
    <n v="0"/>
    <x v="5"/>
    <n v="0"/>
    <s v="UNK"/>
    <n v="0.33622195751439349"/>
    <s v="Kern Canyon"/>
    <m/>
    <x v="0"/>
  </r>
  <r>
    <s v="S"/>
    <n v="2016"/>
    <s v="S9106"/>
    <s v="Kern County Water Agency"/>
    <n v="1"/>
    <s v="OP"/>
    <n v="40909"/>
    <m/>
    <s v="PV"/>
    <x v="1"/>
    <n v="1.1000000000000001"/>
    <n v="1784"/>
    <n v="0"/>
    <x v="1"/>
    <n v="0"/>
    <s v="UNK"/>
    <n v="0.18513906185139062"/>
    <s v="Kern County Water Agency"/>
    <m/>
    <x v="0"/>
  </r>
  <r>
    <s v="S"/>
    <n v="2016"/>
    <s v="S9152"/>
    <s v="Kern County Water Agency"/>
    <n v="1"/>
    <s v="OP"/>
    <n v="40909"/>
    <m/>
    <s v="PV"/>
    <x v="1"/>
    <n v="4.0999999999999996"/>
    <n v="6689"/>
    <n v="0"/>
    <x v="1"/>
    <n v="0"/>
    <s v="UNK"/>
    <n v="0.18624011582581579"/>
    <s v="Kern County Water Agency"/>
    <m/>
    <x v="0"/>
  </r>
  <r>
    <s v="G"/>
    <n v="2016"/>
    <s v="G0292"/>
    <s v="Kern Front"/>
    <s v="Unit 1"/>
    <s v="OP"/>
    <n v="32656"/>
    <m/>
    <s v="GT"/>
    <x v="4"/>
    <n v="24"/>
    <n v="19495"/>
    <n v="199014"/>
    <x v="3"/>
    <n v="0"/>
    <s v="UNK"/>
    <n v="9.2727359208523596E-2"/>
    <s v="Kern Front"/>
    <m/>
    <x v="0"/>
  </r>
  <r>
    <s v="G"/>
    <n v="2016"/>
    <s v="G0292"/>
    <s v="Kern Front"/>
    <s v="Unit 2"/>
    <s v="OP"/>
    <n v="32656"/>
    <m/>
    <s v="GT"/>
    <x v="4"/>
    <n v="24"/>
    <n v="19068"/>
    <n v="194688"/>
    <x v="3"/>
    <n v="0"/>
    <s v="UNK"/>
    <n v="9.069634703196347E-2"/>
    <s v="Kern Front"/>
    <m/>
    <x v="0"/>
  </r>
  <r>
    <s v="S"/>
    <n v="2016"/>
    <s v="S9204"/>
    <s v="Kern River (Bena B)"/>
    <s v="Unit 1"/>
    <s v="OP"/>
    <n v="42004"/>
    <m/>
    <s v="PV"/>
    <x v="1"/>
    <n v="1.5"/>
    <n v="2628"/>
    <n v="0"/>
    <x v="1"/>
    <n v="0"/>
    <m/>
    <n v="0.2"/>
    <s v="Kern River "/>
    <s v="Bena B)"/>
    <x v="0"/>
  </r>
  <r>
    <s v="H"/>
    <n v="2016"/>
    <s v="H0268"/>
    <s v="Kern River 1"/>
    <s v="UNIT 1"/>
    <s v="OP"/>
    <n v="2678"/>
    <m/>
    <s v="HY"/>
    <x v="6"/>
    <n v="24.8"/>
    <n v="152368"/>
    <n v="0"/>
    <x v="5"/>
    <n v="0"/>
    <s v="UNK"/>
    <n v="0.70135513330387389"/>
    <s v="Kern River 1"/>
    <m/>
    <x v="0"/>
  </r>
  <r>
    <s v="H"/>
    <n v="2016"/>
    <s v="H0269"/>
    <s v="Kern River 3"/>
    <s v="UNIT 1"/>
    <s v="OP"/>
    <n v="7731"/>
    <m/>
    <s v="HY"/>
    <x v="6"/>
    <n v="36.799999999999997"/>
    <n v="117487"/>
    <n v="0"/>
    <x v="5"/>
    <n v="0"/>
    <s v="UNK"/>
    <n v="0.36444994540401032"/>
    <s v="Kern River 3"/>
    <m/>
    <x v="0"/>
  </r>
  <r>
    <s v="G"/>
    <n v="2016"/>
    <s v="G0293"/>
    <s v="Kern River Cogeneration Co"/>
    <s v="UNIT 1"/>
    <s v="OP"/>
    <n v="31168"/>
    <m/>
    <s v="GT"/>
    <x v="4"/>
    <n v="75"/>
    <n v="14163"/>
    <n v="175276"/>
    <x v="3"/>
    <n v="0"/>
    <s v="UNK"/>
    <n v="2.1557077625570777E-2"/>
    <s v="Kern River Cogeneration Co"/>
    <m/>
    <x v="0"/>
  </r>
  <r>
    <s v="G"/>
    <n v="2016"/>
    <s v="G0293"/>
    <s v="Kern River Cogeneration Co"/>
    <s v="UNIT 2"/>
    <s v="OP"/>
    <n v="31177"/>
    <m/>
    <s v="GT"/>
    <x v="4"/>
    <n v="75"/>
    <n v="14440"/>
    <n v="180955"/>
    <x v="3"/>
    <n v="0"/>
    <s v="UNK"/>
    <n v="2.197869101978691E-2"/>
    <s v="Kern River Cogeneration Co"/>
    <m/>
    <x v="0"/>
  </r>
  <r>
    <s v="G"/>
    <n v="2016"/>
    <s v="G0293"/>
    <s v="Kern River Cogeneration Co"/>
    <s v="UNIT 3"/>
    <s v="OP"/>
    <n v="31196"/>
    <m/>
    <s v="GT"/>
    <x v="4"/>
    <n v="75"/>
    <n v="13381"/>
    <n v="165293"/>
    <x v="3"/>
    <n v="0"/>
    <s v="UNK"/>
    <n v="2.0366818873668188E-2"/>
    <s v="Kern River Cogeneration Co"/>
    <m/>
    <x v="0"/>
  </r>
  <r>
    <s v="G"/>
    <n v="2016"/>
    <s v="G0293"/>
    <s v="Kern River Cogeneration Co"/>
    <s v="UNIT 4"/>
    <s v="OP"/>
    <n v="31212"/>
    <m/>
    <s v="GT"/>
    <x v="4"/>
    <n v="75"/>
    <n v="632220"/>
    <n v="7729090"/>
    <x v="3"/>
    <n v="0"/>
    <s v="UNK"/>
    <n v="0.9622831050228311"/>
    <s v="Kern River Cogeneration Co"/>
    <m/>
    <x v="0"/>
  </r>
  <r>
    <s v="G"/>
    <n v="2016"/>
    <s v="G0103"/>
    <s v="Kern River Eastridge Cogeneration Plant"/>
    <s v="101A"/>
    <s v="OP"/>
    <n v="32295"/>
    <m/>
    <s v="GT"/>
    <x v="4"/>
    <n v="24.4"/>
    <n v="130081"/>
    <n v="1984440"/>
    <x v="3"/>
    <n v="0"/>
    <s v="NA"/>
    <n v="0.60858316490755293"/>
    <s v="Kern River Eastridge Cogeneration Plant"/>
    <m/>
    <x v="0"/>
  </r>
  <r>
    <s v="G"/>
    <n v="2016"/>
    <s v="G0103"/>
    <s v="Kern River Eastridge Cogeneration Plant"/>
    <s v="101B"/>
    <s v="OP"/>
    <n v="32295"/>
    <m/>
    <s v="GT"/>
    <x v="4"/>
    <n v="24.4"/>
    <n v="110863"/>
    <n v="1675890"/>
    <x v="3"/>
    <n v="0"/>
    <s v="NA"/>
    <n v="0.51867186915188268"/>
    <s v="Kern River Eastridge Cogeneration Plant"/>
    <m/>
    <x v="0"/>
  </r>
  <r>
    <s v="S"/>
    <n v="2016"/>
    <s v="S0456"/>
    <s v="Kern Solar Ranch"/>
    <s v="Unit 1"/>
    <s v="OP"/>
    <n v="42064"/>
    <m/>
    <s v="PV"/>
    <x v="1"/>
    <n v="20"/>
    <n v="45814"/>
    <n v="0"/>
    <x v="1"/>
    <n v="0"/>
    <m/>
    <n v="0.26149543378995432"/>
    <s v="Kern Solar Ranch"/>
    <m/>
    <x v="0"/>
  </r>
  <r>
    <s v="H"/>
    <n v="2016"/>
    <s v="H0270"/>
    <s v="Keswick"/>
    <s v="UNIT 1"/>
    <s v="OP"/>
    <n v="18323"/>
    <m/>
    <s v="HY"/>
    <x v="6"/>
    <n v="39"/>
    <n v="111133"/>
    <n v="0"/>
    <x v="5"/>
    <n v="0"/>
    <s v="UNK"/>
    <n v="0.32529270577215785"/>
    <s v="Keswick"/>
    <m/>
    <x v="0"/>
  </r>
  <r>
    <s v="H"/>
    <n v="2016"/>
    <s v="H0270"/>
    <s v="Keswick"/>
    <s v="UNIT 2"/>
    <s v="OP"/>
    <n v="18233"/>
    <m/>
    <s v="HY"/>
    <x v="6"/>
    <n v="39"/>
    <n v="111133"/>
    <n v="0"/>
    <x v="5"/>
    <n v="0"/>
    <s v="UNK"/>
    <n v="0.32529270577215785"/>
    <s v="Keswick"/>
    <m/>
    <x v="0"/>
  </r>
  <r>
    <s v="H"/>
    <n v="2016"/>
    <s v="H0270"/>
    <s v="Keswick"/>
    <s v="UNIT 3"/>
    <s v="OP"/>
    <n v="18172"/>
    <m/>
    <s v="HY"/>
    <x v="6"/>
    <n v="39"/>
    <n v="111133"/>
    <n v="0"/>
    <x v="5"/>
    <n v="0"/>
    <s v="UNK"/>
    <n v="0.32529270577215785"/>
    <s v="Keswick"/>
    <m/>
    <x v="0"/>
  </r>
  <r>
    <s v="S"/>
    <n v="2016"/>
    <s v="S0301"/>
    <s v="Kettleman Solar"/>
    <n v="1"/>
    <s v="OP"/>
    <n v="41699"/>
    <m/>
    <s v="PV"/>
    <x v="1"/>
    <n v="1"/>
    <n v="2513"/>
    <n v="0"/>
    <x v="1"/>
    <n v="0"/>
    <s v="UNK"/>
    <n v="0.28687214611872147"/>
    <s v="Kettleman Solar"/>
    <m/>
    <x v="0"/>
  </r>
  <r>
    <s v="E"/>
    <n v="2016"/>
    <s v="E0203"/>
    <s v="Kiefer Landfill Gas-to-Energy Facility"/>
    <n v="1"/>
    <s v="OP"/>
    <n v="36495"/>
    <m/>
    <s v="IC"/>
    <x v="2"/>
    <n v="3.05"/>
    <n v="18175"/>
    <n v="234449"/>
    <x v="6"/>
    <n v="0"/>
    <s v="UNK"/>
    <n v="0.68025301295007112"/>
    <s v="Kiefer Landfill Gas-to-Energy Facility"/>
    <m/>
    <x v="0"/>
  </r>
  <r>
    <s v="E"/>
    <n v="2016"/>
    <s v="E0203"/>
    <s v="Kiefer Landfill Gas-to-Energy Facility"/>
    <n v="2"/>
    <s v="OP"/>
    <n v="36495"/>
    <m/>
    <s v="IC"/>
    <x v="2"/>
    <n v="3.05"/>
    <n v="18919"/>
    <n v="243640"/>
    <x v="6"/>
    <n v="0"/>
    <s v="UNK"/>
    <n v="0.70809940863837117"/>
    <s v="Kiefer Landfill Gas-to-Energy Facility"/>
    <m/>
    <x v="0"/>
  </r>
  <r>
    <s v="E"/>
    <n v="2016"/>
    <s v="E0203"/>
    <s v="Kiefer Landfill Gas-to-Energy Facility"/>
    <n v="3"/>
    <s v="OP"/>
    <n v="36495"/>
    <m/>
    <s v="IC"/>
    <x v="2"/>
    <n v="3.05"/>
    <n v="16918"/>
    <n v="218159"/>
    <x v="6"/>
    <n v="0"/>
    <s v="UNK"/>
    <n v="0.63320607829927389"/>
    <s v="Kiefer Landfill Gas-to-Energy Facility"/>
    <m/>
    <x v="0"/>
  </r>
  <r>
    <s v="H"/>
    <n v="2016"/>
    <s v="H0271"/>
    <s v="Kilarc"/>
    <n v="1"/>
    <s v="OP"/>
    <n v="1614"/>
    <m/>
    <s v="HY"/>
    <x v="6"/>
    <n v="1.5"/>
    <n v="9251"/>
    <n v="0"/>
    <x v="5"/>
    <n v="0"/>
    <s v="UNK"/>
    <n v="0.70403348554033485"/>
    <s v="Kilarc"/>
    <m/>
    <x v="0"/>
  </r>
  <r>
    <s v="H"/>
    <n v="2016"/>
    <s v="H0271"/>
    <s v="Kilarc"/>
    <n v="2"/>
    <s v="OP"/>
    <n v="1583"/>
    <m/>
    <s v="HY"/>
    <x v="6"/>
    <n v="1.5"/>
    <n v="9251"/>
    <n v="0"/>
    <x v="5"/>
    <n v="0"/>
    <s v="UNK"/>
    <n v="0.70403348554033485"/>
    <s v="Kilarc"/>
    <m/>
    <x v="0"/>
  </r>
  <r>
    <s v="G"/>
    <n v="2016"/>
    <s v="G0823"/>
    <s v="King City Energy Center"/>
    <s v="KC2JT1"/>
    <s v="OP"/>
    <n v="37347"/>
    <m/>
    <s v="GT"/>
    <x v="4"/>
    <n v="47.3"/>
    <n v="4391.01"/>
    <n v="51222"/>
    <x v="3"/>
    <n v="0"/>
    <s v="UNK"/>
    <n v="1.0597396391439081E-2"/>
    <s v="King City Energy Center"/>
    <m/>
    <x v="0"/>
  </r>
  <r>
    <s v="S"/>
    <n v="2016"/>
    <s v="S0566"/>
    <s v="Kingbird Solar A"/>
    <s v="Unit 1"/>
    <s v="OP"/>
    <n v="42490"/>
    <m/>
    <s v="PV"/>
    <x v="1"/>
    <n v="20.73"/>
    <n v="41719"/>
    <n v="0"/>
    <x v="1"/>
    <n v="0"/>
    <m/>
    <n v="0.22973675457667289"/>
    <s v="Kingbird Solar A"/>
    <m/>
    <x v="0"/>
  </r>
  <r>
    <s v="S"/>
    <n v="2016"/>
    <s v="S0567"/>
    <s v="Kingbird Solar B"/>
    <s v="Unit 1"/>
    <s v="OP"/>
    <n v="42490"/>
    <m/>
    <s v="PV"/>
    <x v="1"/>
    <n v="20.73"/>
    <n v="39359"/>
    <n v="0"/>
    <x v="1"/>
    <n v="0"/>
    <m/>
    <n v="0.21674078773180727"/>
    <s v="Kingbird Solar B"/>
    <m/>
    <x v="0"/>
  </r>
  <r>
    <s v="H"/>
    <n v="2016"/>
    <s v="H0272"/>
    <s v="Kings River"/>
    <s v="Unit 597"/>
    <s v="OP"/>
    <n v="22712"/>
    <m/>
    <s v="HY"/>
    <x v="6"/>
    <n v="52"/>
    <n v="122312"/>
    <n v="0"/>
    <x v="5"/>
    <n v="0"/>
    <s v="UNK"/>
    <n v="0.26851071303126095"/>
    <s v="Kings River"/>
    <m/>
    <x v="0"/>
  </r>
  <r>
    <s v="S"/>
    <n v="2016"/>
    <s v="S9181"/>
    <s v="Kingsburg 1 &amp; 2"/>
    <s v="Unit 1"/>
    <s v="OP"/>
    <n v="41609"/>
    <m/>
    <s v="PV"/>
    <x v="1"/>
    <n v="1.5"/>
    <n v="2999"/>
    <n v="0"/>
    <x v="1"/>
    <n v="0"/>
    <s v="UNK"/>
    <n v="0.228234398782344"/>
    <s v="Kingsburg 1 &amp; 2"/>
    <m/>
    <x v="0"/>
  </r>
  <r>
    <s v="S"/>
    <n v="2016"/>
    <s v="S9181"/>
    <s v="Kingsburg 1 &amp; 2"/>
    <s v="Unit 2"/>
    <s v="OP"/>
    <n v="41609"/>
    <m/>
    <s v="PV"/>
    <x v="1"/>
    <n v="1.5"/>
    <n v="3027"/>
    <n v="0"/>
    <x v="1"/>
    <n v="0"/>
    <s v="UNK"/>
    <n v="0.23036529680365297"/>
    <s v="Kingsburg 1 &amp; 2"/>
    <m/>
    <x v="0"/>
  </r>
  <r>
    <s v="G"/>
    <n v="2016"/>
    <s v="G0286"/>
    <s v="Kingsburg Cogeneration"/>
    <s v="GEN 1"/>
    <s v="OP"/>
    <n v="33208"/>
    <m/>
    <s v="CT"/>
    <x v="7"/>
    <n v="23.1"/>
    <n v="18925"/>
    <n v="208387"/>
    <x v="3"/>
    <n v="0"/>
    <s v="UNK"/>
    <n v="9.3523295578090096E-2"/>
    <s v="Kingsburg Cogeneration"/>
    <m/>
    <x v="0"/>
  </r>
  <r>
    <s v="G"/>
    <n v="2016"/>
    <s v="G0286"/>
    <s v="Kingsburg Cogeneration"/>
    <s v="GEN 2"/>
    <s v="OP"/>
    <n v="33208"/>
    <m/>
    <s v="CA"/>
    <x v="8"/>
    <n v="11.4"/>
    <n v="7049.02"/>
    <n v="62959"/>
    <x v="3"/>
    <n v="0"/>
    <s v="UNK"/>
    <n v="7.0586197228230396E-2"/>
    <s v="Kingsburg Cogeneration"/>
    <m/>
    <x v="0"/>
  </r>
  <r>
    <s v="H"/>
    <n v="2016"/>
    <s v="H0274"/>
    <s v="Kirkwood (RPS Certified)"/>
    <s v="UNIT 1"/>
    <s v="OP"/>
    <n v="24504"/>
    <m/>
    <s v="HY"/>
    <x v="6"/>
    <n v="38.81"/>
    <n v="185050"/>
    <n v="0"/>
    <x v="5"/>
    <n v="0"/>
    <s v="UNK"/>
    <n v="0.54430376768215127"/>
    <s v="Kirkwood "/>
    <s v="RPS Certified)"/>
    <x v="0"/>
  </r>
  <r>
    <s v="H"/>
    <n v="2016"/>
    <s v="H0274"/>
    <s v="Kirkwood (RPS Certified)"/>
    <s v="UNIT 2"/>
    <s v="OP"/>
    <n v="24504"/>
    <m/>
    <s v="HY"/>
    <x v="6"/>
    <n v="38.81"/>
    <n v="193452"/>
    <n v="0"/>
    <x v="5"/>
    <n v="0"/>
    <s v="UNK"/>
    <n v="0.5690173059478385"/>
    <s v="Kirkwood "/>
    <s v="RPS Certified)"/>
    <x v="0"/>
  </r>
  <r>
    <s v="H"/>
    <n v="2016"/>
    <s v="H0274"/>
    <s v="Kirkwood (RPS Certified)"/>
    <s v="UNIT 3"/>
    <s v="OP"/>
    <n v="32021"/>
    <m/>
    <s v="HY"/>
    <x v="6"/>
    <n v="40.6"/>
    <n v="192203"/>
    <n v="0"/>
    <x v="5"/>
    <n v="0"/>
    <s v="UNK"/>
    <n v="0.54041826933891179"/>
    <s v="Kirkwood "/>
    <s v="RPS Certified)"/>
    <x v="0"/>
  </r>
  <r>
    <s v="G"/>
    <n v="2016"/>
    <s v="G0801"/>
    <s v="Kirkwood Meadows PUD"/>
    <s v="Unit 1-8"/>
    <s v="OP"/>
    <n v="40994"/>
    <m/>
    <s v="IC"/>
    <x v="2"/>
    <n v="5"/>
    <n v="312"/>
    <n v="4551"/>
    <x v="12"/>
    <n v="0"/>
    <s v="UNK"/>
    <n v="7.1232876712328764E-3"/>
    <s v="Kirkwood Meadows PUD"/>
    <m/>
    <x v="0"/>
  </r>
  <r>
    <s v="S"/>
    <n v="2016"/>
    <s v="S0377"/>
    <s v="Kohl's - San Bernardino - Central"/>
    <n v="1"/>
    <s v="OP"/>
    <n v="41145"/>
    <m/>
    <s v="PV"/>
    <x v="1"/>
    <n v="1"/>
    <n v="1778"/>
    <n v="0"/>
    <x v="1"/>
    <n v="0"/>
    <s v="UNK"/>
    <n v="0.20296803652968037"/>
    <s v="Kohl's - San Bernardino - Central"/>
    <m/>
    <x v="0"/>
  </r>
  <r>
    <s v="S"/>
    <n v="2016"/>
    <s v="S0370"/>
    <s v="Kohl's - San Bernardino - Mill"/>
    <n v="1"/>
    <s v="OP"/>
    <n v="39414"/>
    <m/>
    <s v="PV"/>
    <x v="1"/>
    <n v="1"/>
    <n v="1342"/>
    <n v="0"/>
    <x v="1"/>
    <n v="0"/>
    <s v="UNK"/>
    <n v="0.15319634703196347"/>
    <s v="Kohl's - San Bernardino - Mill"/>
    <m/>
    <x v="0"/>
  </r>
  <r>
    <s v="S"/>
    <n v="2016"/>
    <s v="S0144"/>
    <s v="Konoike Pacific California Inc"/>
    <s v="Unit 1"/>
    <s v="OP"/>
    <n v="40641"/>
    <m/>
    <s v="PV"/>
    <x v="1"/>
    <n v="1.4"/>
    <n v="1556"/>
    <n v="0"/>
    <x v="1"/>
    <n v="0"/>
    <s v="UNK"/>
    <n v="0.1268754076973255"/>
    <s v="Konoike Pacific California Inc"/>
    <m/>
    <x v="0"/>
  </r>
  <r>
    <s v="S"/>
    <n v="2016"/>
    <s v="S0155"/>
    <s v="Kost (Fleshman Solar Farm)"/>
    <s v="PV1"/>
    <s v="OP"/>
    <n v="40866"/>
    <m/>
    <s v="PV"/>
    <x v="1"/>
    <n v="3"/>
    <n v="5409"/>
    <n v="0"/>
    <x v="1"/>
    <n v="0"/>
    <s v="UNK"/>
    <n v="0.20582191780821918"/>
    <s v="Kost "/>
    <s v="Fleshman Solar Farm)"/>
    <x v="0"/>
  </r>
  <r>
    <s v="W"/>
    <n v="2016"/>
    <s v="W0359"/>
    <s v="Kumeyaay Wind Farm"/>
    <s v="WPRS 1"/>
    <s v="OP"/>
    <n v="38707"/>
    <m/>
    <s v="WT"/>
    <x v="0"/>
    <n v="50"/>
    <n v="143754"/>
    <n v="0"/>
    <x v="0"/>
    <n v="0"/>
    <s v="UNK"/>
    <n v="0.3282054794520548"/>
    <s v="Kumeyaay Wind Farm"/>
    <m/>
    <x v="0"/>
  </r>
  <r>
    <s v="G"/>
    <n v="2016"/>
    <s v="G0298"/>
    <s v="Kyocera Project"/>
    <s v="A4Y00333"/>
    <s v="OP"/>
    <n v="41153"/>
    <m/>
    <s v="IC"/>
    <x v="2"/>
    <n v="2.06"/>
    <n v="7846"/>
    <n v="92110"/>
    <x v="3"/>
    <n v="0"/>
    <s v="UNK"/>
    <n v="0.43478742740612664"/>
    <s v="Kyocera Project"/>
    <m/>
    <x v="0"/>
  </r>
  <r>
    <s v="G"/>
    <n v="2016"/>
    <s v="G0298"/>
    <s v="Kyocera Project"/>
    <s v="A4Z00287"/>
    <s v="OP"/>
    <n v="41153"/>
    <m/>
    <s v="IC"/>
    <x v="2"/>
    <n v="1.66"/>
    <n v="4909"/>
    <n v="57630"/>
    <x v="3"/>
    <n v="0"/>
    <s v="UNK"/>
    <n v="0.33758320955053095"/>
    <s v="Kyocera Project"/>
    <m/>
    <x v="0"/>
  </r>
  <r>
    <s v="S"/>
    <n v="2016"/>
    <s v="S0226"/>
    <s v="L-8 Solar Project"/>
    <n v="1"/>
    <s v="OP"/>
    <n v="41046"/>
    <m/>
    <s v="PV"/>
    <x v="1"/>
    <n v="1.5"/>
    <n v="2175"/>
    <n v="0"/>
    <x v="1"/>
    <n v="0"/>
    <s v="UNK"/>
    <n v="0.16552511415525115"/>
    <s v="L-8 Solar Project"/>
    <m/>
    <x v="0"/>
  </r>
  <r>
    <s v="S"/>
    <n v="2016"/>
    <s v="S0183"/>
    <s v="LA County MTA/Metro"/>
    <s v="SIP742152"/>
    <s v="OP"/>
    <n v="39904"/>
    <m/>
    <s v="PV"/>
    <x v="1"/>
    <n v="1.05"/>
    <n v="1839.6"/>
    <n v="0"/>
    <x v="1"/>
    <n v="0"/>
    <m/>
    <n v="0.19999999999999998"/>
    <s v="LA County MTA/Metro"/>
    <m/>
    <x v="0"/>
  </r>
  <r>
    <s v="H"/>
    <n v="2016"/>
    <s v="H0276"/>
    <s v="La Grange"/>
    <n v="117954"/>
    <s v="OP"/>
    <n v="32813"/>
    <m/>
    <s v="HY"/>
    <x v="6"/>
    <n v="4.2"/>
    <n v="6815"/>
    <n v="0"/>
    <x v="5"/>
    <n v="0"/>
    <s v="UNK"/>
    <n v="0.18523048488801913"/>
    <s v="La Grange"/>
    <m/>
    <x v="0"/>
  </r>
  <r>
    <s v="H"/>
    <n v="2016"/>
    <s v="H0276"/>
    <s v="La Grange"/>
    <n v="342321"/>
    <s v="OP"/>
    <n v="32813"/>
    <m/>
    <s v="HY"/>
    <x v="6"/>
    <n v="0"/>
    <n v="2728"/>
    <n v="0"/>
    <x v="5"/>
    <n v="0"/>
    <s v="UNK"/>
    <s v=""/>
    <s v="La Grange"/>
    <m/>
    <x v="0"/>
  </r>
  <r>
    <s v="S"/>
    <n v="2016"/>
    <s v="S0152"/>
    <s v="LA Harbor College"/>
    <n v="1"/>
    <s v="OP"/>
    <n v="40403"/>
    <m/>
    <s v="PV"/>
    <x v="1"/>
    <n v="1.1499999999999999"/>
    <n v="1491"/>
    <n v="0"/>
    <x v="1"/>
    <n v="0"/>
    <s v="UNK"/>
    <n v="0.1480047647409172"/>
    <s v="LA Harbor College"/>
    <m/>
    <x v="0"/>
  </r>
  <r>
    <s v="S"/>
    <n v="2016"/>
    <s v="S0152"/>
    <s v="LA Harbor College"/>
    <n v="2"/>
    <s v="OP"/>
    <n v="40664"/>
    <m/>
    <s v="PV"/>
    <x v="1"/>
    <n v="0.96"/>
    <n v="1350"/>
    <n v="0"/>
    <x v="1"/>
    <n v="0"/>
    <s v="UNK"/>
    <n v="0.16053082191780821"/>
    <s v="LA Harbor College"/>
    <m/>
    <x v="0"/>
  </r>
  <r>
    <s v="S"/>
    <n v="2016"/>
    <s v="S0179"/>
    <s v="La Joya Del Sol"/>
    <n v="1"/>
    <s v="OP"/>
    <n v="41213"/>
    <m/>
    <s v="PV"/>
    <x v="1"/>
    <n v="1.5"/>
    <n v="3130"/>
    <n v="0"/>
    <x v="1"/>
    <n v="0"/>
    <s v="UNK"/>
    <n v="0.23820395738203956"/>
    <s v="La Joya Del Sol"/>
    <m/>
    <x v="0"/>
  </r>
  <r>
    <s v="G"/>
    <n v="2016"/>
    <s v="G0781"/>
    <s v="La Paloma Generating"/>
    <s v="Gen-1"/>
    <s v="OP"/>
    <n v="37627"/>
    <m/>
    <s v="CS"/>
    <x v="3"/>
    <n v="300"/>
    <n v="1147020"/>
    <n v="8418980"/>
    <x v="3"/>
    <n v="0"/>
    <s v="UNK"/>
    <n v="0.43646118721461186"/>
    <s v="La Paloma Generating"/>
    <m/>
    <x v="0"/>
  </r>
  <r>
    <s v="G"/>
    <n v="2016"/>
    <s v="G0781"/>
    <s v="La Paloma Generating"/>
    <s v="Gen-2"/>
    <s v="OP"/>
    <n v="37627"/>
    <m/>
    <s v="CS"/>
    <x v="3"/>
    <n v="300"/>
    <n v="1136570"/>
    <n v="8330270"/>
    <x v="3"/>
    <n v="0"/>
    <s v="UNK"/>
    <n v="0.4324847792998478"/>
    <s v="La Paloma Generating"/>
    <m/>
    <x v="0"/>
  </r>
  <r>
    <s v="G"/>
    <n v="2016"/>
    <s v="G0781"/>
    <s v="La Paloma Generating"/>
    <s v="Gen-3"/>
    <s v="OP"/>
    <n v="37687"/>
    <m/>
    <s v="CS"/>
    <x v="3"/>
    <n v="300"/>
    <n v="1166430"/>
    <n v="8603070"/>
    <x v="3"/>
    <n v="0"/>
    <s v="UNK"/>
    <n v="0.44384703196347031"/>
    <s v="La Paloma Generating"/>
    <m/>
    <x v="0"/>
  </r>
  <r>
    <s v="G"/>
    <n v="2016"/>
    <s v="G0781"/>
    <s v="La Paloma Generating"/>
    <s v="Gen-4"/>
    <s v="OP"/>
    <n v="37687"/>
    <m/>
    <s v="CS"/>
    <x v="3"/>
    <n v="300"/>
    <n v="786155"/>
    <n v="5896300"/>
    <x v="3"/>
    <n v="0"/>
    <s v="UNK"/>
    <n v="0.2991457382039574"/>
    <s v="La Paloma Generating"/>
    <m/>
    <x v="0"/>
  </r>
  <r>
    <s v="G"/>
    <n v="2016"/>
    <s v="G9787"/>
    <s v="La Rosita (INTERGEN Mexicali Mexico)"/>
    <s v="CTG-1C"/>
    <s v="OP"/>
    <n v="37822"/>
    <m/>
    <s v="CT"/>
    <x v="7"/>
    <n v="193.5"/>
    <n v="899263"/>
    <n v="6799440"/>
    <x v="3"/>
    <n v="0"/>
    <s v="UNK"/>
    <n v="0.53051986360364822"/>
    <s v="La Rosita "/>
    <s v="INTERGEN Mexicali Mexico)"/>
    <x v="1"/>
  </r>
  <r>
    <s v="G"/>
    <n v="2016"/>
    <s v="G9787"/>
    <s v="La Rosita (INTERGEN Mexicali Mexico)"/>
    <s v="EAX-STG"/>
    <s v="OP"/>
    <n v="37822"/>
    <m/>
    <s v="CA"/>
    <x v="8"/>
    <n v="130"/>
    <n v="14486.1"/>
    <n v="0"/>
    <x v="3"/>
    <n v="0"/>
    <s v="UNK"/>
    <n v="1.2720495258166492E-2"/>
    <s v="La Rosita "/>
    <s v="INTERGEN Mexicali Mexico)"/>
    <x v="1"/>
  </r>
  <r>
    <s v="G"/>
    <n v="2016"/>
    <s v="G9787"/>
    <s v="La Rosita (INTERGEN Mexicali Mexico)"/>
    <s v="EBC-CTG_and_STG"/>
    <s v="OP"/>
    <n v="37851"/>
    <m/>
    <s v="CS"/>
    <x v="3"/>
    <n v="353"/>
    <n v="1972920"/>
    <n v="15107300"/>
    <x v="3"/>
    <n v="0"/>
    <s v="UNK"/>
    <n v="0.63801466878807866"/>
    <s v="La Rosita "/>
    <s v="INTERGEN Mexicali Mexico)"/>
    <x v="1"/>
  </r>
  <r>
    <s v="G"/>
    <n v="2016"/>
    <s v="G0077"/>
    <s v="Laguna Plant Cogen Facility"/>
    <s v="Cogen1"/>
    <s v="OP"/>
    <n v="41365"/>
    <m/>
    <s v="IC"/>
    <x v="2"/>
    <n v="0.27"/>
    <n v="2764.25"/>
    <n v="22971.5"/>
    <x v="2"/>
    <n v="15045"/>
    <s v="NG"/>
    <n v="1.16871723321495"/>
    <s v="Laguna Plant Cogen Facility"/>
    <m/>
    <x v="0"/>
  </r>
  <r>
    <s v="G"/>
    <n v="2016"/>
    <s v="G0077"/>
    <s v="Laguna Plant Cogen Facility"/>
    <s v="Cogen2"/>
    <s v="OP"/>
    <n v="41365"/>
    <m/>
    <s v="IC"/>
    <x v="2"/>
    <n v="0.27"/>
    <n v="2764.25"/>
    <n v="22971.5"/>
    <x v="2"/>
    <n v="15045"/>
    <s v="NG"/>
    <n v="1.16871723321495"/>
    <s v="Laguna Plant Cogen Facility"/>
    <m/>
    <x v="0"/>
  </r>
  <r>
    <s v="G"/>
    <n v="2016"/>
    <s v="G0077"/>
    <s v="Laguna Plant Cogen Facility"/>
    <s v="Cogen3"/>
    <s v="OP"/>
    <n v="41365"/>
    <m/>
    <s v="IC"/>
    <x v="2"/>
    <n v="0.27"/>
    <n v="2764.25"/>
    <n v="22971.5"/>
    <x v="2"/>
    <n v="15045"/>
    <s v="NG"/>
    <n v="1.16871723321495"/>
    <s v="Laguna Plant Cogen Facility"/>
    <m/>
    <x v="0"/>
  </r>
  <r>
    <s v="G"/>
    <n v="2016"/>
    <s v="G0077"/>
    <s v="Laguna Plant Cogen Facility"/>
    <s v="Cogen4"/>
    <s v="OP"/>
    <n v="41365"/>
    <m/>
    <s v="IC"/>
    <x v="2"/>
    <n v="0.27"/>
    <n v="2764.25"/>
    <n v="22971.5"/>
    <x v="2"/>
    <n v="15045"/>
    <s v="NG"/>
    <n v="1.16871723321495"/>
    <s v="Laguna Plant Cogen Facility"/>
    <m/>
    <x v="0"/>
  </r>
  <r>
    <s v="G"/>
    <n v="2016"/>
    <s v="G0063"/>
    <s v="Lake 1"/>
    <s v="Lake 1"/>
    <s v="OP"/>
    <n v="37429"/>
    <m/>
    <s v="GT"/>
    <x v="4"/>
    <n v="60.5"/>
    <n v="13599"/>
    <n v="162160"/>
    <x v="3"/>
    <n v="0"/>
    <s v="UNK"/>
    <n v="2.5659458847503678E-2"/>
    <s v="Lake 1"/>
    <m/>
    <x v="0"/>
  </r>
  <r>
    <s v="H"/>
    <n v="2016"/>
    <s v="H0613"/>
    <s v="Lake Hodges Station (Olivenhain Pumped Storage)"/>
    <s v="Unit 1"/>
    <s v="OP"/>
    <n v="40739"/>
    <m/>
    <s v="HY"/>
    <x v="6"/>
    <n v="20"/>
    <n v="-4970"/>
    <n v="0"/>
    <x v="5"/>
    <n v="0"/>
    <s v="UNK"/>
    <n v="-2.8367579908675798E-2"/>
    <s v="Lake Hodges Station "/>
    <s v="Olivenhain Pumped Storage)"/>
    <x v="0"/>
  </r>
  <r>
    <s v="H"/>
    <n v="2016"/>
    <s v="H0613"/>
    <s v="Lake Hodges Station (Olivenhain Pumped Storage)"/>
    <s v="Unit 2"/>
    <s v="OP"/>
    <n v="40739"/>
    <m/>
    <s v="HY"/>
    <x v="6"/>
    <n v="20"/>
    <n v="-5266"/>
    <n v="0"/>
    <x v="5"/>
    <n v="0"/>
    <s v="UNK"/>
    <n v="-3.0057077625570777E-2"/>
    <s v="Lake Hodges Station "/>
    <s v="Olivenhain Pumped Storage)"/>
    <x v="0"/>
  </r>
  <r>
    <s v="H"/>
    <n v="2016"/>
    <s v="H0282"/>
    <s v="Lake Mathews"/>
    <n v="1"/>
    <s v="OP"/>
    <n v="29342"/>
    <m/>
    <s v="HY"/>
    <x v="6"/>
    <n v="4.9000000000000004"/>
    <n v="32845"/>
    <n v="0"/>
    <x v="5"/>
    <n v="0"/>
    <s v="UNK"/>
    <n v="0.76518963749883517"/>
    <s v="Lake Mathews"/>
    <m/>
    <x v="0"/>
  </r>
  <r>
    <s v="H"/>
    <n v="2016"/>
    <s v="H0283"/>
    <s v="Lake Mendocino"/>
    <s v="G1"/>
    <s v="SB"/>
    <n v="31898"/>
    <m/>
    <s v="HY"/>
    <x v="6"/>
    <n v="1"/>
    <n v="2288"/>
    <n v="0"/>
    <x v="5"/>
    <n v="0"/>
    <s v="UNK"/>
    <n v="0.26118721461187216"/>
    <s v="Lake Mendocino"/>
    <m/>
    <x v="0"/>
  </r>
  <r>
    <s v="H"/>
    <n v="2016"/>
    <s v="H0283"/>
    <s v="Lake Mendocino"/>
    <s v="G2"/>
    <s v="SB"/>
    <n v="31898"/>
    <m/>
    <s v="HY"/>
    <x v="6"/>
    <n v="2.5"/>
    <n v="5720"/>
    <n v="0"/>
    <x v="5"/>
    <n v="0"/>
    <s v="UNK"/>
    <n v="0.26118721461187216"/>
    <s v="Lake Mendocino"/>
    <m/>
    <x v="0"/>
  </r>
  <r>
    <s v="T"/>
    <n v="2016"/>
    <s v="T0028"/>
    <s v="Lakeview #17"/>
    <s v="LVST17"/>
    <s v="OP"/>
    <n v="29952"/>
    <m/>
    <s v="ST"/>
    <x v="5"/>
    <n v="120"/>
    <n v="502493"/>
    <n v="0"/>
    <x v="4"/>
    <n v="0"/>
    <s v="UNK"/>
    <n v="0.47801845509893454"/>
    <s v="Lakeview #17"/>
    <m/>
    <x v="0"/>
  </r>
  <r>
    <s v="G"/>
    <n v="2016"/>
    <s v="G0915"/>
    <s v="Lambie Energy Center"/>
    <s v="LA1JT1"/>
    <s v="OP"/>
    <n v="37622"/>
    <m/>
    <s v="GT"/>
    <x v="4"/>
    <n v="48.1"/>
    <n v="9367"/>
    <n v="104968"/>
    <x v="3"/>
    <n v="0"/>
    <s v="UNK"/>
    <n v="2.2230607847046203E-2"/>
    <s v="Lambie Energy Center"/>
    <m/>
    <x v="0"/>
  </r>
  <r>
    <s v="S"/>
    <n v="2016"/>
    <s v="S9232"/>
    <s v="Lancaster Del Sur Ranch C2 LLC"/>
    <s v="Unit 1"/>
    <s v="OP"/>
    <n v="42004"/>
    <m/>
    <s v="PV"/>
    <x v="1"/>
    <n v="1.5"/>
    <n v="2628"/>
    <n v="0"/>
    <x v="1"/>
    <n v="0"/>
    <m/>
    <n v="0.2"/>
    <s v="Lancaster Del Sur Ranch C2 LLC"/>
    <m/>
    <x v="0"/>
  </r>
  <r>
    <s v="S"/>
    <n v="2016"/>
    <s v="S9413"/>
    <s v="Lancaster Dry Farm Ranch B"/>
    <s v="Unit 1"/>
    <s v="OP"/>
    <n v="41991"/>
    <m/>
    <s v="PV"/>
    <x v="1"/>
    <n v="5"/>
    <n v="12980"/>
    <n v="0"/>
    <x v="1"/>
    <n v="0"/>
    <s v="UNK"/>
    <n v="0.29634703196347034"/>
    <s v="Lancaster Dry Farm Ranch B"/>
    <m/>
    <x v="0"/>
  </r>
  <r>
    <s v="S"/>
    <n v="2016"/>
    <s v="S9415"/>
    <s v="Lancaster Little Rock C Solar PV"/>
    <s v="Unit 1"/>
    <s v="OP"/>
    <n v="41988"/>
    <m/>
    <s v="PV"/>
    <x v="1"/>
    <n v="5"/>
    <n v="12934"/>
    <n v="0"/>
    <x v="1"/>
    <n v="0"/>
    <s v="UNK"/>
    <n v="0.29529680365296801"/>
    <s v="Lancaster Little Rock C Solar PV"/>
    <m/>
    <x v="0"/>
  </r>
  <r>
    <s v="S"/>
    <n v="2016"/>
    <s v="S9233"/>
    <s v="Lancaster Solar 1 LLC"/>
    <s v="Unit 1"/>
    <s v="OP"/>
    <n v="41985"/>
    <m/>
    <s v="PV"/>
    <x v="1"/>
    <n v="1.5"/>
    <n v="3586"/>
    <n v="0"/>
    <x v="1"/>
    <n v="0"/>
    <s v="UNK"/>
    <n v="0.27290715372907154"/>
    <s v="Lancaster Solar 1 LLC"/>
    <m/>
    <x v="0"/>
  </r>
  <r>
    <s v="S"/>
    <n v="2016"/>
    <s v="S9234"/>
    <s v="Lancaster Solar 2 LLC"/>
    <s v="Unit 1"/>
    <s v="OP"/>
    <n v="41985"/>
    <m/>
    <s v="PV"/>
    <x v="1"/>
    <n v="1.5"/>
    <n v="3633"/>
    <n v="0"/>
    <x v="1"/>
    <n v="0"/>
    <s v="UNK"/>
    <n v="0.2764840182648402"/>
    <s v="Lancaster Solar 2 LLC"/>
    <m/>
    <x v="0"/>
  </r>
  <r>
    <s v="S"/>
    <n v="2016"/>
    <s v="S9287"/>
    <s v="LanWest Solar Farm LLC"/>
    <s v="Unit 1"/>
    <s v="OP"/>
    <n v="41698"/>
    <m/>
    <s v="PV"/>
    <x v="1"/>
    <n v="3.5"/>
    <n v="4599"/>
    <n v="0"/>
    <x v="1"/>
    <n v="0"/>
    <s v="UNK"/>
    <n v="0.15"/>
    <s v="LanWest Solar Farm LLC"/>
    <m/>
    <x v="0"/>
  </r>
  <r>
    <s v="S"/>
    <n v="2016"/>
    <s v="S0219"/>
    <s v="LAPC Carport Shade Structures (Los Angeles Pierce College)"/>
    <n v="1"/>
    <s v="OP"/>
    <n v="40409"/>
    <m/>
    <s v="PV"/>
    <x v="1"/>
    <n v="1.46"/>
    <n v="2243"/>
    <n v="0"/>
    <x v="1"/>
    <n v="0"/>
    <s v="UNK"/>
    <n v="0.17537686870582347"/>
    <s v="LAPC Carport Shade Structures "/>
    <s v="Los Angeles Pierce College)"/>
    <x v="0"/>
  </r>
  <r>
    <s v="S"/>
    <n v="2016"/>
    <s v="S0219"/>
    <s v="LAPC Carport Shade Structures (Los Angeles Pierce College)"/>
    <n v="2"/>
    <s v="OP"/>
    <n v="40909"/>
    <m/>
    <s v="PV"/>
    <x v="1"/>
    <n v="0.63"/>
    <n v="970"/>
    <n v="0"/>
    <x v="1"/>
    <n v="0"/>
    <s v="UNK"/>
    <n v="0.1757628469957237"/>
    <s v="LAPC Carport Shade Structures "/>
    <s v="Los Angeles Pierce College)"/>
    <x v="0"/>
  </r>
  <r>
    <s v="G"/>
    <n v="2016"/>
    <s v="G0819"/>
    <s v="Larkspur Energy LLC"/>
    <s v="Larkspur1"/>
    <s v="OP"/>
    <n v="37090"/>
    <m/>
    <s v="GT"/>
    <x v="4"/>
    <n v="45"/>
    <n v="21390"/>
    <n v="222753"/>
    <x v="3"/>
    <n v="0"/>
    <s v="DFO"/>
    <n v="5.4261796042617959E-2"/>
    <s v="Larkspur Energy LLC"/>
    <m/>
    <x v="0"/>
  </r>
  <r>
    <s v="G"/>
    <n v="2016"/>
    <s v="G0819"/>
    <s v="Larkspur Energy LLC"/>
    <s v="Larkspur2"/>
    <s v="OP"/>
    <n v="37090"/>
    <m/>
    <s v="GT"/>
    <x v="4"/>
    <n v="45"/>
    <n v="25015"/>
    <n v="260346"/>
    <x v="3"/>
    <n v="0"/>
    <s v="DFO"/>
    <n v="6.3457635717909688E-2"/>
    <s v="Larkspur Energy LLC"/>
    <m/>
    <x v="0"/>
  </r>
  <r>
    <s v="G"/>
    <n v="2016"/>
    <s v="G0128"/>
    <s v="Lathrop Plant"/>
    <n v="1"/>
    <s v="OP"/>
    <n v="34972"/>
    <m/>
    <s v="ST"/>
    <x v="5"/>
    <n v="4"/>
    <n v="10758"/>
    <n v="0"/>
    <x v="3"/>
    <n v="0"/>
    <s v="UNK"/>
    <n v="0.3070205479452055"/>
    <s v="Lathrop Plant"/>
    <m/>
    <x v="0"/>
  </r>
  <r>
    <s v="S"/>
    <n v="2016"/>
    <s v="S0571"/>
    <s v="Lemoore PV 1 LLC"/>
    <s v="Unit 1"/>
    <s v="OP"/>
    <n v="42398"/>
    <m/>
    <s v="PV"/>
    <x v="1"/>
    <n v="1.5"/>
    <n v="3963"/>
    <n v="0"/>
    <x v="1"/>
    <n v="0"/>
    <m/>
    <n v="0.30159817351598173"/>
    <s v="Lemoore PV 1 LLC"/>
    <m/>
    <x v="0"/>
  </r>
  <r>
    <s v="S"/>
    <n v="2016"/>
    <s v="S9235"/>
    <s v="Leolani Solar 1 LLC"/>
    <s v="Unit 1"/>
    <s v="OP"/>
    <n v="42004"/>
    <m/>
    <s v="PV"/>
    <x v="1"/>
    <n v="1.5"/>
    <n v="2628"/>
    <n v="0"/>
    <x v="1"/>
    <n v="0"/>
    <m/>
    <n v="0.2"/>
    <s v="Leolani Solar 1 LLC"/>
    <m/>
    <x v="0"/>
  </r>
  <r>
    <s v="S"/>
    <n v="2016"/>
    <s v="S9236"/>
    <s v="Leolani Solar 2 LLC"/>
    <s v="Unit 1"/>
    <s v="OP"/>
    <n v="42004"/>
    <m/>
    <s v="PV"/>
    <x v="1"/>
    <n v="1"/>
    <n v="1752"/>
    <n v="0"/>
    <x v="1"/>
    <n v="0"/>
    <m/>
    <n v="0.2"/>
    <s v="Leolani Solar 2 LLC"/>
    <m/>
    <x v="0"/>
  </r>
  <r>
    <s v="H"/>
    <n v="2016"/>
    <s v="H0286"/>
    <s v="Lewiston"/>
    <n v="1"/>
    <s v="OP"/>
    <n v="23408"/>
    <m/>
    <s v="HY"/>
    <x v="6"/>
    <n v="0.35"/>
    <n v="1144.5999999999999"/>
    <n v="0"/>
    <x v="5"/>
    <n v="0"/>
    <s v="UNK"/>
    <n v="0.37332028701891712"/>
    <s v="Lewiston"/>
    <m/>
    <x v="0"/>
  </r>
  <r>
    <s v="H"/>
    <n v="2016"/>
    <s v="H0287"/>
    <s v="Lime Saddle"/>
    <n v="1"/>
    <s v="OP"/>
    <n v="2405"/>
    <m/>
    <s v="HY"/>
    <x v="6"/>
    <n v="1"/>
    <n v="1660"/>
    <n v="0"/>
    <x v="5"/>
    <n v="0"/>
    <s v="UNK"/>
    <n v="0.18949771689497716"/>
    <s v="Lime Saddle"/>
    <m/>
    <x v="0"/>
  </r>
  <r>
    <s v="H"/>
    <n v="2016"/>
    <s v="H0287"/>
    <s v="Lime Saddle"/>
    <n v="2"/>
    <s v="OP"/>
    <n v="2405"/>
    <m/>
    <s v="HY"/>
    <x v="6"/>
    <n v="1"/>
    <n v="1626"/>
    <n v="0"/>
    <x v="5"/>
    <n v="0"/>
    <s v="UNK"/>
    <n v="0.18561643835616437"/>
    <s v="Lime Saddle"/>
    <m/>
    <x v="0"/>
  </r>
  <r>
    <s v="E"/>
    <n v="2016"/>
    <s v="E0225"/>
    <s v="Lincoln Landfill - WPWMA"/>
    <s v="Unit 1"/>
    <s v="OP"/>
    <n v="38299"/>
    <m/>
    <s v="IC"/>
    <x v="2"/>
    <n v="0.83"/>
    <n v="4598.25"/>
    <n v="51986.7"/>
    <x v="6"/>
    <n v="0"/>
    <s v="UNK"/>
    <n v="0.63242696814655885"/>
    <s v="Lincoln Landfill - WPWMA"/>
    <m/>
    <x v="0"/>
  </r>
  <r>
    <s v="E"/>
    <n v="2016"/>
    <s v="E0225"/>
    <s v="Lincoln Landfill - WPWMA"/>
    <s v="Unit 2"/>
    <s v="OP"/>
    <n v="38299"/>
    <m/>
    <s v="IC"/>
    <x v="2"/>
    <n v="0.83"/>
    <n v="4598.25"/>
    <n v="51986.7"/>
    <x v="6"/>
    <n v="0"/>
    <s v="UNK"/>
    <n v="0.63242696814655885"/>
    <s v="Lincoln Landfill - WPWMA"/>
    <m/>
    <x v="0"/>
  </r>
  <r>
    <s v="E"/>
    <n v="2016"/>
    <s v="E0225"/>
    <s v="Lincoln Landfill - WPWMA"/>
    <s v="Unit 3"/>
    <s v="OP"/>
    <n v="38299"/>
    <m/>
    <s v="IC"/>
    <x v="2"/>
    <n v="0.83"/>
    <n v="4598.25"/>
    <n v="51986.7"/>
    <x v="6"/>
    <n v="0"/>
    <s v="UNK"/>
    <n v="0.63242696814655885"/>
    <s v="Lincoln Landfill - WPWMA"/>
    <m/>
    <x v="0"/>
  </r>
  <r>
    <s v="E"/>
    <n v="2016"/>
    <s v="E0225"/>
    <s v="Lincoln Landfill - WPWMA"/>
    <s v="Unit 4"/>
    <s v="OP"/>
    <n v="41214"/>
    <m/>
    <s v="IC"/>
    <x v="2"/>
    <n v="0.83"/>
    <n v="4598.25"/>
    <n v="51986.7"/>
    <x v="6"/>
    <n v="0"/>
    <s v="UNK"/>
    <n v="0.63242696814655885"/>
    <s v="Lincoln Landfill - WPWMA"/>
    <m/>
    <x v="0"/>
  </r>
  <r>
    <s v="E"/>
    <n v="2016"/>
    <s v="E0225"/>
    <s v="Lincoln Landfill - WPWMA"/>
    <s v="Unit 5"/>
    <s v="OP"/>
    <n v="41214"/>
    <m/>
    <s v="IC"/>
    <x v="2"/>
    <n v="0.83"/>
    <n v="4598.25"/>
    <n v="51986.7"/>
    <x v="6"/>
    <n v="0"/>
    <s v="UNK"/>
    <n v="0.63242696814655885"/>
    <s v="Lincoln Landfill - WPWMA"/>
    <m/>
    <x v="0"/>
  </r>
  <r>
    <s v="E"/>
    <n v="2016"/>
    <s v="E0225"/>
    <s v="Lincoln Landfill - WPWMA"/>
    <s v="Unit 6"/>
    <s v="OP"/>
    <n v="41214"/>
    <m/>
    <s v="IC"/>
    <x v="2"/>
    <n v="0.83"/>
    <n v="4598.25"/>
    <n v="51986.7"/>
    <x v="6"/>
    <n v="0"/>
    <s v="UNK"/>
    <n v="0.63242696814655885"/>
    <s v="Lincoln Landfill - WPWMA"/>
    <m/>
    <x v="0"/>
  </r>
  <r>
    <s v="S"/>
    <n v="2016"/>
    <s v="S9268"/>
    <s v="Lincoln Solar Millenium Fund LLC_(Lincoln Solar #A)"/>
    <s v="Unit 1"/>
    <s v="OP"/>
    <n v="41639"/>
    <m/>
    <s v="PV"/>
    <x v="1"/>
    <n v="1.5"/>
    <n v="1971"/>
    <n v="0"/>
    <x v="1"/>
    <n v="0"/>
    <s v="UNK"/>
    <n v="0.15"/>
    <s v="Lincoln Solar Millenium Fund LLC_"/>
    <s v="Lincoln Solar #A)"/>
    <x v="0"/>
  </r>
  <r>
    <s v="S"/>
    <n v="2016"/>
    <s v="S9269"/>
    <s v="Lincoln Solar Millenium Fund LLC_(Lincoln Solar #B)"/>
    <s v="Unit 1"/>
    <s v="OP"/>
    <n v="41639"/>
    <m/>
    <s v="PV"/>
    <x v="1"/>
    <n v="1.5"/>
    <n v="1971"/>
    <n v="0"/>
    <x v="1"/>
    <n v="0"/>
    <s v="UNK"/>
    <n v="0.15"/>
    <s v="Lincoln Solar Millenium Fund LLC_"/>
    <s v="Lincoln Solar #B)"/>
    <x v="0"/>
  </r>
  <r>
    <s v="S"/>
    <n v="2016"/>
    <s v="S9270"/>
    <s v="Lincoln Solar Millenium Fund LLC_(Nicholas Solar #C)"/>
    <s v="Unit 1"/>
    <s v="OP"/>
    <n v="41639"/>
    <m/>
    <s v="PV"/>
    <x v="1"/>
    <n v="1.5"/>
    <n v="1971"/>
    <n v="0"/>
    <x v="1"/>
    <n v="0"/>
    <s v="UNK"/>
    <n v="0.15"/>
    <s v="Lincoln Solar Millenium Fund LLC_"/>
    <s v="Nicholas Solar #C)"/>
    <x v="0"/>
  </r>
  <r>
    <s v="G"/>
    <n v="2016"/>
    <s v="G0804"/>
    <s v="Linn Western Processing Generating Facility (Blacksand)"/>
    <n v="182"/>
    <s v="OP"/>
    <n v="36860"/>
    <m/>
    <s v="GT"/>
    <x v="4"/>
    <n v="4"/>
    <n v="14087"/>
    <n v="212727"/>
    <x v="3"/>
    <n v="0"/>
    <s v="UNK"/>
    <n v="0.40202625570776257"/>
    <s v="Linn Western Processing Generating Facility "/>
    <s v="Blacksand)"/>
    <x v="0"/>
  </r>
  <r>
    <s v="G"/>
    <n v="2016"/>
    <s v="G0804"/>
    <s v="Linn Western Processing Generating Facility (Blacksand)"/>
    <n v="183"/>
    <s v="OP"/>
    <n v="36860"/>
    <m/>
    <s v="GT"/>
    <x v="4"/>
    <n v="4"/>
    <n v="14358"/>
    <n v="234963"/>
    <x v="3"/>
    <n v="0"/>
    <s v="UNK"/>
    <n v="0.40976027397260273"/>
    <s v="Linn Western Processing Generating Facility "/>
    <s v="Blacksand)"/>
    <x v="0"/>
  </r>
  <r>
    <s v="G"/>
    <n v="2016"/>
    <s v="G0804"/>
    <s v="Linn Western Processing Generating Facility (Blacksand)"/>
    <n v="190"/>
    <s v="OP"/>
    <n v="41153"/>
    <m/>
    <s v="IC"/>
    <x v="2"/>
    <n v="0.33"/>
    <n v="73"/>
    <n v="17142"/>
    <x v="3"/>
    <n v="0"/>
    <s v="UNK"/>
    <n v="2.5252525252525252E-2"/>
    <s v="Linn Western Processing Generating Facility "/>
    <s v="Blacksand)"/>
    <x v="0"/>
  </r>
  <r>
    <s v="G"/>
    <n v="2016"/>
    <s v="G0315"/>
    <s v="Live Oak Cogen"/>
    <s v="LM5000"/>
    <s v="OP"/>
    <n v="33695"/>
    <m/>
    <s v="GT"/>
    <x v="4"/>
    <n v="47"/>
    <n v="10438"/>
    <n v="97297"/>
    <x v="3"/>
    <n v="0"/>
    <s v="UNK"/>
    <n v="2.5352181093947344E-2"/>
    <s v="Live Oak Cogen"/>
    <m/>
    <x v="0"/>
  </r>
  <r>
    <s v="G"/>
    <n v="2016"/>
    <s v="G0380"/>
    <s v="Lodi"/>
    <n v="1"/>
    <s v="OP"/>
    <n v="31444"/>
    <m/>
    <s v="GT"/>
    <x v="4"/>
    <n v="27.4"/>
    <n v="2027.03"/>
    <n v="32496"/>
    <x v="3"/>
    <n v="0"/>
    <s v="UNK"/>
    <n v="8.445113821951138E-3"/>
    <s v="Lodi"/>
    <m/>
    <x v="0"/>
  </r>
  <r>
    <s v="G"/>
    <n v="2016"/>
    <s v="G0381"/>
    <s v="Lodi CC (NCPA STIG)"/>
    <n v="1"/>
    <s v="OP"/>
    <n v="35156"/>
    <m/>
    <s v="GT"/>
    <x v="4"/>
    <n v="27.4"/>
    <n v="2283.06"/>
    <n v="21731"/>
    <x v="3"/>
    <n v="0"/>
    <s v="OIL"/>
    <n v="9.5117988201179875E-3"/>
    <s v="Lodi CC "/>
    <s v="NCPA STIG)"/>
    <x v="0"/>
  </r>
  <r>
    <s v="G"/>
    <n v="2016"/>
    <s v="G1009"/>
    <s v="Lodi Energy Center"/>
    <n v="1"/>
    <s v="OP"/>
    <n v="41209"/>
    <m/>
    <s v="CT"/>
    <x v="7"/>
    <n v="187"/>
    <n v="341162"/>
    <n v="3903310"/>
    <x v="3"/>
    <n v="0"/>
    <s v="UNK"/>
    <n v="0.20826435181793765"/>
    <s v="Lodi Energy Center"/>
    <m/>
    <x v="0"/>
  </r>
  <r>
    <s v="G"/>
    <n v="2016"/>
    <s v="G1009"/>
    <s v="Lodi Energy Center"/>
    <n v="2"/>
    <s v="OP"/>
    <n v="41209"/>
    <m/>
    <s v="CA"/>
    <x v="8"/>
    <n v="105.23"/>
    <n v="189881"/>
    <n v="0"/>
    <x v="3"/>
    <n v="0"/>
    <s v="UNK"/>
    <n v="0.2059860614084304"/>
    <s v="Lodi Energy Center"/>
    <m/>
    <x v="0"/>
  </r>
  <r>
    <s v="S"/>
    <n v="2016"/>
    <s v="S9237"/>
    <s v="Lola Energy 1 LLC"/>
    <s v="Unit 1"/>
    <s v="OP"/>
    <n v="42004"/>
    <m/>
    <s v="PV"/>
    <x v="1"/>
    <n v="1"/>
    <n v="1752"/>
    <n v="0"/>
    <x v="1"/>
    <n v="0"/>
    <m/>
    <n v="0.2"/>
    <s v="Lola Energy 1 LLC"/>
    <m/>
    <x v="0"/>
  </r>
  <r>
    <s v="S"/>
    <n v="2016"/>
    <s v="S9238"/>
    <s v="Lola Energy 2 LLC"/>
    <s v="Unit 1"/>
    <s v="OP"/>
    <n v="42004"/>
    <m/>
    <s v="PV"/>
    <x v="1"/>
    <n v="1"/>
    <n v="1752"/>
    <n v="0"/>
    <x v="1"/>
    <n v="0"/>
    <s v="UNK"/>
    <n v="0.2"/>
    <s v="Lola Energy 2 LLC"/>
    <m/>
    <x v="0"/>
  </r>
  <r>
    <s v="G"/>
    <n v="2016"/>
    <s v="G0317"/>
    <s v="Loma Linda University Cogeneration"/>
    <s v="GEN1"/>
    <s v="OP"/>
    <n v="32813"/>
    <m/>
    <s v="CT"/>
    <x v="7"/>
    <n v="5.2"/>
    <n v="36146"/>
    <n v="561409"/>
    <x v="3"/>
    <n v="0"/>
    <s v="OIL"/>
    <n v="0.79351071303126097"/>
    <s v="Loma Linda University Cogeneration"/>
    <m/>
    <x v="0"/>
  </r>
  <r>
    <s v="G"/>
    <n v="2016"/>
    <s v="G0317"/>
    <s v="Loma Linda University Cogeneration"/>
    <s v="GEN2"/>
    <s v="OP"/>
    <n v="32813"/>
    <m/>
    <s v="CT"/>
    <x v="7"/>
    <n v="5.2"/>
    <n v="35334"/>
    <n v="544670"/>
    <x v="3"/>
    <n v="0"/>
    <s v="OIL"/>
    <n v="0.77568493150684936"/>
    <s v="Loma Linda University Cogeneration"/>
    <m/>
    <x v="0"/>
  </r>
  <r>
    <s v="G"/>
    <n v="2016"/>
    <s v="G0317"/>
    <s v="Loma Linda University Cogeneration"/>
    <s v="GEN3"/>
    <s v="RE"/>
    <n v="29252"/>
    <n v="41851"/>
    <s v="CA"/>
    <x v="8"/>
    <n v="1.2"/>
    <n v="0.12"/>
    <n v="0"/>
    <x v="3"/>
    <n v="0"/>
    <s v="OIL"/>
    <n v="1.1415525114155251E-5"/>
    <s v="Loma Linda University Cogeneration"/>
    <m/>
    <x v="1"/>
  </r>
  <r>
    <s v="S"/>
    <n v="2016"/>
    <s v="S9153"/>
    <s v="Loma Linda VA Health Care System"/>
    <n v="1"/>
    <s v="OP"/>
    <n v="40909"/>
    <m/>
    <s v="PV"/>
    <x v="1"/>
    <n v="2.0299999999999998"/>
    <n v="3568.82"/>
    <n v="0"/>
    <x v="1"/>
    <n v="0"/>
    <s v="UNK"/>
    <n v="0.20068943023595837"/>
    <s v="Loma Linda VA Health Care System"/>
    <m/>
    <x v="0"/>
  </r>
  <r>
    <s v="S"/>
    <n v="2016"/>
    <s v="S9153"/>
    <s v="Loma Linda VA Health Care System"/>
    <n v="2"/>
    <s v="OP"/>
    <n v="40544"/>
    <m/>
    <s v="PV"/>
    <x v="1"/>
    <n v="0.8"/>
    <n v="1401.6"/>
    <n v="0"/>
    <x v="1"/>
    <n v="0"/>
    <s v="UNK"/>
    <n v="0.19999999999999998"/>
    <s v="Loma Linda VA Health Care System"/>
    <m/>
    <x v="0"/>
  </r>
  <r>
    <s v="S"/>
    <n v="2016"/>
    <s v="S9032"/>
    <s v="Lomo Cold Storage LLC"/>
    <n v="1"/>
    <s v="OP"/>
    <n v="40909"/>
    <m/>
    <s v="PV"/>
    <x v="1"/>
    <n v="1"/>
    <n v="1622"/>
    <n v="0"/>
    <x v="1"/>
    <n v="0"/>
    <s v="UNK"/>
    <n v="0.18515981735159817"/>
    <s v="Lomo Cold Storage LLC"/>
    <m/>
    <x v="0"/>
  </r>
  <r>
    <s v="S"/>
    <n v="2016"/>
    <s v="S0328"/>
    <s v="Lone Valley Solar Park 1"/>
    <n v="1"/>
    <s v="OP"/>
    <n v="41913"/>
    <m/>
    <s v="PV"/>
    <x v="1"/>
    <n v="10"/>
    <n v="22953.9"/>
    <n v="0"/>
    <x v="1"/>
    <n v="0"/>
    <s v="UNK"/>
    <n v="0.26203082191780824"/>
    <s v="Lone Valley Solar Park 1"/>
    <m/>
    <x v="0"/>
  </r>
  <r>
    <s v="S"/>
    <n v="2016"/>
    <s v="S0329"/>
    <s v="Lone Valley Solar Park 2"/>
    <n v="2"/>
    <s v="OP"/>
    <n v="41913"/>
    <m/>
    <s v="PV"/>
    <x v="1"/>
    <n v="20"/>
    <n v="44965.4"/>
    <n v="0"/>
    <x v="1"/>
    <n v="0"/>
    <s v="UNK"/>
    <n v="0.2566518264840183"/>
    <s v="Lone Valley Solar Park 2"/>
    <m/>
    <x v="0"/>
  </r>
  <r>
    <s v="G"/>
    <n v="2016"/>
    <s v="G0319"/>
    <s v="Long Beach Generation LLC"/>
    <s v="GT 1"/>
    <s v="OP"/>
    <n v="39295"/>
    <m/>
    <s v="GT"/>
    <x v="4"/>
    <n v="65"/>
    <n v="6594.02"/>
    <n v="112685"/>
    <x v="3"/>
    <n v="0"/>
    <s v="NA"/>
    <n v="1.1580646294344925E-2"/>
    <s v="Long Beach Generation LLC"/>
    <m/>
    <x v="0"/>
  </r>
  <r>
    <s v="G"/>
    <n v="2016"/>
    <s v="G0319"/>
    <s v="Long Beach Generation LLC"/>
    <s v="GT 2"/>
    <s v="OP"/>
    <n v="39295"/>
    <m/>
    <s v="GT"/>
    <x v="4"/>
    <n v="65"/>
    <n v="6651.02"/>
    <n v="110429"/>
    <x v="3"/>
    <n v="0"/>
    <s v="UNK"/>
    <n v="1.1680751668422902E-2"/>
    <s v="Long Beach Generation LLC"/>
    <m/>
    <x v="0"/>
  </r>
  <r>
    <s v="G"/>
    <n v="2016"/>
    <s v="G0319"/>
    <s v="Long Beach Generation LLC"/>
    <s v="GT 3"/>
    <s v="OP"/>
    <n v="39295"/>
    <m/>
    <s v="GT"/>
    <x v="4"/>
    <n v="65"/>
    <n v="6138.01"/>
    <n v="102336"/>
    <x v="3"/>
    <n v="0"/>
    <s v="UNK"/>
    <n v="1.077978573937478E-2"/>
    <s v="Long Beach Generation LLC"/>
    <m/>
    <x v="0"/>
  </r>
  <r>
    <s v="G"/>
    <n v="2016"/>
    <s v="G0319"/>
    <s v="Long Beach Generation LLC"/>
    <s v="GT 4"/>
    <s v="OP"/>
    <n v="39295"/>
    <m/>
    <s v="GT"/>
    <x v="4"/>
    <n v="65"/>
    <n v="5645.03"/>
    <n v="95141"/>
    <x v="3"/>
    <n v="0"/>
    <s v="UNK"/>
    <n v="9.9139971900245871E-3"/>
    <s v="Long Beach Generation LLC"/>
    <m/>
    <x v="0"/>
  </r>
  <r>
    <s v="S"/>
    <n v="2016"/>
    <s v="S0545"/>
    <s v="LongBoat Solar"/>
    <s v="PV1"/>
    <s v="OP"/>
    <n v="42705"/>
    <m/>
    <s v="PV"/>
    <x v="1"/>
    <n v="20"/>
    <n v="1313.11"/>
    <n v="0"/>
    <x v="1"/>
    <n v="0"/>
    <m/>
    <n v="7.4949200913242003E-3"/>
    <s v="LongBoat Solar"/>
    <m/>
    <x v="0"/>
  </r>
  <r>
    <s v="H"/>
    <n v="2016"/>
    <s v="H0289"/>
    <s v="Loon Lake"/>
    <s v="Unit 1"/>
    <s v="OP"/>
    <n v="26177"/>
    <m/>
    <s v="HY"/>
    <x v="6"/>
    <n v="74.099999999999994"/>
    <n v="92670"/>
    <n v="0"/>
    <x v="5"/>
    <n v="0"/>
    <s v="UNK"/>
    <n v="0.14276338897824117"/>
    <s v="Loon Lake"/>
    <m/>
    <x v="0"/>
  </r>
  <r>
    <s v="S"/>
    <n v="2016"/>
    <s v="S9158"/>
    <s v="Los Angeles Community College District"/>
    <n v="1"/>
    <s v="OP"/>
    <n v="41275"/>
    <m/>
    <s v="PV"/>
    <x v="1"/>
    <n v="2.2799999999999998"/>
    <n v="3998.06"/>
    <n v="0"/>
    <x v="1"/>
    <n v="0"/>
    <s v="UNK"/>
    <n v="0.20017523832412082"/>
    <s v="Los Angeles Community College District"/>
    <m/>
    <x v="0"/>
  </r>
  <r>
    <s v="G"/>
    <n v="2016"/>
    <s v="G0776"/>
    <s v="Los Angeles Refinery (Tesoro)"/>
    <s v="GEN1"/>
    <s v="OP"/>
    <n v="30286"/>
    <m/>
    <s v="CT"/>
    <x v="7"/>
    <n v="30"/>
    <n v="208255"/>
    <n v="3244930"/>
    <x v="3"/>
    <n v="0"/>
    <s v="UNK"/>
    <n v="0.79244672754946732"/>
    <s v="Los Angeles Refinery "/>
    <s v="Tesoro)"/>
    <x v="0"/>
  </r>
  <r>
    <s v="G"/>
    <n v="2016"/>
    <s v="G0776"/>
    <s v="Los Angeles Refinery (Tesoro)"/>
    <s v="GEN2"/>
    <s v="OP"/>
    <n v="30286"/>
    <m/>
    <s v="CT"/>
    <x v="7"/>
    <n v="30"/>
    <n v="205066"/>
    <n v="3135980"/>
    <x v="3"/>
    <n v="0"/>
    <s v="UNK"/>
    <n v="0.78031202435312019"/>
    <s v="Los Angeles Refinery "/>
    <s v="Tesoro)"/>
    <x v="0"/>
  </r>
  <r>
    <s v="G"/>
    <n v="2016"/>
    <s v="G0776"/>
    <s v="Los Angeles Refinery (Tesoro)"/>
    <s v="GEN3"/>
    <s v="OP"/>
    <n v="33329"/>
    <m/>
    <s v="CA"/>
    <x v="8"/>
    <n v="23"/>
    <n v="92934"/>
    <n v="1283220"/>
    <x v="3"/>
    <n v="0"/>
    <s v="UNK"/>
    <n v="0.46125670041691486"/>
    <s v="Los Angeles Refinery "/>
    <s v="Tesoro)"/>
    <x v="0"/>
  </r>
  <r>
    <s v="C"/>
    <n v="2016"/>
    <s v="C0002"/>
    <s v="Los Angeles Refinery - Calciner"/>
    <s v="UNIT 1"/>
    <s v="OP"/>
    <n v="30286"/>
    <m/>
    <s v="ST"/>
    <x v="5"/>
    <n v="35.799999999999997"/>
    <n v="207055"/>
    <n v="3026190"/>
    <x v="13"/>
    <n v="156174"/>
    <s v="NG"/>
    <n v="0.66023507053391495"/>
    <s v="Los Angeles Refinery - Calciner"/>
    <m/>
    <x v="0"/>
  </r>
  <r>
    <s v="G"/>
    <n v="2016"/>
    <s v="G0866"/>
    <s v="Los Esteros Critical Energy Facility LLC"/>
    <s v="LE1JT1-RP"/>
    <s v="OP"/>
    <n v="41275"/>
    <m/>
    <s v="CT"/>
    <x v="7"/>
    <n v="49.9"/>
    <n v="25419"/>
    <n v="273926"/>
    <x v="3"/>
    <n v="0"/>
    <s v="UNK"/>
    <n v="5.8150547670683832E-2"/>
    <s v="Los Esteros Critical Energy Facility LLC"/>
    <m/>
    <x v="0"/>
  </r>
  <r>
    <s v="G"/>
    <n v="2016"/>
    <s v="G0866"/>
    <s v="Los Esteros Critical Energy Facility LLC"/>
    <s v="LE1JT2-RP"/>
    <s v="OP"/>
    <n v="41275"/>
    <m/>
    <s v="CT"/>
    <x v="7"/>
    <n v="49.9"/>
    <n v="21741"/>
    <n v="220034"/>
    <x v="3"/>
    <n v="0"/>
    <s v="UNK"/>
    <n v="4.973645921980948E-2"/>
    <s v="Los Esteros Critical Energy Facility LLC"/>
    <m/>
    <x v="0"/>
  </r>
  <r>
    <s v="G"/>
    <n v="2016"/>
    <s v="G0866"/>
    <s v="Los Esteros Critical Energy Facility LLC"/>
    <s v="LE1JT3-RP"/>
    <s v="OP"/>
    <n v="41275"/>
    <m/>
    <s v="CT"/>
    <x v="7"/>
    <n v="49.9"/>
    <n v="31636"/>
    <n v="345974"/>
    <x v="3"/>
    <n v="0"/>
    <s v="UNK"/>
    <n v="7.2373056615514131E-2"/>
    <s v="Los Esteros Critical Energy Facility LLC"/>
    <m/>
    <x v="0"/>
  </r>
  <r>
    <s v="G"/>
    <n v="2016"/>
    <s v="G0866"/>
    <s v="Los Esteros Critical Energy Facility LLC"/>
    <s v="LE1JT4-RP"/>
    <s v="OP"/>
    <n v="41275"/>
    <m/>
    <s v="CT"/>
    <x v="7"/>
    <n v="49.9"/>
    <n v="37905"/>
    <n v="417295"/>
    <x v="3"/>
    <n v="0"/>
    <s v="UNK"/>
    <n v="8.671452494029154E-2"/>
    <s v="Los Esteros Critical Energy Facility LLC"/>
    <m/>
    <x v="0"/>
  </r>
  <r>
    <s v="G"/>
    <n v="2016"/>
    <s v="G0866"/>
    <s v="Los Esteros Critical Energy Facility LLC"/>
    <s v="LE1ST1"/>
    <s v="OP"/>
    <n v="41493"/>
    <m/>
    <s v="CA"/>
    <x v="8"/>
    <n v="126.07"/>
    <n v="37232"/>
    <n v="79504"/>
    <x v="3"/>
    <n v="0"/>
    <s v="UNK"/>
    <n v="3.3713241139861058E-2"/>
    <s v="Los Esteros Critical Energy Facility LLC"/>
    <m/>
    <x v="0"/>
  </r>
  <r>
    <s v="S"/>
    <n v="2016"/>
    <s v="S9053"/>
    <s v="Los Gatos Tomato Products"/>
    <n v="1"/>
    <s v="OP"/>
    <n v="40909"/>
    <m/>
    <s v="PV"/>
    <x v="1"/>
    <n v="1"/>
    <n v="1622"/>
    <n v="0"/>
    <x v="1"/>
    <n v="0"/>
    <s v="UNK"/>
    <n v="0.18515981735159817"/>
    <s v="Los Gatos Tomato Products"/>
    <m/>
    <x v="0"/>
  </r>
  <r>
    <s v="G"/>
    <n v="2016"/>
    <s v="G0780"/>
    <s v="Los Medanos Energy Center LLC"/>
    <s v="LM1CT1"/>
    <s v="OP"/>
    <n v="37073"/>
    <m/>
    <s v="CT"/>
    <x v="7"/>
    <n v="172"/>
    <n v="858669"/>
    <n v="9544950"/>
    <x v="3"/>
    <n v="0"/>
    <s v="UNK"/>
    <n v="0.5698928798980567"/>
    <s v="Los Medanos Energy Center LLC"/>
    <m/>
    <x v="0"/>
  </r>
  <r>
    <s v="G"/>
    <n v="2016"/>
    <s v="G0780"/>
    <s v="Los Medanos Energy Center LLC"/>
    <s v="LM1CT2"/>
    <s v="OP"/>
    <n v="37073"/>
    <m/>
    <s v="CT"/>
    <x v="7"/>
    <n v="172"/>
    <n v="1052260"/>
    <n v="11688500"/>
    <x v="3"/>
    <n v="0"/>
    <s v="UNK"/>
    <n v="0.69837793352447697"/>
    <s v="Los Medanos Energy Center LLC"/>
    <m/>
    <x v="0"/>
  </r>
  <r>
    <s v="G"/>
    <n v="2016"/>
    <s v="G0780"/>
    <s v="Los Medanos Energy Center LLC"/>
    <s v="LM1ST1"/>
    <s v="OP"/>
    <n v="37073"/>
    <m/>
    <s v="CA"/>
    <x v="8"/>
    <n v="250"/>
    <n v="979010"/>
    <n v="671382"/>
    <x v="3"/>
    <n v="0"/>
    <s v="UNK"/>
    <n v="0.44703652968036528"/>
    <s v="Los Medanos Energy Center LLC"/>
    <m/>
    <x v="0"/>
  </r>
  <r>
    <s v="H"/>
    <n v="2016"/>
    <s v="H0238"/>
    <s v="Lost Creek 1"/>
    <s v="GEN1"/>
    <s v="OP"/>
    <n v="32790"/>
    <m/>
    <s v="HY"/>
    <x v="6"/>
    <n v="1.1000000000000001"/>
    <n v="4032"/>
    <n v="0"/>
    <x v="5"/>
    <n v="0"/>
    <s v="UNK"/>
    <n v="0.41843088418430885"/>
    <s v="Lost Creek 1"/>
    <m/>
    <x v="0"/>
  </r>
  <r>
    <s v="G"/>
    <n v="2016"/>
    <s v="G0599"/>
    <s v="Lost Hills Cogeneration Plant"/>
    <n v="4"/>
    <s v="OP"/>
    <n v="31321"/>
    <m/>
    <s v="GT"/>
    <x v="4"/>
    <n v="3"/>
    <n v="12316"/>
    <n v="196346"/>
    <x v="3"/>
    <n v="0"/>
    <s v="UNK"/>
    <n v="0.4686453576864536"/>
    <s v="Lost Hills Cogeneration Plant"/>
    <m/>
    <x v="0"/>
  </r>
  <r>
    <s v="G"/>
    <n v="2016"/>
    <s v="G0599"/>
    <s v="Lost Hills Cogeneration Plant"/>
    <n v="5"/>
    <s v="OP"/>
    <n v="31321"/>
    <m/>
    <s v="GT"/>
    <x v="4"/>
    <n v="3"/>
    <n v="13179"/>
    <n v="214163"/>
    <x v="3"/>
    <n v="0"/>
    <s v="UNK"/>
    <n v="0.50148401826484024"/>
    <s v="Lost Hills Cogeneration Plant"/>
    <m/>
    <x v="0"/>
  </r>
  <r>
    <s v="G"/>
    <n v="2016"/>
    <s v="G0599"/>
    <s v="Lost Hills Cogeneration Plant"/>
    <n v="6"/>
    <s v="OP"/>
    <n v="31321"/>
    <m/>
    <s v="GT"/>
    <x v="4"/>
    <n v="3"/>
    <n v="11048"/>
    <n v="181901"/>
    <x v="3"/>
    <n v="0"/>
    <s v="UNK"/>
    <n v="0.42039573820395737"/>
    <s v="Lost Hills Cogeneration Plant"/>
    <m/>
    <x v="0"/>
  </r>
  <r>
    <s v="S"/>
    <n v="2016"/>
    <s v="S0340"/>
    <s v="Lost Hills Solar"/>
    <s v="LHS1"/>
    <s v="OP"/>
    <n v="42111"/>
    <m/>
    <s v="PV"/>
    <x v="1"/>
    <n v="21.28"/>
    <n v="57497"/>
    <n v="0"/>
    <x v="1"/>
    <n v="0"/>
    <s v="UNK"/>
    <n v="0.30843912006042501"/>
    <s v="Lost Hills Solar"/>
    <m/>
    <x v="0"/>
  </r>
  <r>
    <s v="H"/>
    <n v="2016"/>
    <s v="H0226"/>
    <s v="Lower Haypress Hydroelectric"/>
    <s v="L GEN"/>
    <s v="OP"/>
    <n v="32509"/>
    <m/>
    <s v="HY"/>
    <x v="6"/>
    <n v="5"/>
    <n v="11562"/>
    <n v="0"/>
    <x v="5"/>
    <n v="0"/>
    <s v="UNK"/>
    <n v="0.263972602739726"/>
    <s v="Lower Haypress Hydroelectric"/>
    <m/>
    <x v="0"/>
  </r>
  <r>
    <s v="H"/>
    <n v="2016"/>
    <s v="H0296"/>
    <s v="Lundy"/>
    <n v="1"/>
    <s v="OP"/>
    <n v="4353"/>
    <m/>
    <s v="HY"/>
    <x v="6"/>
    <n v="3"/>
    <n v="7722"/>
    <n v="0"/>
    <x v="5"/>
    <n v="0"/>
    <s v="UNK"/>
    <n v="0.29383561643835615"/>
    <s v="Lundy"/>
    <m/>
    <x v="0"/>
  </r>
  <r>
    <s v="H"/>
    <n v="2016"/>
    <s v="H0298"/>
    <s v="Lytle Creek"/>
    <n v="1"/>
    <s v="OP"/>
    <n v="17369"/>
    <m/>
    <s v="HY"/>
    <x v="6"/>
    <n v="0.5"/>
    <n v="339"/>
    <n v="0"/>
    <x v="5"/>
    <n v="0"/>
    <s v="UNK"/>
    <n v="7.7397260273972604E-2"/>
    <s v="Lytle Creek"/>
    <m/>
    <x v="0"/>
  </r>
  <r>
    <s v="H"/>
    <n v="2016"/>
    <s v="H0310"/>
    <s v="Madera Canal (Station 980 1174 1302 1923)"/>
    <n v="980"/>
    <s v="OP"/>
    <n v="31079"/>
    <m/>
    <s v="HY"/>
    <x v="6"/>
    <n v="3.71"/>
    <n v="6696"/>
    <n v="0"/>
    <x v="5"/>
    <n v="0"/>
    <s v="UNK"/>
    <n v="0.20603330502529263"/>
    <s v="Madera Canal "/>
    <s v="Station 980 1174 1302 1923)"/>
    <x v="0"/>
  </r>
  <r>
    <s v="S"/>
    <n v="2016"/>
    <s v="S9059"/>
    <s v="Madera Community Hospital"/>
    <n v="1"/>
    <s v="OP"/>
    <n v="40909"/>
    <m/>
    <s v="PV"/>
    <x v="1"/>
    <n v="1"/>
    <n v="1622"/>
    <n v="0"/>
    <x v="1"/>
    <n v="0"/>
    <s v="UNK"/>
    <n v="0.18515981735159817"/>
    <s v="Madera Community Hospital"/>
    <m/>
    <x v="0"/>
  </r>
  <r>
    <s v="E"/>
    <n v="2016"/>
    <s v="E0050"/>
    <s v="Madera Power (offline 3/28/2012 - repowered 2013)"/>
    <n v="1"/>
    <s v="IS"/>
    <n v="37043"/>
    <m/>
    <s v="ST"/>
    <x v="5"/>
    <n v="25"/>
    <n v="0.12"/>
    <n v="0"/>
    <x v="8"/>
    <n v="0.06"/>
    <s v="PG"/>
    <n v="5.4794520547945204E-7"/>
    <s v="Madera Power "/>
    <s v="offline 3/28/2012 - repowered 2013)"/>
    <x v="0"/>
  </r>
  <r>
    <s v="G"/>
    <n v="2016"/>
    <s v="G0329"/>
    <s v="Magnolia"/>
    <s v="GT"/>
    <s v="OP"/>
    <n v="38617"/>
    <m/>
    <s v="CT"/>
    <x v="7"/>
    <n v="198.9"/>
    <n v="993203"/>
    <n v="11742500"/>
    <x v="3"/>
    <n v="0"/>
    <s v="UNK"/>
    <n v="0.57003186475386314"/>
    <s v="Magnolia"/>
    <m/>
    <x v="0"/>
  </r>
  <r>
    <s v="G"/>
    <n v="2016"/>
    <s v="G0329"/>
    <s v="Magnolia"/>
    <s v="ST"/>
    <s v="OP"/>
    <n v="38617"/>
    <m/>
    <s v="CA"/>
    <x v="8"/>
    <n v="188.7"/>
    <n v="635166"/>
    <n v="1373.13"/>
    <x v="3"/>
    <n v="0"/>
    <s v="NG"/>
    <n v="0.38424766426378032"/>
    <s v="Magnolia"/>
    <m/>
    <x v="0"/>
  </r>
  <r>
    <s v="G"/>
    <n v="2016"/>
    <s v="G0220"/>
    <s v="Malaga Peaking Plant"/>
    <n v="1"/>
    <s v="OP"/>
    <n v="38504"/>
    <m/>
    <s v="GT"/>
    <x v="4"/>
    <n v="49"/>
    <n v="14142"/>
    <n v="148998"/>
    <x v="3"/>
    <n v="0"/>
    <s v="UNK"/>
    <n v="3.2946603298853787E-2"/>
    <s v="Malaga Peaking Plant"/>
    <m/>
    <x v="0"/>
  </r>
  <r>
    <s v="G"/>
    <n v="2016"/>
    <s v="G0220"/>
    <s v="Malaga Peaking Plant"/>
    <n v="2"/>
    <s v="OP"/>
    <n v="38504"/>
    <m/>
    <s v="GT"/>
    <x v="4"/>
    <n v="49"/>
    <n v="14921"/>
    <n v="157498"/>
    <x v="3"/>
    <n v="0"/>
    <s v="UNK"/>
    <n v="3.4761438822104182E-2"/>
    <s v="Malaga Peaking Plant"/>
    <m/>
    <x v="0"/>
  </r>
  <r>
    <s v="G"/>
    <n v="2016"/>
    <s v="G0894"/>
    <s v="Malburg Power Plant"/>
    <s v="M1"/>
    <s v="OP"/>
    <n v="38642"/>
    <m/>
    <s v="CT"/>
    <x v="7"/>
    <n v="40"/>
    <n v="241670"/>
    <n v="2665840"/>
    <x v="3"/>
    <n v="122976"/>
    <s v="OBG"/>
    <n v="0.68969748858447488"/>
    <s v="Malburg Power Plant"/>
    <m/>
    <x v="0"/>
  </r>
  <r>
    <s v="G"/>
    <n v="2016"/>
    <s v="G0894"/>
    <s v="Malburg Power Plant"/>
    <s v="M2"/>
    <s v="OP"/>
    <n v="38642"/>
    <m/>
    <s v="CT"/>
    <x v="7"/>
    <n v="40"/>
    <n v="240975"/>
    <n v="2693310"/>
    <x v="3"/>
    <n v="124549"/>
    <s v="OBG"/>
    <n v="0.6877140410958904"/>
    <s v="Malburg Power Plant"/>
    <m/>
    <x v="0"/>
  </r>
  <r>
    <s v="G"/>
    <n v="2016"/>
    <s v="G0894"/>
    <s v="Malburg Power Plant"/>
    <s v="M3"/>
    <s v="OP"/>
    <n v="38642"/>
    <m/>
    <s v="CA"/>
    <x v="8"/>
    <n v="50"/>
    <n v="246655"/>
    <n v="0"/>
    <x v="3"/>
    <n v="0"/>
    <s v="OBG"/>
    <n v="0.5631392694063927"/>
    <s v="Malburg Power Plant"/>
    <m/>
    <x v="0"/>
  </r>
  <r>
    <s v="T"/>
    <n v="2016"/>
    <s v="T0035"/>
    <s v="Mammoth Pacific I"/>
    <s v="U100"/>
    <s v="OP"/>
    <n v="30987"/>
    <m/>
    <s v="ST"/>
    <x v="5"/>
    <n v="5"/>
    <n v="28364"/>
    <n v="0"/>
    <x v="4"/>
    <n v="0"/>
    <s v="UNK"/>
    <n v="0.64757990867579907"/>
    <s v="Mammoth Pacific I"/>
    <m/>
    <x v="0"/>
  </r>
  <r>
    <s v="T"/>
    <n v="2016"/>
    <s v="T0035"/>
    <s v="Mammoth Pacific I"/>
    <s v="U200"/>
    <s v="OP"/>
    <n v="30987"/>
    <m/>
    <s v="ST"/>
    <x v="5"/>
    <n v="5"/>
    <n v="28839"/>
    <n v="0"/>
    <x v="4"/>
    <n v="0"/>
    <s v="UNK"/>
    <n v="0.65842465753424662"/>
    <s v="Mammoth Pacific I"/>
    <m/>
    <x v="0"/>
  </r>
  <r>
    <s v="T"/>
    <n v="2016"/>
    <s v="T0036"/>
    <s v="Mammoth Pacific II"/>
    <s v="T101"/>
    <s v="OP"/>
    <n v="33208"/>
    <m/>
    <s v="ST"/>
    <x v="5"/>
    <n v="5"/>
    <n v="21218"/>
    <n v="0"/>
    <x v="4"/>
    <n v="0"/>
    <s v="UNK"/>
    <n v="0.48442922374429226"/>
    <s v="Mammoth Pacific II"/>
    <m/>
    <x v="0"/>
  </r>
  <r>
    <s v="T"/>
    <n v="2016"/>
    <s v="T0036"/>
    <s v="Mammoth Pacific II"/>
    <s v="T102"/>
    <s v="OP"/>
    <n v="33208"/>
    <m/>
    <s v="ST"/>
    <x v="5"/>
    <n v="5"/>
    <n v="26900"/>
    <n v="0"/>
    <x v="4"/>
    <n v="0"/>
    <s v="UNK"/>
    <n v="0.61415525114155256"/>
    <s v="Mammoth Pacific II"/>
    <m/>
    <x v="0"/>
  </r>
  <r>
    <s v="T"/>
    <n v="2016"/>
    <s v="T0036"/>
    <s v="Mammoth Pacific II"/>
    <s v="T103"/>
    <s v="OP"/>
    <n v="33208"/>
    <m/>
    <s v="ST"/>
    <x v="5"/>
    <n v="5"/>
    <n v="24431"/>
    <n v="0"/>
    <x v="4"/>
    <n v="0"/>
    <s v="UNK"/>
    <n v="0.55778538812785383"/>
    <s v="Mammoth Pacific II"/>
    <m/>
    <x v="0"/>
  </r>
  <r>
    <s v="H"/>
    <n v="2016"/>
    <s v="H0313"/>
    <s v="Mammoth Pool"/>
    <s v="UNIT 1"/>
    <s v="OP"/>
    <n v="21976"/>
    <m/>
    <s v="HY"/>
    <x v="6"/>
    <n v="187"/>
    <n v="632583"/>
    <n v="0"/>
    <x v="5"/>
    <n v="0"/>
    <s v="UNK"/>
    <n v="0.38616401728811078"/>
    <s v="Mammoth Pool"/>
    <m/>
    <x v="0"/>
  </r>
  <r>
    <s v="G"/>
    <n v="2016"/>
    <s v="G0330"/>
    <s v="Mandalay Generating Station"/>
    <s v="UNIT 1"/>
    <s v="OP"/>
    <n v="21671"/>
    <m/>
    <s v="ST"/>
    <x v="5"/>
    <n v="217.6"/>
    <n v="82943"/>
    <n v="889785"/>
    <x v="3"/>
    <n v="0"/>
    <s v="UNK"/>
    <n v="4.3512771118721462E-2"/>
    <s v="Mandalay Generating Station"/>
    <m/>
    <x v="0"/>
  </r>
  <r>
    <s v="G"/>
    <n v="2016"/>
    <s v="G0330"/>
    <s v="Mandalay Generating Station"/>
    <s v="UNIT 2"/>
    <s v="OP"/>
    <n v="21763"/>
    <m/>
    <s v="ST"/>
    <x v="5"/>
    <n v="217.6"/>
    <n v="71666"/>
    <n v="762327"/>
    <x v="3"/>
    <n v="0"/>
    <s v="UNK"/>
    <n v="3.7596738181573996E-2"/>
    <s v="Mandalay Generating Station"/>
    <m/>
    <x v="0"/>
  </r>
  <r>
    <s v="G"/>
    <n v="2016"/>
    <s v="G0330"/>
    <s v="Mandalay Generating Station"/>
    <s v="UNIT 3"/>
    <s v="OP"/>
    <n v="25659"/>
    <m/>
    <s v="GT"/>
    <x v="4"/>
    <n v="138.13"/>
    <n v="2097.02"/>
    <n v="63453"/>
    <x v="3"/>
    <n v="0"/>
    <s v="UNK"/>
    <n v="1.7330474534775822E-3"/>
    <s v="Mandalay Generating Station"/>
    <m/>
    <x v="0"/>
  </r>
  <r>
    <s v="W"/>
    <n v="2016"/>
    <s v="W0420"/>
    <s v="Manzana Wind"/>
    <s v="WPRS 1"/>
    <s v="OP"/>
    <n v="40936"/>
    <m/>
    <s v="WT"/>
    <x v="0"/>
    <n v="189"/>
    <n v="539071"/>
    <n v="0"/>
    <x v="0"/>
    <n v="0"/>
    <s v="UNK"/>
    <n v="0.32559674808533257"/>
    <s v="Manzana Wind"/>
    <m/>
    <x v="0"/>
  </r>
  <r>
    <s v="E"/>
    <n v="2016"/>
    <s v="E0260"/>
    <s v="Marian Medical Center Hospital (Santa Maria Landfill I)"/>
    <s v="Unit 2"/>
    <s v="OP"/>
    <n v="41669"/>
    <n v="41639"/>
    <s v="IC"/>
    <x v="2"/>
    <n v="1.42"/>
    <n v="10130"/>
    <n v="67581"/>
    <x v="6"/>
    <n v="0.01"/>
    <s v="UNK"/>
    <n v="0.81436105215769505"/>
    <s v="Marian Medical Center Hospital "/>
    <s v="Santa Maria Landfill I)"/>
    <x v="0"/>
  </r>
  <r>
    <s v="E"/>
    <n v="2016"/>
    <s v="E0260"/>
    <s v="Marian Medical Center Hospital (Santa Maria Landfill I)"/>
    <s v="Unit 3"/>
    <s v="OP"/>
    <n v="41669"/>
    <m/>
    <s v="IC"/>
    <x v="2"/>
    <n v="1.42"/>
    <n v="7040"/>
    <n v="48891"/>
    <x v="6"/>
    <n v="13311"/>
    <s v="UNK"/>
    <n v="0.56595279439192236"/>
    <s v="Marian Medical Center Hospital "/>
    <s v="Santa Maria Landfill I)"/>
    <x v="0"/>
  </r>
  <r>
    <s v="S"/>
    <n v="2016"/>
    <s v="S9009"/>
    <s v="Mariani Packing Co. Inc."/>
    <n v="1"/>
    <s v="OP"/>
    <n v="40909"/>
    <m/>
    <s v="PV"/>
    <x v="1"/>
    <n v="1"/>
    <n v="1622"/>
    <n v="0"/>
    <x v="1"/>
    <n v="0"/>
    <s v="UNK"/>
    <n v="0.18515981735159817"/>
    <s v="Mariani Packing Co. Inc."/>
    <m/>
    <x v="0"/>
  </r>
  <r>
    <s v="S"/>
    <n v="2016"/>
    <s v="S0412"/>
    <s v="Maricopa West Solar PV"/>
    <n v="1"/>
    <s v="OP"/>
    <n v="42368"/>
    <m/>
    <s v="PV"/>
    <x v="1"/>
    <n v="20"/>
    <n v="52454"/>
    <n v="0"/>
    <x v="1"/>
    <n v="0"/>
    <s v="UNK"/>
    <n v="0.29939497716894975"/>
    <s v="Maricopa West Solar PV"/>
    <m/>
    <x v="0"/>
  </r>
  <r>
    <s v="E"/>
    <n v="2016"/>
    <s v="E0135"/>
    <s v="Marina Landfill Gas (Monterey Regional Waste Management Dst)"/>
    <s v="U1"/>
    <s v="OP"/>
    <n v="35521"/>
    <m/>
    <s v="IC"/>
    <x v="2"/>
    <n v="1.6"/>
    <n v="10196"/>
    <n v="102488"/>
    <x v="6"/>
    <n v="0"/>
    <s v="UNK"/>
    <n v="0.72745433789954339"/>
    <s v="Marina Landfill Gas "/>
    <s v="Monterey Regional Waste Management Dst)"/>
    <x v="0"/>
  </r>
  <r>
    <s v="E"/>
    <n v="2016"/>
    <s v="E0135"/>
    <s v="Marina Landfill Gas (Monterey Regional Waste Management Dst)"/>
    <s v="U2"/>
    <s v="OP"/>
    <n v="37500"/>
    <m/>
    <s v="IC"/>
    <x v="2"/>
    <n v="1.06"/>
    <n v="5310"/>
    <n v="59983"/>
    <x v="6"/>
    <n v="0"/>
    <s v="UNK"/>
    <n v="0.57185319203928664"/>
    <s v="Marina Landfill Gas "/>
    <s v="Monterey Regional Waste Management Dst)"/>
    <x v="0"/>
  </r>
  <r>
    <s v="E"/>
    <n v="2016"/>
    <s v="E0135"/>
    <s v="Marina Landfill Gas (Monterey Regional Waste Management Dst)"/>
    <s v="U3"/>
    <s v="OS"/>
    <n v="35886"/>
    <m/>
    <s v="IC"/>
    <x v="2"/>
    <n v="0.99"/>
    <n v="0"/>
    <n v="0"/>
    <x v="6"/>
    <n v="0"/>
    <s v="UNK"/>
    <n v="0"/>
    <s v="Marina Landfill Gas "/>
    <s v="Monterey Regional Waste Management Dst)"/>
    <x v="0"/>
  </r>
  <r>
    <s v="E"/>
    <n v="2016"/>
    <s v="E0135"/>
    <s v="Marina Landfill Gas (Monterey Regional Waste Management Dst)"/>
    <s v="U4"/>
    <s v="OS"/>
    <n v="35490"/>
    <m/>
    <s v="IC"/>
    <x v="2"/>
    <n v="1.43"/>
    <n v="3569"/>
    <n v="38264"/>
    <x v="6"/>
    <n v="0"/>
    <s v="UNK"/>
    <n v="0.28490915477216849"/>
    <s v="Marina Landfill Gas "/>
    <s v="Monterey Regional Waste Management Dst)"/>
    <x v="0"/>
  </r>
  <r>
    <s v="G"/>
    <n v="2016"/>
    <s v="G1015"/>
    <s v="Mariposa Energy LLC"/>
    <s v="Mariposa 1"/>
    <s v="OP"/>
    <n v="41183"/>
    <m/>
    <s v="GT"/>
    <x v="4"/>
    <n v="50"/>
    <n v="21235"/>
    <n v="230485"/>
    <x v="3"/>
    <n v="0"/>
    <s v="UNK"/>
    <n v="4.8481735159817352E-2"/>
    <s v="Mariposa Energy LLC"/>
    <m/>
    <x v="0"/>
  </r>
  <r>
    <s v="G"/>
    <n v="2016"/>
    <s v="G1015"/>
    <s v="Mariposa Energy LLC"/>
    <s v="Mariposa 2"/>
    <s v="OP"/>
    <n v="41183"/>
    <m/>
    <s v="GT"/>
    <x v="4"/>
    <n v="50"/>
    <n v="21640"/>
    <n v="235806"/>
    <x v="3"/>
    <n v="0"/>
    <s v="UNK"/>
    <n v="4.9406392694063925E-2"/>
    <s v="Mariposa Energy LLC"/>
    <m/>
    <x v="0"/>
  </r>
  <r>
    <s v="G"/>
    <n v="2016"/>
    <s v="G1015"/>
    <s v="Mariposa Energy LLC"/>
    <s v="Mariposa 3"/>
    <s v="OP"/>
    <n v="41183"/>
    <m/>
    <s v="GT"/>
    <x v="4"/>
    <n v="50"/>
    <n v="21372"/>
    <n v="230704"/>
    <x v="3"/>
    <n v="0"/>
    <s v="UNK"/>
    <n v="4.8794520547945204E-2"/>
    <s v="Mariposa Energy LLC"/>
    <m/>
    <x v="0"/>
  </r>
  <r>
    <s v="G"/>
    <n v="2016"/>
    <s v="G1015"/>
    <s v="Mariposa Energy LLC"/>
    <s v="Mariposa 4"/>
    <s v="OP"/>
    <n v="41183"/>
    <m/>
    <s v="GT"/>
    <x v="4"/>
    <n v="50"/>
    <n v="21326"/>
    <n v="236043"/>
    <x v="3"/>
    <n v="0"/>
    <s v="UNK"/>
    <n v="4.8689497716894979E-2"/>
    <s v="Mariposa Energy LLC"/>
    <m/>
    <x v="0"/>
  </r>
  <r>
    <s v="S"/>
    <n v="2016"/>
    <s v="S9068"/>
    <s v="Market &amp; Second Inc/Real Energy"/>
    <n v="1"/>
    <s v="OP"/>
    <n v="40909"/>
    <m/>
    <s v="PV"/>
    <x v="1"/>
    <n v="1"/>
    <n v="1622"/>
    <n v="0"/>
    <x v="1"/>
    <n v="0"/>
    <s v="UNK"/>
    <n v="0.18515981735159817"/>
    <s v="Market &amp; Second Inc/Real Energy"/>
    <m/>
    <x v="0"/>
  </r>
  <r>
    <s v="G"/>
    <n v="2016"/>
    <s v="G1011"/>
    <s v="Marsh Landing Generating Station"/>
    <s v="MLGS-1"/>
    <s v="OP"/>
    <n v="41395"/>
    <m/>
    <s v="GT"/>
    <x v="4"/>
    <n v="207"/>
    <n v="19362"/>
    <n v="263640"/>
    <x v="3"/>
    <n v="0"/>
    <s v="UNK"/>
    <n v="1.0677652041559129E-2"/>
    <s v="Marsh Landing Generating Station"/>
    <m/>
    <x v="0"/>
  </r>
  <r>
    <s v="G"/>
    <n v="2016"/>
    <s v="G1011"/>
    <s v="Marsh Landing Generating Station"/>
    <s v="MLGS-2"/>
    <s v="OP"/>
    <n v="41395"/>
    <m/>
    <s v="GT"/>
    <x v="4"/>
    <n v="207"/>
    <n v="16452"/>
    <n v="201180"/>
    <x v="3"/>
    <n v="0"/>
    <s v="UNK"/>
    <n v="9.0728608298590429E-3"/>
    <s v="Marsh Landing Generating Station"/>
    <m/>
    <x v="0"/>
  </r>
  <r>
    <s v="G"/>
    <n v="2016"/>
    <s v="G1011"/>
    <s v="Marsh Landing Generating Station"/>
    <s v="MLGS-3"/>
    <s v="OP"/>
    <n v="41395"/>
    <m/>
    <s v="GT"/>
    <x v="4"/>
    <n v="207"/>
    <n v="10226"/>
    <n v="132570"/>
    <x v="3"/>
    <n v="0"/>
    <s v="UNK"/>
    <n v="5.6393797013213334E-3"/>
    <s v="Marsh Landing Generating Station"/>
    <m/>
    <x v="0"/>
  </r>
  <r>
    <s v="G"/>
    <n v="2016"/>
    <s v="G1011"/>
    <s v="Marsh Landing Generating Station"/>
    <s v="MLGS-4"/>
    <s v="OP"/>
    <n v="41395"/>
    <m/>
    <s v="GT"/>
    <x v="4"/>
    <n v="207"/>
    <n v="20854"/>
    <n v="240530"/>
    <x v="3"/>
    <n v="0"/>
    <s v="UNK"/>
    <n v="1.150045220920742E-2"/>
    <s v="Marsh Landing Generating Station"/>
    <m/>
    <x v="0"/>
  </r>
  <r>
    <s v="G"/>
    <n v="2016"/>
    <s v="G0613"/>
    <s v="Martinez Cogen Limited"/>
    <s v="TG-101-T1"/>
    <s v="OP"/>
    <n v="31809"/>
    <m/>
    <s v="CT"/>
    <x v="7"/>
    <n v="38.4"/>
    <n v="314714"/>
    <n v="3934470"/>
    <x v="3"/>
    <n v="0"/>
    <s v="OG"/>
    <n v="0.93557957572298323"/>
    <s v="Martinez Cogen Limited"/>
    <m/>
    <x v="0"/>
  </r>
  <r>
    <s v="G"/>
    <n v="2016"/>
    <s v="G0613"/>
    <s v="Martinez Cogen Limited"/>
    <s v="TG-102-T2"/>
    <s v="OP"/>
    <n v="31898"/>
    <m/>
    <s v="CT"/>
    <x v="7"/>
    <n v="38.4"/>
    <n v="303993"/>
    <n v="3869560"/>
    <x v="3"/>
    <n v="0"/>
    <s v="OG"/>
    <n v="0.90370826198630139"/>
    <s v="Martinez Cogen Limited"/>
    <m/>
    <x v="0"/>
  </r>
  <r>
    <s v="G"/>
    <n v="2016"/>
    <s v="G0613"/>
    <s v="Martinez Cogen Limited"/>
    <s v="TG-103"/>
    <s v="OP"/>
    <n v="31898"/>
    <m/>
    <s v="CA"/>
    <x v="8"/>
    <n v="38.4"/>
    <n v="133471"/>
    <n v="0"/>
    <x v="3"/>
    <n v="0"/>
    <s v="UNK"/>
    <n v="0.3967816542998478"/>
    <s v="Martinez Cogen Limited"/>
    <m/>
    <x v="0"/>
  </r>
  <r>
    <s v="G"/>
    <n v="2016"/>
    <s v="G0755"/>
    <s v="Martinez Refinery"/>
    <s v="TG-101-T1"/>
    <s v="OP"/>
    <n v="35004"/>
    <m/>
    <s v="CT"/>
    <x v="7"/>
    <n v="39.5"/>
    <n v="343939"/>
    <n v="4132650"/>
    <x v="3"/>
    <n v="0"/>
    <s v="UNK"/>
    <n v="0.99398589676897287"/>
    <s v="Martinez Refinery"/>
    <m/>
    <x v="0"/>
  </r>
  <r>
    <s v="G"/>
    <n v="2016"/>
    <s v="G0755"/>
    <s v="Martinez Refinery"/>
    <s v="TG-102-T2"/>
    <s v="OP"/>
    <n v="35065"/>
    <m/>
    <s v="CT"/>
    <x v="7"/>
    <n v="39.5"/>
    <n v="333740"/>
    <n v="4043070"/>
    <x v="3"/>
    <n v="0"/>
    <s v="PG"/>
    <n v="0.96451072192358822"/>
    <s v="Martinez Refinery"/>
    <m/>
    <x v="0"/>
  </r>
  <r>
    <s v="G"/>
    <n v="2016"/>
    <s v="G0755"/>
    <s v="Martinez Refinery"/>
    <s v="TG-103"/>
    <s v="OP"/>
    <n v="35034"/>
    <m/>
    <s v="CA"/>
    <x v="8"/>
    <n v="19.5"/>
    <n v="144587"/>
    <n v="0"/>
    <x v="3"/>
    <n v="0"/>
    <s v="UNK"/>
    <n v="0.8464289895796745"/>
    <s v="Martinez Refinery"/>
    <m/>
    <x v="0"/>
  </r>
  <r>
    <s v="S"/>
    <n v="2016"/>
    <s v="S9034"/>
    <s v="Maxco Supply Inc."/>
    <n v="1"/>
    <s v="OP"/>
    <n v="40909"/>
    <m/>
    <s v="PV"/>
    <x v="1"/>
    <n v="1"/>
    <n v="1622"/>
    <n v="0"/>
    <x v="1"/>
    <n v="0"/>
    <s v="UNK"/>
    <n v="0.18515981735159817"/>
    <s v="Maxco Supply Inc."/>
    <m/>
    <x v="0"/>
  </r>
  <r>
    <s v="T"/>
    <n v="2016"/>
    <s v="T0055"/>
    <s v="McCabe #5-#6"/>
    <s v="MCST5"/>
    <s v="OP"/>
    <n v="26268"/>
    <m/>
    <s v="ST"/>
    <x v="5"/>
    <n v="55"/>
    <n v="340459"/>
    <n v="0"/>
    <x v="4"/>
    <n v="0"/>
    <s v="UNK"/>
    <n v="0.7066396845163968"/>
    <s v="McCabe #5-#6"/>
    <m/>
    <x v="0"/>
  </r>
  <r>
    <s v="T"/>
    <n v="2016"/>
    <s v="T0055"/>
    <s v="McCabe #5-#6"/>
    <s v="MCST6"/>
    <s v="OP"/>
    <n v="26268"/>
    <m/>
    <s v="ST"/>
    <x v="5"/>
    <n v="55"/>
    <n v="355663"/>
    <n v="0"/>
    <x v="4"/>
    <n v="0"/>
    <s v="UNK"/>
    <n v="0.73819634703196346"/>
    <s v="McCabe #5-#6"/>
    <m/>
    <x v="0"/>
  </r>
  <r>
    <s v="G"/>
    <n v="2016"/>
    <s v="G0335"/>
    <s v="McClellan"/>
    <n v="1"/>
    <s v="OP"/>
    <n v="31472"/>
    <m/>
    <s v="GT"/>
    <x v="4"/>
    <n v="74.2"/>
    <n v="5260.05"/>
    <n v="69250"/>
    <x v="3"/>
    <n v="0"/>
    <s v="UNK"/>
    <n v="8.0924842151903417E-3"/>
    <s v="McClellan"/>
    <m/>
    <x v="0"/>
  </r>
  <r>
    <s v="G"/>
    <n v="2016"/>
    <s v="G0336"/>
    <s v="McClure"/>
    <n v="1"/>
    <s v="OP"/>
    <n v="29403"/>
    <m/>
    <s v="GT"/>
    <x v="4"/>
    <n v="56"/>
    <n v="1260.22"/>
    <n v="23243"/>
    <x v="12"/>
    <n v="1262.06"/>
    <s v="NG"/>
    <n v="2.5689416177429878E-3"/>
    <s v="McClure"/>
    <m/>
    <x v="0"/>
  </r>
  <r>
    <s v="G"/>
    <n v="2016"/>
    <s v="G0336"/>
    <s v="McClure"/>
    <n v="2"/>
    <s v="OP"/>
    <n v="29768"/>
    <m/>
    <s v="GT"/>
    <x v="4"/>
    <n v="56"/>
    <n v="1593.76"/>
    <n v="25796"/>
    <x v="3"/>
    <n v="997.11"/>
    <s v="DFO"/>
    <n v="3.2488584474885842E-3"/>
    <s v="McClure"/>
    <m/>
    <x v="0"/>
  </r>
  <r>
    <s v="S"/>
    <n v="2016"/>
    <s v="S0346"/>
    <s v="McCoy Solar LLC"/>
    <s v="Unit 1"/>
    <s v="OP"/>
    <n v="42224"/>
    <m/>
    <s v="PV"/>
    <x v="1"/>
    <n v="230"/>
    <n v="694378"/>
    <n v="0"/>
    <x v="1"/>
    <n v="0"/>
    <s v="UNK"/>
    <n v="0.34463867381377805"/>
    <s v="McCoy Solar LLC"/>
    <m/>
    <x v="0"/>
  </r>
  <r>
    <s v="G"/>
    <n v="2016"/>
    <s v="G1041"/>
    <s v="McGrath Peaker"/>
    <n v="1"/>
    <s v="OP"/>
    <n v="41214"/>
    <m/>
    <s v="GT"/>
    <x v="4"/>
    <n v="49"/>
    <n v="31297"/>
    <n v="319660"/>
    <x v="3"/>
    <n v="0"/>
    <s v="UNK"/>
    <n v="7.2912589693411606E-2"/>
    <s v="McGrath Peaker"/>
    <m/>
    <x v="0"/>
  </r>
  <r>
    <s v="S"/>
    <n v="2016"/>
    <s v="S0180"/>
    <s v="McHenry Solar Plant"/>
    <n v="1"/>
    <s v="OP"/>
    <n v="41110"/>
    <m/>
    <s v="PV"/>
    <x v="1"/>
    <n v="25.5"/>
    <n v="64503"/>
    <n v="0"/>
    <x v="1"/>
    <n v="0"/>
    <s v="UNK"/>
    <n v="0.2887590652699436"/>
    <s v="McHenry Solar Plant"/>
    <m/>
    <x v="0"/>
  </r>
  <r>
    <s v="G"/>
    <n v="2016"/>
    <s v="G0339"/>
    <s v="McKittrick Cogen"/>
    <s v="LM5000"/>
    <s v="OP"/>
    <n v="33543"/>
    <m/>
    <s v="GT"/>
    <x v="4"/>
    <n v="47"/>
    <n v="7249.04"/>
    <n v="67907"/>
    <x v="3"/>
    <n v="0"/>
    <s v="UNK"/>
    <n v="1.7606723015641697E-2"/>
    <s v="McKittrick Cogen"/>
    <m/>
    <x v="0"/>
  </r>
  <r>
    <s v="G"/>
    <n v="2016"/>
    <s v="G0600"/>
    <s v="McKittrick Cogeneration Plant"/>
    <s v="McK 1"/>
    <s v="OP"/>
    <n v="41066"/>
    <m/>
    <s v="GT"/>
    <x v="4"/>
    <n v="5.6"/>
    <n v="41506"/>
    <n v="753530"/>
    <x v="3"/>
    <n v="0"/>
    <s v="UNK"/>
    <n v="0.84609425962165685"/>
    <s v="McKittrick Cogeneration Plant"/>
    <m/>
    <x v="0"/>
  </r>
  <r>
    <s v="G"/>
    <n v="2016"/>
    <s v="G0600"/>
    <s v="McKittrick Cogeneration Plant"/>
    <s v="McK 2"/>
    <s v="OP"/>
    <n v="41066"/>
    <m/>
    <s v="GT"/>
    <x v="4"/>
    <n v="5.6"/>
    <n v="41672"/>
    <n v="752728"/>
    <x v="3"/>
    <n v="0"/>
    <s v="UNK"/>
    <n v="0.84947814742335293"/>
    <s v="McKittrick Cogeneration Plant"/>
    <m/>
    <x v="0"/>
  </r>
  <r>
    <s v="H"/>
    <n v="2016"/>
    <s v="H0316"/>
    <s v="McSwain"/>
    <s v="MCS-1"/>
    <s v="OP"/>
    <n v="24654"/>
    <m/>
    <s v="HY"/>
    <x v="6"/>
    <n v="9"/>
    <n v="19892"/>
    <n v="0"/>
    <x v="5"/>
    <n v="0"/>
    <s v="UNK"/>
    <n v="0.25230847285641805"/>
    <s v="McSwain"/>
    <m/>
    <x v="0"/>
  </r>
  <r>
    <s v="H"/>
    <n v="2016"/>
    <s v="H0324"/>
    <s v="Merced Falls"/>
    <s v="Unit 598"/>
    <s v="OP"/>
    <n v="11160"/>
    <m/>
    <s v="HY"/>
    <x v="6"/>
    <n v="3.5"/>
    <n v="7949"/>
    <n v="0"/>
    <x v="5"/>
    <n v="0"/>
    <s v="UNK"/>
    <n v="0.25926288323548596"/>
    <s v="Merced Falls"/>
    <m/>
    <x v="0"/>
  </r>
  <r>
    <s v="H"/>
    <n v="2016"/>
    <s v="H0325"/>
    <s v="Merced ID (Parker)"/>
    <n v="1"/>
    <s v="OP"/>
    <n v="30042"/>
    <m/>
    <s v="HY"/>
    <x v="6"/>
    <n v="2.7"/>
    <n v="4958"/>
    <n v="0"/>
    <x v="5"/>
    <n v="0"/>
    <s v="UNK"/>
    <n v="0.20962286487400641"/>
    <s v="Merced ID "/>
    <s v="Parker)"/>
    <x v="0"/>
  </r>
  <r>
    <s v="S"/>
    <n v="2016"/>
    <s v="S0429"/>
    <s v="Merced Solar"/>
    <s v="Unit 1"/>
    <s v="OP"/>
    <n v="42095"/>
    <m/>
    <s v="PV"/>
    <x v="1"/>
    <n v="1.5"/>
    <n v="3626"/>
    <n v="0"/>
    <x v="1"/>
    <n v="0"/>
    <s v="UNK"/>
    <n v="0.27595129375951294"/>
    <s v="Merced Solar"/>
    <m/>
    <x v="0"/>
  </r>
  <r>
    <s v="S"/>
    <n v="2016"/>
    <s v="S0441"/>
    <s v="Meridian"/>
    <s v="Unit 1"/>
    <s v="OP"/>
    <n v="42107"/>
    <m/>
    <s v="PV"/>
    <x v="1"/>
    <n v="1.49"/>
    <n v="3141"/>
    <n v="0"/>
    <x v="1"/>
    <n v="0"/>
    <m/>
    <n v="0.24064539854739359"/>
    <s v="Meridian"/>
    <m/>
    <x v="0"/>
  </r>
  <r>
    <s v="S"/>
    <n v="2016"/>
    <s v="S0162"/>
    <s v="Meridian (Paso Robles Solar LLC)"/>
    <n v="1"/>
    <s v="OP"/>
    <n v="40511"/>
    <m/>
    <s v="PV"/>
    <x v="1"/>
    <n v="1.1399999999999999"/>
    <n v="1837"/>
    <n v="0"/>
    <x v="1"/>
    <n v="0"/>
    <s v="UNK"/>
    <n v="0.18395017223423857"/>
    <s v="Meridian "/>
    <s v="Paso Robles Solar LLC)"/>
    <x v="0"/>
  </r>
  <r>
    <s v="S"/>
    <n v="2016"/>
    <s v="S0584"/>
    <s v="Mesa Crest (Lilac)"/>
    <s v="Unit 1"/>
    <s v="OP"/>
    <n v="42630"/>
    <m/>
    <s v="PV"/>
    <x v="1"/>
    <n v="3"/>
    <n v="1978"/>
    <n v="0"/>
    <x v="1"/>
    <n v="0"/>
    <m/>
    <n v="7.5266362252663629E-2"/>
    <s v="Mesa Crest "/>
    <s v="Lilac)"/>
    <x v="0"/>
  </r>
  <r>
    <s v="W"/>
    <n v="2016"/>
    <s v="W0260"/>
    <s v="Mesa Wind Power Corporation"/>
    <s v="WPRS 1"/>
    <s v="OP"/>
    <n v="31015"/>
    <m/>
    <s v="WT"/>
    <x v="0"/>
    <n v="29.9"/>
    <n v="7307"/>
    <n v="0"/>
    <x v="0"/>
    <n v="0"/>
    <s v="UNK"/>
    <n v="2.7897405354224889E-2"/>
    <s v="Mesa Wind Power Corporation"/>
    <m/>
    <x v="0"/>
  </r>
  <r>
    <s v="S"/>
    <n v="2016"/>
    <s v="S0254"/>
    <s v="Mesquite Solar 1 (AZ)"/>
    <s v="MS1"/>
    <s v="OP"/>
    <n v="41640"/>
    <m/>
    <s v="PV"/>
    <x v="1"/>
    <n v="150"/>
    <n v="408247"/>
    <n v="0"/>
    <x v="1"/>
    <n v="0"/>
    <s v="UNK"/>
    <n v="0.31069025875190259"/>
    <s v="Mesquite Solar 1 "/>
    <s v="AZ)"/>
    <x v="1"/>
  </r>
  <r>
    <s v="S"/>
    <n v="2016"/>
    <s v="S0561"/>
    <s v="Mesquite Solar 2 (AZ)"/>
    <s v="MS2"/>
    <s v="OP"/>
    <n v="42675"/>
    <m/>
    <s v="PV"/>
    <x v="1"/>
    <n v="100.81"/>
    <n v="21432"/>
    <n v="0"/>
    <x v="1"/>
    <n v="0"/>
    <m/>
    <n v="2.4269173122366369E-2"/>
    <s v="Mesquite Solar 2 "/>
    <s v="AZ)"/>
    <x v="1"/>
  </r>
  <r>
    <s v="S"/>
    <n v="2016"/>
    <s v="S0562"/>
    <s v="Mesquite Solar 3 (AZ)"/>
    <s v="MS3"/>
    <s v="OP"/>
    <n v="42583"/>
    <m/>
    <s v="PV"/>
    <x v="1"/>
    <n v="152"/>
    <n v="76162"/>
    <n v="0"/>
    <x v="1"/>
    <n v="0"/>
    <m/>
    <n v="5.7199291035808703E-2"/>
    <s v="Mesquite Solar 3 "/>
    <s v="AZ)"/>
    <x v="1"/>
  </r>
  <r>
    <s v="G"/>
    <n v="2016"/>
    <s v="G0794"/>
    <s v="Metcalf Energy Center LLC"/>
    <s v="MF1CT1"/>
    <s v="OP"/>
    <n v="38504"/>
    <m/>
    <s v="CT"/>
    <x v="7"/>
    <n v="182.4"/>
    <n v="872733"/>
    <n v="10278400"/>
    <x v="3"/>
    <n v="0"/>
    <s v="UNK"/>
    <n v="0.54620095830329252"/>
    <s v="Metcalf Energy Center LLC"/>
    <m/>
    <x v="0"/>
  </r>
  <r>
    <s v="G"/>
    <n v="2016"/>
    <s v="G0794"/>
    <s v="Metcalf Energy Center LLC"/>
    <s v="MF1CT2"/>
    <s v="OP"/>
    <n v="38504"/>
    <m/>
    <s v="CT"/>
    <x v="7"/>
    <n v="182.4"/>
    <n v="756311"/>
    <n v="9636460"/>
    <x v="3"/>
    <n v="0"/>
    <s v="UNK"/>
    <n v="0.47333811483617722"/>
    <s v="Metcalf Energy Center LLC"/>
    <m/>
    <x v="0"/>
  </r>
  <r>
    <s v="G"/>
    <n v="2016"/>
    <s v="G0794"/>
    <s v="Metcalf Energy Center LLC"/>
    <s v="MF1ST1"/>
    <s v="OP"/>
    <n v="38504"/>
    <m/>
    <s v="CA"/>
    <x v="8"/>
    <n v="201"/>
    <n v="1029240"/>
    <n v="318315"/>
    <x v="3"/>
    <n v="0"/>
    <s v="UNK"/>
    <n v="0.58454303823349008"/>
    <s v="Metcalf Energy Center LLC"/>
    <m/>
    <x v="0"/>
  </r>
  <r>
    <s v="G"/>
    <n v="2016"/>
    <s v="G0204"/>
    <s v="MID Ripon"/>
    <s v="Ripon 1"/>
    <s v="OP"/>
    <n v="38889"/>
    <m/>
    <s v="GT"/>
    <x v="4"/>
    <n v="50"/>
    <n v="43117.3"/>
    <n v="451029"/>
    <x v="3"/>
    <n v="0"/>
    <s v="NA"/>
    <n v="9.8441324200913255E-2"/>
    <s v="MID Ripon"/>
    <m/>
    <x v="0"/>
  </r>
  <r>
    <s v="G"/>
    <n v="2016"/>
    <s v="G0204"/>
    <s v="MID Ripon"/>
    <s v="Ripon 2"/>
    <s v="OP"/>
    <n v="38889"/>
    <m/>
    <s v="GT"/>
    <x v="4"/>
    <n v="50"/>
    <n v="26045"/>
    <n v="277412"/>
    <x v="3"/>
    <n v="0"/>
    <s v="UNK"/>
    <n v="5.9463470319634705E-2"/>
    <s v="MID Ripon"/>
    <m/>
    <x v="0"/>
  </r>
  <r>
    <s v="S"/>
    <n v="2016"/>
    <s v="S9132"/>
    <s v="Mid Valley Dairy"/>
    <n v="1"/>
    <s v="OP"/>
    <n v="40909"/>
    <m/>
    <s v="PV"/>
    <x v="1"/>
    <n v="1.5"/>
    <n v="2432"/>
    <n v="0"/>
    <x v="1"/>
    <n v="0"/>
    <s v="UNK"/>
    <n v="0.18508371385083713"/>
    <s v="Mid Valley Dairy"/>
    <m/>
    <x v="0"/>
  </r>
  <r>
    <s v="G"/>
    <n v="2016"/>
    <s v="G0355"/>
    <s v="Mid-Set Cogeneration"/>
    <s v="K100"/>
    <s v="OP"/>
    <n v="32647"/>
    <m/>
    <s v="GT"/>
    <x v="4"/>
    <n v="39.1"/>
    <n v="270559"/>
    <n v="3648200"/>
    <x v="3"/>
    <n v="0"/>
    <s v="UNK"/>
    <n v="0.78991638346821758"/>
    <s v="Mid-Set Cogeneration"/>
    <m/>
    <x v="0"/>
  </r>
  <r>
    <s v="H"/>
    <n v="2016"/>
    <s v="H0275"/>
    <s v="Middle Fork"/>
    <s v="UNIT 1"/>
    <s v="OP"/>
    <n v="24381"/>
    <m/>
    <s v="HY"/>
    <x v="6"/>
    <n v="61"/>
    <n v="262768"/>
    <n v="0"/>
    <x v="5"/>
    <n v="0"/>
    <s v="UNK"/>
    <n v="0.49174339396661426"/>
    <s v="Middle Fork"/>
    <m/>
    <x v="0"/>
  </r>
  <r>
    <s v="H"/>
    <n v="2016"/>
    <s v="H0275"/>
    <s v="Middle Fork"/>
    <s v="UNIT 2"/>
    <s v="OP"/>
    <n v="24381"/>
    <m/>
    <s v="HY"/>
    <x v="6"/>
    <n v="55"/>
    <n v="269148"/>
    <n v="0"/>
    <x v="5"/>
    <n v="0"/>
    <s v="UNK"/>
    <n v="0.55863013698630137"/>
    <s v="Middle Fork"/>
    <m/>
    <x v="0"/>
  </r>
  <r>
    <s v="H"/>
    <n v="2016"/>
    <s v="H0328"/>
    <s v="Middle Gorge"/>
    <s v="Unit 1"/>
    <s v="OP"/>
    <n v="19115"/>
    <m/>
    <s v="HY"/>
    <x v="6"/>
    <n v="37.5"/>
    <n v="20965"/>
    <n v="0"/>
    <x v="5"/>
    <n v="0"/>
    <s v="UNK"/>
    <n v="6.3820395738203958E-2"/>
    <s v="Middle Gorge"/>
    <m/>
    <x v="0"/>
  </r>
  <r>
    <s v="H"/>
    <n v="2016"/>
    <s v="H0623"/>
    <s v="Middle Haypress Hydroelectric"/>
    <s v="U GEN"/>
    <s v="OP"/>
    <n v="32478"/>
    <m/>
    <s v="HY"/>
    <x v="6"/>
    <n v="5"/>
    <n v="13119"/>
    <n v="0"/>
    <x v="5"/>
    <n v="0"/>
    <s v="UNK"/>
    <n v="0.2995205479452055"/>
    <s v="Middle Haypress Hydroelectric"/>
    <m/>
    <x v="0"/>
  </r>
  <r>
    <s v="G"/>
    <n v="2016"/>
    <s v="G0998"/>
    <s v="Midway LLC - Starwood Power - CalPeak Power"/>
    <s v="Unit 1"/>
    <s v="SB"/>
    <n v="39938"/>
    <m/>
    <s v="GT"/>
    <x v="4"/>
    <n v="59.76"/>
    <n v="22065"/>
    <n v="241649"/>
    <x v="3"/>
    <n v="0"/>
    <s v="UNK"/>
    <n v="4.2149190368781064E-2"/>
    <s v="Midway LLC - Starwood Power - CalPeak Power"/>
    <m/>
    <x v="0"/>
  </r>
  <r>
    <s v="G"/>
    <n v="2016"/>
    <s v="G0998"/>
    <s v="Midway LLC - Starwood Power - CalPeak Power"/>
    <s v="Unit 2"/>
    <s v="SB"/>
    <n v="39938"/>
    <m/>
    <s v="GT"/>
    <x v="4"/>
    <n v="59.76"/>
    <n v="19332"/>
    <n v="211570"/>
    <x v="3"/>
    <n v="0"/>
    <s v="UNK"/>
    <n v="3.6928536062056448E-2"/>
    <s v="Midway LLC - Starwood Power - CalPeak Power"/>
    <m/>
    <x v="0"/>
  </r>
  <r>
    <s v="G"/>
    <n v="2016"/>
    <s v="G0358"/>
    <s v="Midway-Sunset Cogeneration"/>
    <s v="A"/>
    <s v="OP"/>
    <n v="32636"/>
    <m/>
    <s v="GT"/>
    <x v="4"/>
    <n v="78"/>
    <n v="169980"/>
    <n v="2030850"/>
    <x v="3"/>
    <n v="0"/>
    <s v="UNK"/>
    <n v="0.24877063575693711"/>
    <s v="Midway-Sunset Cogeneration"/>
    <m/>
    <x v="0"/>
  </r>
  <r>
    <s v="G"/>
    <n v="2016"/>
    <s v="G0358"/>
    <s v="Midway-Sunset Cogeneration"/>
    <s v="B"/>
    <s v="OP"/>
    <n v="32636"/>
    <m/>
    <s v="GT"/>
    <x v="4"/>
    <n v="78"/>
    <n v="118226"/>
    <n v="1411110"/>
    <x v="3"/>
    <n v="0"/>
    <s v="UNK"/>
    <n v="0.17302716309565624"/>
    <s v="Midway-Sunset Cogeneration"/>
    <m/>
    <x v="0"/>
  </r>
  <r>
    <s v="G"/>
    <n v="2016"/>
    <s v="G0358"/>
    <s v="Midway-Sunset Cogeneration"/>
    <s v="C"/>
    <s v="OP"/>
    <n v="32636"/>
    <m/>
    <s v="GT"/>
    <x v="4"/>
    <n v="78"/>
    <n v="626327"/>
    <n v="7485300"/>
    <x v="3"/>
    <n v="0"/>
    <s v="UNK"/>
    <n v="0.91664764079147643"/>
    <s v="Midway-Sunset Cogeneration"/>
    <m/>
    <x v="0"/>
  </r>
  <r>
    <s v="W"/>
    <n v="2016"/>
    <s v="W0417"/>
    <s v="Milford Wind 1 - (Utah)"/>
    <s v="Milford Wind 1"/>
    <s v="OP"/>
    <n v="40133"/>
    <m/>
    <s v="WT"/>
    <x v="0"/>
    <n v="203.5"/>
    <n v="455236"/>
    <n v="0"/>
    <x v="0"/>
    <n v="0"/>
    <s v="UNK"/>
    <n v="0.25536894304017593"/>
    <s v="Milford Wind 1 - "/>
    <s v="Utah)"/>
    <x v="1"/>
  </r>
  <r>
    <s v="W"/>
    <n v="2016"/>
    <s v="W0418"/>
    <s v="Milford Wind 2 - (Utah)"/>
    <s v="Milford Wind 2"/>
    <s v="OP"/>
    <n v="40339"/>
    <m/>
    <s v="WT"/>
    <x v="0"/>
    <n v="100.5"/>
    <n v="193172"/>
    <n v="0"/>
    <x v="0"/>
    <n v="0"/>
    <s v="UNK"/>
    <n v="0.21941888729866649"/>
    <s v="Milford Wind 2 - "/>
    <s v="Utah)"/>
    <x v="1"/>
  </r>
  <r>
    <s v="H"/>
    <n v="2016"/>
    <s v="H0331"/>
    <s v="Mill Creek 1"/>
    <n v="1"/>
    <s v="OP"/>
    <n v="12801"/>
    <m/>
    <s v="HY"/>
    <x v="6"/>
    <n v="0.8"/>
    <n v="1785"/>
    <n v="0"/>
    <x v="5"/>
    <n v="0"/>
    <s v="UNK"/>
    <n v="0.25470890410958902"/>
    <s v="Mill Creek 1"/>
    <m/>
    <x v="0"/>
  </r>
  <r>
    <s v="H"/>
    <n v="2016"/>
    <s v="H0332"/>
    <s v="Mill Creek 2"/>
    <n v="1"/>
    <s v="OP"/>
    <n v="1675"/>
    <m/>
    <s v="HY"/>
    <x v="6"/>
    <n v="0.25"/>
    <n v="402"/>
    <n v="0"/>
    <x v="5"/>
    <n v="0"/>
    <s v="UNK"/>
    <n v="0.18356164383561643"/>
    <s v="Mill Creek 2"/>
    <m/>
    <x v="0"/>
  </r>
  <r>
    <s v="H"/>
    <n v="2016"/>
    <s v="H0333"/>
    <s v="Mill Creek 3"/>
    <n v="3"/>
    <s v="OP"/>
    <n v="1156"/>
    <m/>
    <s v="HY"/>
    <x v="6"/>
    <n v="1"/>
    <n v="1609"/>
    <n v="0"/>
    <x v="5"/>
    <n v="0"/>
    <s v="UNK"/>
    <n v="0.18367579908675799"/>
    <s v="Mill Creek 3"/>
    <m/>
    <x v="0"/>
  </r>
  <r>
    <s v="H"/>
    <n v="2016"/>
    <s v="H0333"/>
    <s v="Mill Creek 3"/>
    <n v="4"/>
    <s v="OP"/>
    <n v="1736"/>
    <m/>
    <s v="HY"/>
    <x v="6"/>
    <n v="1"/>
    <n v="1609"/>
    <n v="0"/>
    <x v="5"/>
    <n v="0"/>
    <s v="UNK"/>
    <n v="0.18367579908675799"/>
    <s v="Mill Creek 3"/>
    <m/>
    <x v="0"/>
  </r>
  <r>
    <s v="H"/>
    <n v="2016"/>
    <s v="H0333"/>
    <s v="Mill Creek 3"/>
    <n v="5"/>
    <s v="OP"/>
    <n v="1522"/>
    <m/>
    <s v="HY"/>
    <x v="6"/>
    <n v="1"/>
    <n v="1610"/>
    <n v="0"/>
    <x v="5"/>
    <n v="0"/>
    <s v="UNK"/>
    <n v="0.18378995433789955"/>
    <s v="Mill Creek 3"/>
    <m/>
    <x v="0"/>
  </r>
  <r>
    <s v="G"/>
    <n v="2016"/>
    <s v="G9444"/>
    <s v="Mira Loma Peaker"/>
    <n v="1"/>
    <s v="OP"/>
    <n v="39295"/>
    <m/>
    <s v="GT"/>
    <x v="4"/>
    <n v="49"/>
    <n v="32593"/>
    <n v="329220"/>
    <x v="3"/>
    <n v="0"/>
    <s v="UNK"/>
    <n v="7.5931879601155536E-2"/>
    <s v="Mira Loma Peaker"/>
    <m/>
    <x v="0"/>
  </r>
  <r>
    <s v="G"/>
    <n v="2016"/>
    <s v="G1023"/>
    <s v="Miramar Energy Facility 1 &amp; 2"/>
    <s v="MEF 1"/>
    <s v="OP"/>
    <n v="38504"/>
    <m/>
    <s v="GT"/>
    <x v="4"/>
    <n v="47"/>
    <n v="54891"/>
    <n v="550180"/>
    <x v="3"/>
    <n v="0"/>
    <s v="UNK"/>
    <n v="0.13332118915767999"/>
    <s v="Miramar Energy Facility 1 &amp; 2"/>
    <m/>
    <x v="0"/>
  </r>
  <r>
    <s v="G"/>
    <n v="2016"/>
    <s v="G1023"/>
    <s v="Miramar Energy Facility 1 &amp; 2"/>
    <s v="MEF 2"/>
    <s v="OP"/>
    <n v="40033"/>
    <m/>
    <s v="GT"/>
    <x v="4"/>
    <n v="48"/>
    <n v="67922"/>
    <n v="691773"/>
    <x v="3"/>
    <n v="0"/>
    <s v="UNK"/>
    <n v="0.16153443683409438"/>
    <s v="Miramar Energy Facility 1 &amp; 2"/>
    <m/>
    <x v="0"/>
  </r>
  <r>
    <s v="E"/>
    <n v="2016"/>
    <s v="E0205"/>
    <s v="Miramar Energy LLC LFG"/>
    <s v="Gen 1"/>
    <s v="OP"/>
    <n v="41030"/>
    <m/>
    <s v="IC"/>
    <x v="2"/>
    <n v="1.6"/>
    <n v="12631"/>
    <n v="137351"/>
    <x v="6"/>
    <n v="0"/>
    <s v="UNK"/>
    <n v="0.9011843607305936"/>
    <s v="Miramar Energy LLC LFG"/>
    <m/>
    <x v="0"/>
  </r>
  <r>
    <s v="E"/>
    <n v="2016"/>
    <s v="E0205"/>
    <s v="Miramar Energy LLC LFG"/>
    <s v="Gen 2"/>
    <s v="OP"/>
    <n v="41030"/>
    <m/>
    <s v="IC"/>
    <x v="2"/>
    <n v="1.6"/>
    <n v="12631"/>
    <n v="137351"/>
    <x v="6"/>
    <n v="0"/>
    <s v="UNK"/>
    <n v="0.9011843607305936"/>
    <s v="Miramar Energy LLC LFG"/>
    <m/>
    <x v="0"/>
  </r>
  <r>
    <s v="S"/>
    <n v="2016"/>
    <s v="S0430"/>
    <s v="Mission Solar"/>
    <s v="Unit 1"/>
    <s v="OP"/>
    <n v="42095"/>
    <m/>
    <s v="PV"/>
    <x v="1"/>
    <n v="1.5"/>
    <n v="3586"/>
    <n v="0"/>
    <x v="1"/>
    <n v="0"/>
    <s v="UNK"/>
    <n v="0.27290715372907154"/>
    <s v="Mission Solar"/>
    <m/>
    <x v="0"/>
  </r>
  <r>
    <s v="S"/>
    <n v="2016"/>
    <s v="S9205"/>
    <s v="MJ Power LLC"/>
    <s v="Unit 1"/>
    <s v="OP"/>
    <n v="42004"/>
    <m/>
    <s v="PV"/>
    <x v="1"/>
    <n v="1.5"/>
    <n v="2628"/>
    <n v="0"/>
    <x v="1"/>
    <n v="0"/>
    <m/>
    <n v="0.2"/>
    <s v="MJ Power LLC"/>
    <m/>
    <x v="0"/>
  </r>
  <r>
    <s v="E"/>
    <n v="2016"/>
    <s v="E0168"/>
    <s v="MM Lopez Energy LLC"/>
    <s v="UNT1-2"/>
    <s v="OP"/>
    <n v="36161"/>
    <m/>
    <s v="IC"/>
    <x v="2"/>
    <n v="6.1"/>
    <n v="39949"/>
    <n v="399427"/>
    <x v="6"/>
    <n v="0"/>
    <s v="UNK"/>
    <n v="0.74760461112358711"/>
    <s v="MM Lopez Energy LLC"/>
    <m/>
    <x v="0"/>
  </r>
  <r>
    <s v="E"/>
    <n v="2016"/>
    <s v="E0194"/>
    <s v="MM Prima Deshecha Energy LLC"/>
    <s v="Unit 1"/>
    <s v="OP"/>
    <n v="36220"/>
    <m/>
    <s v="IC"/>
    <x v="2"/>
    <n v="3.05"/>
    <n v="24336.5"/>
    <n v="274123"/>
    <x v="6"/>
    <n v="0"/>
    <s v="UNK"/>
    <n v="0.91086533423160421"/>
    <s v="MM Prima Deshecha Energy LLC"/>
    <m/>
    <x v="0"/>
  </r>
  <r>
    <s v="E"/>
    <n v="2016"/>
    <s v="E0194"/>
    <s v="MM Prima Deshecha Energy LLC"/>
    <s v="Unit 2"/>
    <s v="OP"/>
    <n v="36220"/>
    <m/>
    <s v="IC"/>
    <x v="2"/>
    <n v="3.05"/>
    <n v="24336.5"/>
    <n v="274123"/>
    <x v="6"/>
    <n v="0"/>
    <s v="UNK"/>
    <n v="0.91086533423160421"/>
    <s v="MM Prima Deshecha Energy LLC"/>
    <m/>
    <x v="0"/>
  </r>
  <r>
    <s v="E"/>
    <n v="2016"/>
    <s v="E0054"/>
    <s v="MM San Diego LLC - Miramar Landfill"/>
    <s v="UNT1-4"/>
    <s v="OP"/>
    <n v="35612"/>
    <m/>
    <s v="IC"/>
    <x v="2"/>
    <n v="6.52"/>
    <n v="50825"/>
    <n v="662260"/>
    <x v="6"/>
    <n v="0"/>
    <s v="OBG"/>
    <n v="0.88986819620696422"/>
    <s v="MM San Diego LLC - Miramar Landfill"/>
    <m/>
    <x v="0"/>
  </r>
  <r>
    <s v="E"/>
    <n v="2016"/>
    <s v="E0202"/>
    <s v="MM San Diego LLC - North City"/>
    <s v="Gen 1-4"/>
    <s v="OP"/>
    <n v="36220"/>
    <m/>
    <s v="IC"/>
    <x v="2"/>
    <n v="3.8"/>
    <n v="29076"/>
    <n v="338917"/>
    <x v="6"/>
    <n v="0"/>
    <s v="NG"/>
    <n v="0.87346791636625809"/>
    <s v="MM San Diego LLC - North City"/>
    <m/>
    <x v="0"/>
  </r>
  <r>
    <s v="E"/>
    <n v="2016"/>
    <s v="E0095"/>
    <s v="MM Tajiguas Energy LLC"/>
    <s v="Unit 1"/>
    <s v="OP"/>
    <n v="36739"/>
    <m/>
    <s v="IC"/>
    <x v="2"/>
    <n v="3.05"/>
    <n v="24829"/>
    <n v="260562"/>
    <x v="6"/>
    <n v="0"/>
    <s v="UNK"/>
    <n v="0.9292986001946254"/>
    <s v="MM Tajiguas Energy LLC"/>
    <m/>
    <x v="0"/>
  </r>
  <r>
    <s v="E"/>
    <n v="2016"/>
    <s v="E0101"/>
    <s v="MM Tulare Energy LLC"/>
    <s v="Gen 1-2"/>
    <s v="IS"/>
    <n v="35916"/>
    <m/>
    <s v="IC"/>
    <x v="2"/>
    <n v="1.8"/>
    <n v="0.01"/>
    <n v="0"/>
    <x v="6"/>
    <n v="0"/>
    <s v="UNK"/>
    <n v="6.3419583967529177E-7"/>
    <s v="MM Tulare Energy LLC"/>
    <m/>
    <x v="0"/>
  </r>
  <r>
    <s v="E"/>
    <n v="2016"/>
    <s v="E0152"/>
    <s v="MM West Covina LLC"/>
    <s v="GEN2"/>
    <s v="OP"/>
    <n v="34121"/>
    <m/>
    <s v="ST"/>
    <x v="5"/>
    <n v="7.1"/>
    <n v="47792"/>
    <n v="847534"/>
    <x v="6"/>
    <n v="0"/>
    <s v="NG"/>
    <n v="0.76840954402212358"/>
    <s v="MM West Covina LLC"/>
    <m/>
    <x v="0"/>
  </r>
  <r>
    <s v="E"/>
    <n v="2016"/>
    <s v="E0154"/>
    <s v="MM Yolo Power LLC Facility"/>
    <n v="43105"/>
    <s v="OP"/>
    <n v="33147"/>
    <m/>
    <s v="IC"/>
    <x v="2"/>
    <n v="3.06"/>
    <n v="17222"/>
    <n v="216088"/>
    <x v="6"/>
    <n v="0"/>
    <s v="UNK"/>
    <n v="0.64247769122869847"/>
    <s v="MM Yolo Power LLC Facility"/>
    <m/>
    <x v="0"/>
  </r>
  <r>
    <s v="E"/>
    <n v="2016"/>
    <s v="E0209"/>
    <s v="MN Mid Valley Genco LLC"/>
    <n v="1"/>
    <s v="OP"/>
    <n v="37773"/>
    <m/>
    <s v="IC"/>
    <x v="2"/>
    <n v="1.3"/>
    <n v="5904.5"/>
    <n v="90027.5"/>
    <x v="6"/>
    <n v="0"/>
    <s v="UNK"/>
    <n v="0.5184843695117668"/>
    <s v="MN Mid Valley Genco LLC"/>
    <m/>
    <x v="0"/>
  </r>
  <r>
    <s v="E"/>
    <n v="2016"/>
    <s v="E0209"/>
    <s v="MN Mid Valley Genco LLC"/>
    <n v="2"/>
    <s v="OP"/>
    <n v="37773"/>
    <m/>
    <s v="IC"/>
    <x v="2"/>
    <n v="1.3"/>
    <n v="5904.5"/>
    <n v="90027.5"/>
    <x v="6"/>
    <n v="0"/>
    <s v="UNK"/>
    <n v="0.5184843695117668"/>
    <s v="MN Mid Valley Genco LLC"/>
    <m/>
    <x v="0"/>
  </r>
  <r>
    <s v="H"/>
    <n v="2016"/>
    <s v="H0601"/>
    <s v="Moccasin"/>
    <s v="UNIT 1"/>
    <s v="OP"/>
    <n v="25416"/>
    <m/>
    <s v="HY"/>
    <x v="6"/>
    <n v="50"/>
    <n v="179076"/>
    <n v="0"/>
    <x v="5"/>
    <n v="0"/>
    <s v="UNK"/>
    <n v="0.40884931506849315"/>
    <s v="Moccasin"/>
    <m/>
    <x v="0"/>
  </r>
  <r>
    <s v="H"/>
    <n v="2016"/>
    <s v="H0601"/>
    <s v="Moccasin"/>
    <s v="UNIT 2"/>
    <s v="OP"/>
    <n v="25447"/>
    <m/>
    <s v="HY"/>
    <x v="6"/>
    <n v="50"/>
    <n v="180401"/>
    <n v="0"/>
    <x v="5"/>
    <n v="0"/>
    <s v="UNK"/>
    <n v="0.41187442922374429"/>
    <s v="Moccasin"/>
    <m/>
    <x v="0"/>
  </r>
  <r>
    <s v="H"/>
    <n v="2016"/>
    <s v="H0336"/>
    <s v="Moccasin Low Head"/>
    <s v="UNIT 1"/>
    <s v="OP"/>
    <n v="31959"/>
    <m/>
    <s v="HY"/>
    <x v="6"/>
    <n v="2.9"/>
    <n v="1256"/>
    <n v="0"/>
    <x v="5"/>
    <n v="0"/>
    <s v="UNK"/>
    <n v="4.9441032908203432E-2"/>
    <s v="Moccasin Low Head"/>
    <m/>
    <x v="0"/>
  </r>
  <r>
    <s v="W"/>
    <n v="2016"/>
    <s v="W0259"/>
    <s v="Mogul Energy"/>
    <s v="WPRS 1"/>
    <s v="OP"/>
    <n v="30126"/>
    <m/>
    <s v="WT"/>
    <x v="0"/>
    <n v="4"/>
    <n v="908"/>
    <n v="0"/>
    <x v="0"/>
    <n v="0"/>
    <s v="UNK"/>
    <n v="2.591324200913242E-2"/>
    <s v="Mogul Energy"/>
    <m/>
    <x v="0"/>
  </r>
  <r>
    <s v="W"/>
    <n v="2016"/>
    <s v="W0313"/>
    <s v="Mojave 16, 17, 18 (Mojave 16-17-18 (Desertwind III PPC Trust) - 6063-6114)"/>
    <s v="WPRS 1"/>
    <s v="OP"/>
    <n v="31048"/>
    <m/>
    <s v="WT"/>
    <x v="0"/>
    <n v="83.05"/>
    <n v="119017"/>
    <n v="0"/>
    <x v="0"/>
    <n v="0"/>
    <s v="UNK"/>
    <n v="0.16359320319222342"/>
    <s v="Mojave 16, 17, 18 "/>
    <s v="Mojave 16-17-18 "/>
    <x v="0"/>
  </r>
  <r>
    <s v="W"/>
    <n v="2016"/>
    <s v="W0312"/>
    <s v="Mojave 3 (Mojave 3-4-5 (Desertwind II PPC Trust) - 6113)"/>
    <s v="WPRS 1"/>
    <s v="OP"/>
    <n v="31048"/>
    <m/>
    <s v="WT"/>
    <x v="0"/>
    <n v="23.5"/>
    <n v="64185"/>
    <n v="0"/>
    <x v="0"/>
    <n v="0"/>
    <s v="UNK"/>
    <n v="0.31178956572427863"/>
    <s v="Mojave 3 "/>
    <s v="Mojave 3-4-5 "/>
    <x v="0"/>
  </r>
  <r>
    <s v="W"/>
    <n v="2016"/>
    <s v="W0443"/>
    <s v="Mojave 4"/>
    <s v="WPRS 1"/>
    <s v="OP"/>
    <n v="31048"/>
    <m/>
    <s v="WT"/>
    <x v="0"/>
    <n v="29"/>
    <n v="79508"/>
    <n v="0"/>
    <x v="0"/>
    <n v="0"/>
    <s v="UNK"/>
    <n v="0.31297433475043301"/>
    <s v="Mojave 4"/>
    <m/>
    <x v="0"/>
  </r>
  <r>
    <s v="W"/>
    <n v="2016"/>
    <s v="W0444"/>
    <s v="Mojave 5"/>
    <s v="WPRS 1"/>
    <s v="OP"/>
    <n v="40595"/>
    <m/>
    <s v="WT"/>
    <x v="0"/>
    <n v="22.5"/>
    <n v="65104"/>
    <n v="0"/>
    <x v="0"/>
    <n v="0"/>
    <s v="UNK"/>
    <n v="0.33030948756976153"/>
    <s v="Mojave 5"/>
    <m/>
    <x v="0"/>
  </r>
  <r>
    <s v="H"/>
    <n v="2016"/>
    <s v="H0337"/>
    <s v="Mojave Siphon"/>
    <n v="1"/>
    <s v="OP"/>
    <n v="35278"/>
    <m/>
    <s v="HY"/>
    <x v="6"/>
    <n v="10.92"/>
    <n v="28926"/>
    <n v="0"/>
    <x v="5"/>
    <n v="0"/>
    <s v="UNK"/>
    <n v="0.30238597019418939"/>
    <s v="Mojave Siphon"/>
    <m/>
    <x v="0"/>
  </r>
  <r>
    <s v="H"/>
    <n v="2016"/>
    <s v="H0337"/>
    <s v="Mojave Siphon"/>
    <n v="2"/>
    <s v="OP"/>
    <n v="35278"/>
    <m/>
    <s v="HY"/>
    <x v="6"/>
    <n v="10.92"/>
    <n v="12863"/>
    <n v="0"/>
    <x v="5"/>
    <n v="0"/>
    <s v="UNK"/>
    <n v="0.13446694097379031"/>
    <s v="Mojave Siphon"/>
    <m/>
    <x v="0"/>
  </r>
  <r>
    <s v="H"/>
    <n v="2016"/>
    <s v="H0337"/>
    <s v="Mojave Siphon"/>
    <n v="3"/>
    <s v="OP"/>
    <n v="35278"/>
    <m/>
    <s v="HY"/>
    <x v="6"/>
    <n v="10.92"/>
    <n v="20593"/>
    <n v="0"/>
    <x v="5"/>
    <n v="0"/>
    <s v="UNK"/>
    <n v="0.21527464164450466"/>
    <s v="Mojave Siphon"/>
    <m/>
    <x v="0"/>
  </r>
  <r>
    <s v="S"/>
    <n v="2016"/>
    <s v="S0104"/>
    <s v="Mojave Solar Project"/>
    <s v="Alpha"/>
    <s v="OP"/>
    <n v="41977"/>
    <m/>
    <s v="ST"/>
    <x v="5"/>
    <n v="125"/>
    <n v="314428"/>
    <n v="0"/>
    <x v="1"/>
    <n v="0"/>
    <s v="UNK"/>
    <n v="0.28714885844748861"/>
    <s v="Mojave Solar Project"/>
    <m/>
    <x v="0"/>
  </r>
  <r>
    <s v="S"/>
    <n v="2016"/>
    <s v="S0104"/>
    <s v="Mojave Solar Project"/>
    <s v="Beta"/>
    <s v="OP"/>
    <n v="41977"/>
    <m/>
    <s v="ST"/>
    <x v="5"/>
    <n v="125"/>
    <n v="310475"/>
    <n v="0"/>
    <x v="1"/>
    <n v="0"/>
    <s v="UNK"/>
    <n v="0.28353881278538812"/>
    <s v="Mojave Solar Project"/>
    <m/>
    <x v="0"/>
  </r>
  <r>
    <s v="E"/>
    <n v="2016"/>
    <s v="E0055"/>
    <s v="Monterey Regional Water Pollution Control Cogen"/>
    <n v="2"/>
    <s v="OP"/>
    <n v="33239"/>
    <m/>
    <s v="IC"/>
    <x v="2"/>
    <n v="0.57999999999999996"/>
    <n v="2878"/>
    <n v="45381"/>
    <x v="6"/>
    <n v="11133"/>
    <s v="NG"/>
    <n v="0.56644622894032448"/>
    <s v="Monterey Regional Water Pollution Control Cogen"/>
    <m/>
    <x v="0"/>
  </r>
  <r>
    <s v="E"/>
    <n v="2016"/>
    <s v="E0055"/>
    <s v="Monterey Regional Water Pollution Control Cogen"/>
    <n v="3"/>
    <s v="OP"/>
    <n v="33239"/>
    <m/>
    <s v="IC"/>
    <x v="2"/>
    <n v="0.57999999999999996"/>
    <n v="2878"/>
    <n v="45380"/>
    <x v="6"/>
    <n v="11133"/>
    <s v="NG"/>
    <n v="0.56644622894032448"/>
    <s v="Monterey Regional Water Pollution Control Cogen"/>
    <m/>
    <x v="0"/>
  </r>
  <r>
    <s v="E"/>
    <n v="2016"/>
    <s v="E0055"/>
    <s v="Monterey Regional Water Pollution Control Cogen"/>
    <s v="Unit 1"/>
    <s v="OP"/>
    <n v="33239"/>
    <m/>
    <s v="IC"/>
    <x v="2"/>
    <n v="0.57999999999999996"/>
    <n v="2878"/>
    <n v="45380"/>
    <x v="6"/>
    <n v="11133"/>
    <s v="NG"/>
    <n v="0.56644622894032448"/>
    <s v="Monterey Regional Water Pollution Control Cogen"/>
    <m/>
    <x v="0"/>
  </r>
  <r>
    <s v="W"/>
    <n v="2016"/>
    <s v="W0392"/>
    <s v="Montezuma Wind II"/>
    <s v="WPRS 1"/>
    <s v="OP"/>
    <n v="30317"/>
    <m/>
    <s v="WT"/>
    <x v="0"/>
    <n v="78.2"/>
    <n v="152043"/>
    <n v="0"/>
    <x v="0"/>
    <n v="0"/>
    <s v="UNK"/>
    <n v="0.22195021546438706"/>
    <s v="Montezuma Wind II"/>
    <m/>
    <x v="0"/>
  </r>
  <r>
    <s v="H"/>
    <n v="2016"/>
    <s v="H0168"/>
    <s v="Montgomery Creek Hydro"/>
    <n v="1"/>
    <s v="OP"/>
    <n v="31778"/>
    <m/>
    <s v="HY"/>
    <x v="6"/>
    <n v="2.6"/>
    <n v="10662"/>
    <n v="0"/>
    <x v="5"/>
    <n v="0"/>
    <s v="UNK"/>
    <n v="0.46812434141201265"/>
    <s v="Montgomery Creek Hydro"/>
    <m/>
    <x v="0"/>
  </r>
  <r>
    <s v="H"/>
    <n v="2016"/>
    <s v="H0343"/>
    <s v="Monticello"/>
    <n v="1"/>
    <s v="OP"/>
    <n v="30468"/>
    <m/>
    <s v="HY"/>
    <x v="6"/>
    <n v="5"/>
    <n v="14490"/>
    <n v="0"/>
    <x v="5"/>
    <n v="0"/>
    <s v="UNK"/>
    <n v="0.33082191780821918"/>
    <s v="Monticello"/>
    <m/>
    <x v="0"/>
  </r>
  <r>
    <s v="H"/>
    <n v="2016"/>
    <s v="H0343"/>
    <s v="Monticello"/>
    <n v="2"/>
    <s v="OP"/>
    <n v="30468"/>
    <m/>
    <s v="HY"/>
    <x v="6"/>
    <n v="5"/>
    <n v="14390"/>
    <n v="0"/>
    <x v="5"/>
    <n v="0"/>
    <s v="UNK"/>
    <n v="0.3285388127853881"/>
    <s v="Monticello"/>
    <m/>
    <x v="0"/>
  </r>
  <r>
    <s v="H"/>
    <n v="2016"/>
    <s v="H0343"/>
    <s v="Monticello"/>
    <n v="3"/>
    <s v="OP"/>
    <n v="30468"/>
    <m/>
    <s v="HY"/>
    <x v="6"/>
    <n v="1.5"/>
    <n v="7002.01"/>
    <n v="0"/>
    <x v="5"/>
    <n v="0"/>
    <s v="UNK"/>
    <n v="0.53287747336377478"/>
    <s v="Monticello"/>
    <m/>
    <x v="0"/>
  </r>
  <r>
    <s v="S"/>
    <n v="2016"/>
    <s v="S0404"/>
    <s v="Morelos Solar Facility"/>
    <s v="MRLS"/>
    <s v="OP"/>
    <n v="42340"/>
    <m/>
    <s v="PV"/>
    <x v="1"/>
    <n v="15"/>
    <n v="39045"/>
    <n v="0"/>
    <x v="1"/>
    <n v="0"/>
    <s v="UNK"/>
    <n v="0.29714611872146118"/>
    <s v="Morelos Solar Facility"/>
    <m/>
    <x v="0"/>
  </r>
  <r>
    <s v="S"/>
    <n v="2016"/>
    <s v="S0435"/>
    <s v="Morgan Lancaster I LLC"/>
    <s v="Unit 1"/>
    <s v="OP"/>
    <n v="42357"/>
    <m/>
    <s v="PV"/>
    <x v="1"/>
    <n v="1.5"/>
    <n v="4399"/>
    <n v="0"/>
    <x v="1"/>
    <n v="0"/>
    <m/>
    <n v="0.33477929984779298"/>
    <s v="Morgan Lancaster I LLC"/>
    <m/>
    <x v="0"/>
  </r>
  <r>
    <s v="G"/>
    <n v="2016"/>
    <s v="G0372"/>
    <s v="Moss Landing Power Plant"/>
    <n v="6"/>
    <s v="RE"/>
    <n v="24816"/>
    <n v="42735"/>
    <s v="ST"/>
    <x v="5"/>
    <n v="702"/>
    <n v="72422.100000000006"/>
    <n v="806499"/>
    <x v="3"/>
    <n v="0"/>
    <s v="UNK"/>
    <n v="1.1776870389884089E-2"/>
    <s v="Moss Landing Power Plant"/>
    <m/>
    <x v="1"/>
  </r>
  <r>
    <s v="G"/>
    <n v="2016"/>
    <s v="G0372"/>
    <s v="Moss Landing Power Plant"/>
    <n v="7"/>
    <s v="RE"/>
    <n v="25066"/>
    <n v="42735"/>
    <s v="ST"/>
    <x v="5"/>
    <n v="702"/>
    <n v="110109"/>
    <n v="1155590"/>
    <x v="3"/>
    <n v="0"/>
    <s v="UNK"/>
    <n v="1.790529992584787E-2"/>
    <s v="Moss Landing Power Plant"/>
    <m/>
    <x v="1"/>
  </r>
  <r>
    <s v="G"/>
    <n v="2016"/>
    <s v="G0372"/>
    <s v="Moss Landing Power Plant"/>
    <s v="CC1"/>
    <s v="OP"/>
    <n v="37438"/>
    <m/>
    <s v="CS"/>
    <x v="3"/>
    <n v="540"/>
    <n v="1165520"/>
    <n v="8483520"/>
    <x v="3"/>
    <n v="0"/>
    <s v="UNK"/>
    <n v="0.24638931168611533"/>
    <s v="Moss Landing Power Plant"/>
    <m/>
    <x v="0"/>
  </r>
  <r>
    <s v="G"/>
    <n v="2016"/>
    <s v="G0372"/>
    <s v="Moss Landing Power Plant"/>
    <s v="CC2"/>
    <s v="OP"/>
    <n v="37449"/>
    <m/>
    <s v="CS"/>
    <x v="3"/>
    <n v="540"/>
    <n v="1236890"/>
    <n v="9232180"/>
    <x v="3"/>
    <n v="0"/>
    <s v="UNK"/>
    <n v="0.26147683071199052"/>
    <s v="Moss Landing Power Plant"/>
    <m/>
    <x v="0"/>
  </r>
  <r>
    <s v="W"/>
    <n v="2016"/>
    <s v="W0450"/>
    <s v="Mountain View I"/>
    <s v="WPRS 1"/>
    <s v="OP"/>
    <n v="36974"/>
    <m/>
    <s v="WT"/>
    <x v="0"/>
    <n v="44.4"/>
    <n v="126972"/>
    <n v="0"/>
    <x v="0"/>
    <n v="0"/>
    <s v="UNK"/>
    <n v="0.3264531654942614"/>
    <s v="Mountain View I"/>
    <m/>
    <x v="0"/>
  </r>
  <r>
    <s v="W"/>
    <n v="2016"/>
    <s v="W0451"/>
    <s v="Mountain View II"/>
    <s v="WPRS 1"/>
    <s v="OP"/>
    <n v="37151"/>
    <m/>
    <s v="WT"/>
    <x v="0"/>
    <n v="22.2"/>
    <n v="61572"/>
    <n v="0"/>
    <x v="0"/>
    <n v="0"/>
    <s v="UNK"/>
    <n v="0.31661113167962485"/>
    <s v="Mountain View II"/>
    <m/>
    <x v="0"/>
  </r>
  <r>
    <s v="W"/>
    <n v="2016"/>
    <s v="W0360"/>
    <s v="Mountain View III"/>
    <s v="WPRS 1"/>
    <s v="OP"/>
    <n v="37970"/>
    <m/>
    <s v="WT"/>
    <x v="0"/>
    <n v="22.44"/>
    <n v="73551"/>
    <n v="0"/>
    <x v="0"/>
    <n v="0"/>
    <s v="UNK"/>
    <n v="0.3741636754328132"/>
    <s v="Mountain View III"/>
    <m/>
    <x v="0"/>
  </r>
  <r>
    <s v="W"/>
    <n v="2016"/>
    <s v="W0430"/>
    <s v="Mountain View IV"/>
    <s v="WPRS 1"/>
    <s v="OP"/>
    <n v="32873"/>
    <m/>
    <s v="WT"/>
    <x v="0"/>
    <n v="49"/>
    <n v="170594"/>
    <n v="0"/>
    <x v="0"/>
    <n v="0"/>
    <s v="UNK"/>
    <n v="0.39743267169881652"/>
    <s v="Mountain View IV"/>
    <m/>
    <x v="0"/>
  </r>
  <r>
    <s v="G"/>
    <n v="2016"/>
    <s v="G0795"/>
    <s v="Mountainview Generating Station"/>
    <s v="Unit 3"/>
    <s v="OP"/>
    <n v="38696"/>
    <m/>
    <s v="CS"/>
    <x v="3"/>
    <n v="527"/>
    <n v="2334700"/>
    <n v="16999800"/>
    <x v="3"/>
    <n v="0"/>
    <s v="UNK"/>
    <n v="0.50572725776125738"/>
    <s v="Mountainview Generating Station"/>
    <m/>
    <x v="0"/>
  </r>
  <r>
    <s v="G"/>
    <n v="2016"/>
    <s v="G0795"/>
    <s v="Mountainview Generating Station"/>
    <s v="Unit 4"/>
    <s v="OP"/>
    <n v="38696"/>
    <m/>
    <s v="CS"/>
    <x v="3"/>
    <n v="527"/>
    <n v="2565660"/>
    <n v="18658600"/>
    <x v="3"/>
    <n v="0"/>
    <s v="UNK"/>
    <n v="0.55575628395414733"/>
    <s v="Mountainview Generating Station"/>
    <m/>
    <x v="0"/>
  </r>
  <r>
    <s v="E"/>
    <n v="2016"/>
    <s v="E0232"/>
    <s v="Mt. Poso Cogeneration"/>
    <n v="412585"/>
    <s v="OP"/>
    <n v="40848"/>
    <m/>
    <s v="ST"/>
    <x v="5"/>
    <n v="63.64"/>
    <n v="258203"/>
    <n v="4138820"/>
    <x v="2"/>
    <n v="0"/>
    <s v="UNK"/>
    <n v="0.4631556931254287"/>
    <s v="Mt. Poso Cogeneration"/>
    <m/>
    <x v="0"/>
  </r>
  <r>
    <s v="S"/>
    <n v="2016"/>
    <s v="S9114"/>
    <s v="MTA"/>
    <n v="1"/>
    <s v="OP"/>
    <n v="40909"/>
    <m/>
    <s v="PV"/>
    <x v="1"/>
    <n v="1.2"/>
    <n v="1907"/>
    <n v="0"/>
    <x v="1"/>
    <n v="0"/>
    <s v="UNK"/>
    <n v="0.1814117199391172"/>
    <s v="MTA"/>
    <m/>
    <x v="0"/>
  </r>
  <r>
    <s v="H"/>
    <n v="2016"/>
    <s v="H0311"/>
    <s v="Muck Valley Hydroelectric"/>
    <s v="GEN1"/>
    <s v="OP"/>
    <n v="32478"/>
    <m/>
    <s v="HY"/>
    <x v="6"/>
    <n v="29.9"/>
    <n v="88096.7"/>
    <n v="0"/>
    <x v="5"/>
    <n v="0"/>
    <s v="UNK"/>
    <n v="0.33634451214856215"/>
    <s v="Muck Valley Hydroelectric"/>
    <m/>
    <x v="0"/>
  </r>
  <r>
    <s v="G"/>
    <n v="2016"/>
    <s v="G0119"/>
    <s v="Municipal Cogeneration Plant (Palm Springs)"/>
    <s v="Unit 1"/>
    <s v="OP"/>
    <n v="42339"/>
    <m/>
    <s v="IC"/>
    <x v="2"/>
    <n v="1.1299999999999999"/>
    <n v="4496"/>
    <n v="53264"/>
    <x v="3"/>
    <n v="0"/>
    <s v="UNK"/>
    <n v="0.45419646825877885"/>
    <s v="Municipal Cogeneration Plant "/>
    <s v="Palm Springs)"/>
    <x v="0"/>
  </r>
  <r>
    <s v="H"/>
    <n v="2016"/>
    <s v="H0346"/>
    <s v="Murphys"/>
    <n v="6920412"/>
    <s v="OP"/>
    <n v="19725"/>
    <m/>
    <s v="HY"/>
    <x v="6"/>
    <n v="3.6"/>
    <n v="13756"/>
    <n v="0"/>
    <x v="5"/>
    <n v="0"/>
    <s v="UNK"/>
    <n v="0.43619989852866564"/>
    <s v="Murphys"/>
    <m/>
    <x v="0"/>
  </r>
  <r>
    <s v="W"/>
    <n v="2016"/>
    <s v="W0406"/>
    <s v="Mustang Hills LLC (Alta Wind VI Energy Center)"/>
    <s v="WPRS 1"/>
    <s v="OP"/>
    <n v="41244"/>
    <m/>
    <s v="WT"/>
    <x v="0"/>
    <n v="150"/>
    <n v="314587"/>
    <n v="0"/>
    <x v="0"/>
    <n v="0"/>
    <s v="UNK"/>
    <n v="0.2394117199391172"/>
    <s v="Mustang Hills LLC "/>
    <s v="Alta Wind VI Energy Center)"/>
    <x v="0"/>
  </r>
  <r>
    <s v="H"/>
    <n v="2016"/>
    <s v="H0341"/>
    <s v="Nacimiento Hydro Project"/>
    <n v="1"/>
    <s v="OP"/>
    <n v="31959"/>
    <m/>
    <s v="HY"/>
    <x v="6"/>
    <n v="3.98"/>
    <n v="0.01"/>
    <n v="0"/>
    <x v="5"/>
    <n v="0"/>
    <s v="UNK"/>
    <n v="2.868222390491269E-7"/>
    <s v="Nacimiento Hydro Project"/>
    <m/>
    <x v="0"/>
  </r>
  <r>
    <s v="H"/>
    <n v="2016"/>
    <s v="H0341"/>
    <s v="Nacimiento Hydro Project"/>
    <n v="2"/>
    <s v="OP"/>
    <n v="31959"/>
    <m/>
    <s v="HY"/>
    <x v="6"/>
    <n v="0.38"/>
    <n v="1020"/>
    <n v="0"/>
    <x v="5"/>
    <n v="0"/>
    <s v="UNK"/>
    <n v="0.30641672674837778"/>
    <s v="Nacimiento Hydro Project"/>
    <m/>
    <x v="0"/>
  </r>
  <r>
    <s v="S"/>
    <n v="2016"/>
    <s v="S9023"/>
    <s v="Napa Valley College"/>
    <n v="1"/>
    <s v="OP"/>
    <n v="40909"/>
    <m/>
    <s v="PV"/>
    <x v="1"/>
    <n v="1"/>
    <n v="1622"/>
    <n v="0"/>
    <x v="1"/>
    <n v="0"/>
    <s v="UNK"/>
    <n v="0.18515981735159817"/>
    <s v="Napa Valley College"/>
    <m/>
    <x v="0"/>
  </r>
  <r>
    <s v="H"/>
    <n v="2016"/>
    <s v="H0348"/>
    <s v="Narrows 1"/>
    <s v="Unit 553"/>
    <s v="OP"/>
    <n v="15704"/>
    <m/>
    <s v="HY"/>
    <x v="6"/>
    <n v="12"/>
    <n v="41829"/>
    <n v="0"/>
    <x v="5"/>
    <n v="0"/>
    <s v="UNK"/>
    <n v="0.39791666666666664"/>
    <s v="Narrows 1"/>
    <m/>
    <x v="0"/>
  </r>
  <r>
    <s v="H"/>
    <n v="2016"/>
    <s v="H0354"/>
    <s v="Narrows 2"/>
    <n v="1"/>
    <s v="OP"/>
    <n v="25724"/>
    <m/>
    <s v="HY"/>
    <x v="6"/>
    <n v="46.8"/>
    <n v="204959"/>
    <n v="0"/>
    <x v="5"/>
    <n v="0"/>
    <s v="UNK"/>
    <n v="0.49993901963080045"/>
    <s v="Narrows 2"/>
    <m/>
    <x v="0"/>
  </r>
  <r>
    <s v="S"/>
    <n v="2016"/>
    <s v="S9278"/>
    <s v="Navajo Solar Power Generation Station 1"/>
    <s v="Unit 1"/>
    <s v="OP"/>
    <n v="41609"/>
    <m/>
    <s v="PV"/>
    <x v="1"/>
    <n v="1.5"/>
    <n v="4280"/>
    <n v="0"/>
    <x v="1"/>
    <n v="0"/>
    <s v="UNK"/>
    <n v="0.32572298325722981"/>
    <s v="Navajo Solar Power Generation Station 1"/>
    <m/>
    <x v="0"/>
  </r>
  <r>
    <s v="S"/>
    <n v="2016"/>
    <s v="S0297"/>
    <s v="Naval Air Weapons Station China Lake"/>
    <s v="Unit 1"/>
    <s v="OP"/>
    <n v="41169"/>
    <m/>
    <s v="PV"/>
    <x v="1"/>
    <n v="11.12"/>
    <n v="29421"/>
    <n v="0"/>
    <x v="1"/>
    <n v="0"/>
    <s v="UNK"/>
    <n v="0.3020289248053612"/>
    <s v="Naval Air Weapons Station China Lake"/>
    <m/>
    <x v="0"/>
  </r>
  <r>
    <s v="G"/>
    <n v="2016"/>
    <s v="G0388"/>
    <s v="Naval Hospital Medical Center"/>
    <s v="1TG"/>
    <s v="OP"/>
    <n v="37956"/>
    <m/>
    <s v="GT"/>
    <x v="4"/>
    <n v="5.3"/>
    <n v="4173"/>
    <n v="56143"/>
    <x v="3"/>
    <n v="0"/>
    <s v="OIL"/>
    <n v="8.9881106228999738E-2"/>
    <s v="Naval Hospital Medical Center"/>
    <m/>
    <x v="0"/>
  </r>
  <r>
    <s v="G"/>
    <n v="2016"/>
    <s v="G0626"/>
    <s v="Naval Station Energy Facility"/>
    <s v="GEN 1"/>
    <s v="OP"/>
    <n v="32690"/>
    <m/>
    <s v="CT"/>
    <x v="7"/>
    <n v="38.299999999999997"/>
    <n v="287084"/>
    <n v="3688620"/>
    <x v="3"/>
    <n v="0"/>
    <s v="UNK"/>
    <n v="0.85566961145486842"/>
    <s v="Naval Station Energy Facility"/>
    <m/>
    <x v="0"/>
  </r>
  <r>
    <s v="G"/>
    <n v="2016"/>
    <s v="G0626"/>
    <s v="Naval Station Energy Facility"/>
    <s v="GEN 2"/>
    <s v="OP"/>
    <n v="32690"/>
    <m/>
    <s v="CA"/>
    <x v="8"/>
    <n v="11.6"/>
    <n v="66336"/>
    <n v="0"/>
    <x v="3"/>
    <n v="0"/>
    <s v="UNK"/>
    <n v="0.65281058101086442"/>
    <s v="Naval Station Energy Facility"/>
    <m/>
    <x v="0"/>
  </r>
  <r>
    <s v="H"/>
    <n v="2016"/>
    <s v="H0349"/>
    <s v="Nelson Creek"/>
    <n v="1"/>
    <s v="OP"/>
    <n v="32497"/>
    <m/>
    <s v="HY"/>
    <x v="6"/>
    <n v="1.2"/>
    <n v="2502"/>
    <n v="0"/>
    <x v="5"/>
    <n v="0"/>
    <s v="UNK"/>
    <n v="0.23801369863013699"/>
    <s v="Nelson Creek"/>
    <m/>
    <x v="0"/>
  </r>
  <r>
    <s v="W"/>
    <n v="2016"/>
    <s v="W0402"/>
    <s v="Nestle Waters"/>
    <s v="WPRS 1"/>
    <s v="OP"/>
    <n v="41244"/>
    <m/>
    <s v="WT"/>
    <x v="0"/>
    <n v="3.24"/>
    <n v="13774"/>
    <n v="0"/>
    <x v="0"/>
    <n v="0"/>
    <s v="UNK"/>
    <n v="0.48530074976041487"/>
    <s v="Nestle Waters"/>
    <m/>
    <x v="0"/>
  </r>
  <r>
    <s v="S"/>
    <n v="2016"/>
    <s v="S9128"/>
    <s v="Network Appliance"/>
    <n v="1"/>
    <s v="OP"/>
    <n v="40909"/>
    <m/>
    <s v="PV"/>
    <x v="1"/>
    <n v="1.4"/>
    <n v="2277"/>
    <n v="0"/>
    <x v="1"/>
    <n v="0"/>
    <s v="UNK"/>
    <n v="0.18566536203522505"/>
    <s v="Network Appliance"/>
    <m/>
    <x v="0"/>
  </r>
  <r>
    <s v="S"/>
    <n v="2016"/>
    <s v="S9069"/>
    <s v="Network Appliance/Chevron Energy Solutions"/>
    <n v="1"/>
    <s v="OP"/>
    <n v="40909"/>
    <m/>
    <s v="PV"/>
    <x v="1"/>
    <n v="1"/>
    <n v="1622"/>
    <n v="0"/>
    <x v="1"/>
    <n v="0"/>
    <s v="UNK"/>
    <n v="0.18515981735159817"/>
    <s v="Network Appliance/Chevron Energy Solutions"/>
    <m/>
    <x v="0"/>
  </r>
  <r>
    <s v="H"/>
    <n v="2016"/>
    <s v="H0353"/>
    <s v="New Melones"/>
    <s v="UNIT 1"/>
    <s v="OP"/>
    <n v="29007"/>
    <m/>
    <s v="HY"/>
    <x v="6"/>
    <n v="150"/>
    <n v="106048"/>
    <n v="0"/>
    <x v="5"/>
    <n v="0"/>
    <s v="UNK"/>
    <n v="8.0706240487062403E-2"/>
    <s v="New Melones"/>
    <m/>
    <x v="0"/>
  </r>
  <r>
    <s v="H"/>
    <n v="2016"/>
    <s v="H0353"/>
    <s v="New Melones"/>
    <s v="UNIT 2"/>
    <s v="OP"/>
    <n v="29007"/>
    <m/>
    <s v="HY"/>
    <x v="6"/>
    <n v="150"/>
    <n v="106048"/>
    <n v="0"/>
    <x v="5"/>
    <n v="0"/>
    <s v="UNK"/>
    <n v="8.0706240487062403E-2"/>
    <s v="New Melones"/>
    <m/>
    <x v="0"/>
  </r>
  <r>
    <s v="G"/>
    <n v="2016"/>
    <s v="G0677"/>
    <s v="New-Indy Containerboard Ontario (formerly Oxnard Paper Mill)"/>
    <s v="921-2015"/>
    <s v="OP"/>
    <n v="31472"/>
    <m/>
    <s v="GT"/>
    <x v="4"/>
    <n v="29"/>
    <n v="196482"/>
    <n v="2217410"/>
    <x v="3"/>
    <n v="0"/>
    <s v="UNK"/>
    <n v="0.77342938119981108"/>
    <s v="New-Indy Containerboard Ontario "/>
    <s v="formerly Oxnard Paper Mill)"/>
    <x v="0"/>
  </r>
  <r>
    <s v="S"/>
    <n v="2016"/>
    <s v="S9279"/>
    <s v="Newberry Solar 1 LLC"/>
    <s v="Unit 1"/>
    <s v="OP"/>
    <n v="41466"/>
    <m/>
    <s v="PV"/>
    <x v="1"/>
    <n v="1.5"/>
    <n v="2628"/>
    <n v="0"/>
    <x v="1"/>
    <n v="0"/>
    <m/>
    <n v="0.2"/>
    <s v="Newberry Solar 1 LLC"/>
    <m/>
    <x v="0"/>
  </r>
  <r>
    <s v="H"/>
    <n v="2016"/>
    <s v="H0357"/>
    <s v="Newcastle"/>
    <s v="Unit 943"/>
    <s v="OP"/>
    <n v="31713"/>
    <m/>
    <s v="HY"/>
    <x v="6"/>
    <n v="11.5"/>
    <n v="16020"/>
    <n v="0"/>
    <x v="5"/>
    <n v="0"/>
    <s v="UNK"/>
    <n v="0.15902322811197142"/>
    <s v="Newcastle"/>
    <m/>
    <x v="0"/>
  </r>
  <r>
    <s v="S"/>
    <n v="2016"/>
    <s v="S9177"/>
    <s v="Nickel 1 (NLH1)"/>
    <s v="Unit 1"/>
    <s v="OP"/>
    <n v="41334"/>
    <m/>
    <s v="PV"/>
    <x v="1"/>
    <n v="1.5"/>
    <n v="2989"/>
    <n v="0"/>
    <x v="1"/>
    <n v="0"/>
    <s v="UNK"/>
    <n v="0.22747336377473365"/>
    <s v="Nickel 1 "/>
    <s v="NLH1)"/>
    <x v="0"/>
  </r>
  <r>
    <s v="S"/>
    <n v="2016"/>
    <s v="S0538"/>
    <s v="Nicolis"/>
    <s v="UNIT 1"/>
    <s v="OP"/>
    <n v="42628"/>
    <m/>
    <s v="PV"/>
    <x v="1"/>
    <n v="20"/>
    <n v="11384.1"/>
    <n v="0"/>
    <x v="1"/>
    <n v="0"/>
    <m/>
    <n v="6.4977739726027398E-2"/>
    <s v="Nicolis"/>
    <m/>
    <x v="0"/>
  </r>
  <r>
    <s v="G"/>
    <n v="2016"/>
    <s v="G0931"/>
    <s v="Niland Gas Turbine Plant"/>
    <s v="Unit 1"/>
    <s v="OP"/>
    <n v="39597"/>
    <m/>
    <s v="GT"/>
    <x v="4"/>
    <n v="60.5"/>
    <n v="49605"/>
    <n v="535607"/>
    <x v="3"/>
    <n v="0"/>
    <s v="UNK"/>
    <n v="9.3597871617796896E-2"/>
    <s v="Niland Gas Turbine Plant"/>
    <m/>
    <x v="0"/>
  </r>
  <r>
    <s v="G"/>
    <n v="2016"/>
    <s v="G0931"/>
    <s v="Niland Gas Turbine Plant"/>
    <s v="Unit 2"/>
    <s v="OP"/>
    <n v="39597"/>
    <m/>
    <s v="GT"/>
    <x v="4"/>
    <n v="60.5"/>
    <n v="21807"/>
    <n v="223199"/>
    <x v="3"/>
    <n v="0"/>
    <s v="UNK"/>
    <n v="4.1146835729650173E-2"/>
    <s v="Niland Gas Turbine Plant"/>
    <m/>
    <x v="0"/>
  </r>
  <r>
    <s v="S"/>
    <n v="2016"/>
    <s v="S9107"/>
    <s v="Nilsen Farms"/>
    <n v="1"/>
    <s v="OP"/>
    <n v="40909"/>
    <m/>
    <s v="PV"/>
    <x v="1"/>
    <n v="1.1000000000000001"/>
    <n v="1796"/>
    <n v="0"/>
    <x v="1"/>
    <n v="0"/>
    <s v="UNK"/>
    <n v="0.18638439186384392"/>
    <s v="Nilsen Farms"/>
    <m/>
    <x v="0"/>
  </r>
  <r>
    <s v="H"/>
    <n v="2016"/>
    <s v="H0360"/>
    <s v="Nimbus"/>
    <s v="UNIT 1"/>
    <s v="OP"/>
    <n v="20210"/>
    <m/>
    <s v="HY"/>
    <x v="6"/>
    <n v="6.75"/>
    <n v="26980"/>
    <n v="0"/>
    <x v="5"/>
    <n v="0"/>
    <s v="UNK"/>
    <n v="0.45628276678504986"/>
    <s v="Nimbus"/>
    <m/>
    <x v="0"/>
  </r>
  <r>
    <s v="H"/>
    <n v="2016"/>
    <s v="H0360"/>
    <s v="Nimbus"/>
    <s v="UNIT 2"/>
    <s v="OP"/>
    <n v="20241"/>
    <m/>
    <s v="HY"/>
    <x v="6"/>
    <n v="6.75"/>
    <n v="26980"/>
    <n v="0"/>
    <x v="5"/>
    <n v="0"/>
    <s v="UNK"/>
    <n v="0.45628276678504986"/>
    <s v="Nimbus"/>
    <m/>
    <x v="0"/>
  </r>
  <r>
    <s v="S"/>
    <n v="2016"/>
    <s v="S9239"/>
    <s v="Niner Energy 1 LLC"/>
    <s v="Unit 1"/>
    <s v="OP"/>
    <n v="42004"/>
    <m/>
    <s v="PV"/>
    <x v="1"/>
    <n v="1.5"/>
    <n v="2628"/>
    <n v="0"/>
    <x v="1"/>
    <n v="0"/>
    <m/>
    <n v="0.2"/>
    <s v="Niner Energy 1 LLC"/>
    <m/>
    <x v="0"/>
  </r>
  <r>
    <s v="S"/>
    <n v="2016"/>
    <s v="S9240"/>
    <s v="Niner Energy 2 LLC"/>
    <s v="Unit 1"/>
    <s v="OP"/>
    <n v="42004"/>
    <m/>
    <s v="PV"/>
    <x v="1"/>
    <n v="1.5"/>
    <n v="2628"/>
    <n v="0"/>
    <x v="1"/>
    <n v="0"/>
    <s v="UNK"/>
    <n v="0.2"/>
    <s v="Niner Energy 2 LLC"/>
    <m/>
    <x v="0"/>
  </r>
  <r>
    <s v="S"/>
    <n v="2016"/>
    <s v="S9241"/>
    <s v="Niner Energy 3 LLC"/>
    <s v="Unit 1"/>
    <s v="OP"/>
    <n v="42004"/>
    <m/>
    <s v="PV"/>
    <x v="1"/>
    <n v="1"/>
    <n v="1752"/>
    <n v="0"/>
    <x v="1"/>
    <n v="0"/>
    <m/>
    <n v="0.2"/>
    <s v="Niner Energy 3 LLC"/>
    <m/>
    <x v="0"/>
  </r>
  <r>
    <s v="S"/>
    <n v="2016"/>
    <s v="S0414"/>
    <s v="North Bay Solar 1"/>
    <s v="NBWT"/>
    <s v="OP"/>
    <n v="41487"/>
    <m/>
    <s v="PV"/>
    <x v="1"/>
    <n v="1"/>
    <n v="2358"/>
    <n v="0"/>
    <x v="1"/>
    <n v="0"/>
    <s v="UNK"/>
    <n v="0.2691780821917808"/>
    <s v="North Bay Solar 1"/>
    <m/>
    <x v="0"/>
  </r>
  <r>
    <s v="T"/>
    <n v="2016"/>
    <s v="T0081"/>
    <s v="North Brawley"/>
    <n v="1"/>
    <s v="OP"/>
    <n v="39814"/>
    <m/>
    <s v="ST"/>
    <x v="5"/>
    <n v="49.9"/>
    <n v="70982"/>
    <n v="0"/>
    <x v="4"/>
    <n v="0"/>
    <s v="UNK"/>
    <n v="0.16238412898857074"/>
    <s v="North Brawley"/>
    <m/>
    <x v="0"/>
  </r>
  <r>
    <s v="E"/>
    <n v="2016"/>
    <s v="E0244"/>
    <s v="North City Cogeneration Facility Expansion (NCCFE)"/>
    <s v="Unit 1"/>
    <s v="UNK"/>
    <n v="41225"/>
    <m/>
    <s v="IC"/>
    <x v="2"/>
    <n v="1.6"/>
    <n v="9726"/>
    <n v="0"/>
    <x v="2"/>
    <n v="0"/>
    <s v="UNK"/>
    <n v="0.69392123287671237"/>
    <s v="North City Cogeneration Facility Expansion "/>
    <s v="NCCFE)"/>
    <x v="0"/>
  </r>
  <r>
    <s v="G"/>
    <n v="2016"/>
    <s v="G0593"/>
    <s v="North Generator"/>
    <n v="1"/>
    <s v="OP"/>
    <n v="34213"/>
    <m/>
    <s v="IC"/>
    <x v="2"/>
    <n v="1"/>
    <n v="0.01"/>
    <n v="809"/>
    <x v="3"/>
    <n v="0"/>
    <s v="UNK"/>
    <n v="1.1415525114155251E-6"/>
    <s v="North Generator"/>
    <m/>
    <x v="0"/>
  </r>
  <r>
    <s v="G"/>
    <n v="2016"/>
    <s v="G0593"/>
    <s v="North Generator"/>
    <n v="2"/>
    <s v="OP"/>
    <n v="34213"/>
    <m/>
    <s v="IC"/>
    <x v="2"/>
    <n v="1"/>
    <n v="0.01"/>
    <n v="0.01"/>
    <x v="3"/>
    <n v="0"/>
    <s v="UNK"/>
    <n v="1.1415525114155251E-6"/>
    <s v="North Generator"/>
    <m/>
    <x v="0"/>
  </r>
  <r>
    <s v="H"/>
    <n v="2016"/>
    <s v="H0616"/>
    <s v="North Hollywood Pumping Plant"/>
    <s v="Unit 1"/>
    <s v="OP"/>
    <n v="33970"/>
    <m/>
    <s v="HY"/>
    <x v="6"/>
    <n v="1"/>
    <n v="0.01"/>
    <n v="0"/>
    <x v="5"/>
    <n v="0"/>
    <s v="UNK"/>
    <n v="1.1415525114155251E-6"/>
    <s v="North Hollywood Pumping Plant"/>
    <m/>
    <x v="0"/>
  </r>
  <r>
    <s v="G"/>
    <n v="2016"/>
    <s v="G0399"/>
    <s v="North Island Energy Facility"/>
    <s v="GEN 1"/>
    <s v="OP"/>
    <n v="32660"/>
    <m/>
    <s v="CT"/>
    <x v="7"/>
    <n v="42.15"/>
    <n v="291676"/>
    <n v="2921550"/>
    <x v="3"/>
    <n v="0"/>
    <s v="UNK"/>
    <n v="0.78994892128027216"/>
    <s v="North Island Energy Facility"/>
    <m/>
    <x v="0"/>
  </r>
  <r>
    <s v="G"/>
    <n v="2016"/>
    <s v="G0399"/>
    <s v="North Island Energy Facility"/>
    <s v="GEN 2"/>
    <s v="OP"/>
    <n v="32660"/>
    <m/>
    <s v="CA"/>
    <x v="8"/>
    <n v="4.05"/>
    <n v="16093"/>
    <n v="0"/>
    <x v="3"/>
    <n v="0"/>
    <s v="UNK"/>
    <n v="0.45360505101753201"/>
    <s v="North Island Energy Facility"/>
    <m/>
    <x v="0"/>
  </r>
  <r>
    <s v="S"/>
    <n v="2016"/>
    <s v="S0358"/>
    <s v="North Kern State Prison"/>
    <n v="1"/>
    <s v="OP"/>
    <n v="40899"/>
    <m/>
    <s v="PV"/>
    <x v="1"/>
    <n v="1"/>
    <n v="2038"/>
    <n v="0"/>
    <x v="1"/>
    <n v="0"/>
    <s v="UNK"/>
    <n v="0.23264840182648402"/>
    <s v="North Kern State Prison"/>
    <m/>
    <x v="0"/>
  </r>
  <r>
    <s v="S"/>
    <n v="2016"/>
    <s v="S0359"/>
    <s v="North Kern State Prison II"/>
    <n v="1"/>
    <s v="OP"/>
    <n v="41180"/>
    <m/>
    <s v="PV"/>
    <x v="1"/>
    <n v="4"/>
    <n v="7008"/>
    <n v="0"/>
    <x v="1"/>
    <n v="0"/>
    <m/>
    <n v="0.2"/>
    <s v="North Kern State Prison II"/>
    <m/>
    <x v="0"/>
  </r>
  <r>
    <s v="S"/>
    <n v="2016"/>
    <s v="S0560"/>
    <s v="North Lancaster Ranch"/>
    <s v="Unit 1"/>
    <s v="OP"/>
    <n v="42735"/>
    <m/>
    <s v="PV"/>
    <x v="1"/>
    <n v="20"/>
    <n v="969.11"/>
    <n v="0"/>
    <x v="1"/>
    <n v="0"/>
    <m/>
    <n v="5.5314497716894978E-3"/>
    <s v="North Lancaster Ranch"/>
    <m/>
    <x v="0"/>
  </r>
  <r>
    <s v="S"/>
    <n v="2016"/>
    <s v="S0250"/>
    <s v="North Palm Springs 1A"/>
    <n v="1"/>
    <s v="OP"/>
    <n v="41001"/>
    <m/>
    <s v="PV"/>
    <x v="1"/>
    <n v="2.8"/>
    <n v="3678"/>
    <n v="0"/>
    <x v="1"/>
    <n v="0"/>
    <s v="UNK"/>
    <n v="0.14995107632093935"/>
    <s v="North Palm Springs 1A"/>
    <m/>
    <x v="0"/>
  </r>
  <r>
    <s v="S"/>
    <n v="2016"/>
    <s v="S0251"/>
    <s v="North Palm Springs 4A"/>
    <n v="1"/>
    <s v="OP"/>
    <n v="41215"/>
    <m/>
    <s v="PV"/>
    <x v="1"/>
    <n v="4.9000000000000004"/>
    <n v="5905"/>
    <n v="0"/>
    <x v="1"/>
    <n v="0"/>
    <s v="UNK"/>
    <n v="0.13756872612058521"/>
    <s v="North Palm Springs 4A"/>
    <m/>
    <x v="0"/>
  </r>
  <r>
    <s v="W"/>
    <n v="2016"/>
    <s v="W0414"/>
    <s v="North Sky River, LLC"/>
    <s v="WPRS 1"/>
    <s v="OP"/>
    <n v="41267"/>
    <m/>
    <s v="WT"/>
    <x v="0"/>
    <n v="162"/>
    <n v="464374"/>
    <n v="0"/>
    <x v="0"/>
    <n v="0"/>
    <s v="UNK"/>
    <n v="0.32722673205930436"/>
    <s v="North Sky River, LLC"/>
    <m/>
    <x v="0"/>
  </r>
  <r>
    <s v="S"/>
    <n v="2016"/>
    <s v="S0341"/>
    <s v="North Star Solar"/>
    <s v="NSS1"/>
    <s v="OP"/>
    <n v="42174"/>
    <m/>
    <s v="PV"/>
    <x v="1"/>
    <n v="61.6"/>
    <n v="149639"/>
    <n v="0"/>
    <x v="1"/>
    <n v="0"/>
    <s v="UNK"/>
    <n v="0.27730645496056455"/>
    <s v="North Star Solar"/>
    <m/>
    <x v="0"/>
  </r>
  <r>
    <s v="S"/>
    <n v="2016"/>
    <s v="S9100"/>
    <s v="Norvartis Pharmaceuticals Corp"/>
    <n v="1"/>
    <s v="OP"/>
    <n v="40909"/>
    <m/>
    <s v="PV"/>
    <x v="1"/>
    <n v="1"/>
    <n v="1670"/>
    <n v="0"/>
    <x v="1"/>
    <n v="0"/>
    <s v="UNK"/>
    <n v="0.1906392694063927"/>
    <s v="Norvartis Pharmaceuticals Corp"/>
    <m/>
    <x v="0"/>
  </r>
  <r>
    <s v="E"/>
    <n v="2016"/>
    <s v="E0137"/>
    <s v="Nove Power Plant"/>
    <s v="GEN1"/>
    <s v="OP"/>
    <n v="31898"/>
    <m/>
    <s v="IC"/>
    <x v="2"/>
    <n v="1"/>
    <n v="1358.5"/>
    <n v="21768.6"/>
    <x v="6"/>
    <n v="0"/>
    <s v="UNK"/>
    <n v="0.1550799086757991"/>
    <s v="Nove Power Plant"/>
    <m/>
    <x v="0"/>
  </r>
  <r>
    <s v="E"/>
    <n v="2016"/>
    <s v="E0137"/>
    <s v="Nove Power Plant"/>
    <s v="GEN2"/>
    <s v="OP"/>
    <n v="31382"/>
    <m/>
    <s v="IC"/>
    <x v="2"/>
    <n v="1"/>
    <n v="434.8"/>
    <n v="6692.8"/>
    <x v="6"/>
    <n v="0"/>
    <s v="UNK"/>
    <n v="4.9634703196347031E-2"/>
    <s v="Nove Power Plant"/>
    <m/>
    <x v="0"/>
  </r>
  <r>
    <s v="E"/>
    <n v="2016"/>
    <s v="E0137"/>
    <s v="Nove Power Plant"/>
    <s v="GEN3"/>
    <s v="OP"/>
    <n v="31382"/>
    <m/>
    <s v="IC"/>
    <x v="2"/>
    <n v="1"/>
    <n v="4366.3"/>
    <n v="50625.8"/>
    <x v="6"/>
    <n v="0"/>
    <s v="UNK"/>
    <n v="0.49843607305936077"/>
    <s v="Nove Power Plant"/>
    <m/>
    <x v="0"/>
  </r>
  <r>
    <s v="G"/>
    <n v="2016"/>
    <s v="G0527"/>
    <s v="NRG Energy Inc"/>
    <s v="Unit #1"/>
    <s v="OP"/>
    <n v="31625"/>
    <m/>
    <s v="IC"/>
    <x v="2"/>
    <n v="0.75"/>
    <n v="972"/>
    <n v="13400"/>
    <x v="3"/>
    <n v="0"/>
    <s v="UNK"/>
    <n v="0.14794520547945206"/>
    <s v="NRG Energy Inc"/>
    <m/>
    <x v="0"/>
  </r>
  <r>
    <s v="G"/>
    <n v="2016"/>
    <s v="G0527"/>
    <s v="NRG Energy Inc"/>
    <s v="Unit #2"/>
    <s v="IS"/>
    <n v="31625"/>
    <m/>
    <s v="IC"/>
    <x v="2"/>
    <n v="0.75"/>
    <n v="324"/>
    <n v="4467"/>
    <x v="3"/>
    <n v="0"/>
    <s v="UNK"/>
    <n v="4.9315068493150684E-2"/>
    <s v="NRG Energy Inc"/>
    <m/>
    <x v="0"/>
  </r>
  <r>
    <s v="S"/>
    <n v="2016"/>
    <s v="S0238"/>
    <s v="NRG Solar Borrego I"/>
    <n v="1"/>
    <s v="OP"/>
    <n v="41317"/>
    <m/>
    <s v="PV"/>
    <x v="1"/>
    <n v="26"/>
    <n v="71083"/>
    <n v="0"/>
    <x v="1"/>
    <n v="0"/>
    <s v="UNK"/>
    <n v="0.31209606603442219"/>
    <s v="NRG Solar Borrego I"/>
    <m/>
    <x v="0"/>
  </r>
  <r>
    <s v="S"/>
    <n v="2016"/>
    <s v="S0296"/>
    <s v="NRG Solar Community I LLC"/>
    <n v="1"/>
    <s v="OP"/>
    <n v="41803"/>
    <m/>
    <s v="PV"/>
    <x v="1"/>
    <n v="5.72"/>
    <n v="14095"/>
    <n v="0"/>
    <x v="1"/>
    <n v="0"/>
    <s v="UNK"/>
    <n v="0.2812968994475844"/>
    <s v="NRG Solar Community I LLC"/>
    <m/>
    <x v="0"/>
  </r>
  <r>
    <s v="G"/>
    <n v="2016"/>
    <s v="G0386"/>
    <s v="NTC MCRD Energy Facility"/>
    <s v="GEN 1"/>
    <s v="OP"/>
    <n v="32629"/>
    <m/>
    <s v="CT"/>
    <x v="7"/>
    <n v="23"/>
    <n v="148856"/>
    <n v="1719110"/>
    <x v="3"/>
    <n v="0"/>
    <s v="UNK"/>
    <n v="0.73881278538812789"/>
    <s v="NTC MCRD Energy Facility"/>
    <m/>
    <x v="0"/>
  </r>
  <r>
    <s v="G"/>
    <n v="2016"/>
    <s v="G0386"/>
    <s v="NTC MCRD Energy Facility"/>
    <s v="GEN 2"/>
    <s v="OP"/>
    <n v="32629"/>
    <m/>
    <s v="CA"/>
    <x v="8"/>
    <n v="2.6"/>
    <n v="16470"/>
    <n v="0"/>
    <x v="3"/>
    <n v="0"/>
    <s v="UNK"/>
    <n v="0.72312961011591148"/>
    <s v="NTC MCRD Energy Facility"/>
    <m/>
    <x v="0"/>
  </r>
  <r>
    <s v="H"/>
    <n v="2016"/>
    <s v="H0363"/>
    <s v="O'Neill"/>
    <s v="UNIT 1"/>
    <s v="OP"/>
    <n v="24838"/>
    <m/>
    <s v="HY"/>
    <x v="6"/>
    <n v="4.2"/>
    <n v="1459.41"/>
    <n v="0"/>
    <x v="5"/>
    <n v="0"/>
    <s v="UNK"/>
    <n v="3.9666503587736469E-2"/>
    <s v="O'Neill"/>
    <m/>
    <x v="0"/>
  </r>
  <r>
    <s v="H"/>
    <n v="2016"/>
    <s v="H0363"/>
    <s v="O'Neill"/>
    <s v="UNIT 2"/>
    <s v="OP"/>
    <n v="24869"/>
    <m/>
    <s v="HY"/>
    <x v="6"/>
    <n v="4.2"/>
    <n v="1459.41"/>
    <n v="0"/>
    <x v="5"/>
    <n v="0"/>
    <s v="UNK"/>
    <n v="3.9666503587736469E-2"/>
    <s v="O'Neill"/>
    <m/>
    <x v="0"/>
  </r>
  <r>
    <s v="H"/>
    <n v="2016"/>
    <s v="H0363"/>
    <s v="O'Neill"/>
    <s v="UNIT 3"/>
    <s v="OP"/>
    <n v="24777"/>
    <m/>
    <s v="HY"/>
    <x v="6"/>
    <n v="4.2"/>
    <n v="1459.42"/>
    <n v="0"/>
    <x v="5"/>
    <n v="0"/>
    <s v="UNK"/>
    <n v="3.9666775385953472E-2"/>
    <s v="O'Neill"/>
    <m/>
    <x v="0"/>
  </r>
  <r>
    <s v="H"/>
    <n v="2016"/>
    <s v="H0363"/>
    <s v="O'Neill"/>
    <s v="UNIT 4"/>
    <s v="OP"/>
    <n v="24777"/>
    <m/>
    <s v="HY"/>
    <x v="6"/>
    <n v="4.2"/>
    <n v="1459.42"/>
    <n v="0"/>
    <x v="5"/>
    <n v="0"/>
    <s v="UNK"/>
    <n v="3.9666775385953472E-2"/>
    <s v="O'Neill"/>
    <m/>
    <x v="0"/>
  </r>
  <r>
    <s v="H"/>
    <n v="2016"/>
    <s v="H0363"/>
    <s v="O'Neill"/>
    <s v="UNIT 5"/>
    <s v="OP"/>
    <n v="24869"/>
    <m/>
    <s v="HY"/>
    <x v="6"/>
    <n v="4.2"/>
    <n v="1459.41"/>
    <n v="0"/>
    <x v="5"/>
    <n v="0"/>
    <s v="UNK"/>
    <n v="3.9666503587736469E-2"/>
    <s v="O'Neill"/>
    <m/>
    <x v="0"/>
  </r>
  <r>
    <s v="H"/>
    <n v="2016"/>
    <s v="H0363"/>
    <s v="O'Neill"/>
    <s v="UNIT 6"/>
    <s v="OP"/>
    <n v="24807"/>
    <m/>
    <s v="HY"/>
    <x v="6"/>
    <n v="4.2"/>
    <n v="1459.42"/>
    <n v="0"/>
    <x v="5"/>
    <n v="0"/>
    <s v="UNK"/>
    <n v="3.9666775385953472E-2"/>
    <s v="O'Neill"/>
    <m/>
    <x v="0"/>
  </r>
  <r>
    <s v="W"/>
    <n v="2016"/>
    <s v="W0319"/>
    <s v="Oak Creek Wind Power"/>
    <s v="WPRS 1"/>
    <s v="OP"/>
    <n v="41677"/>
    <m/>
    <s v="WT"/>
    <x v="0"/>
    <n v="31.5"/>
    <n v="66279"/>
    <n v="0"/>
    <x v="0"/>
    <n v="0"/>
    <s v="UNK"/>
    <n v="0.24019352033050664"/>
    <s v="Oak Creek Wind Power"/>
    <m/>
    <x v="0"/>
  </r>
  <r>
    <s v="H"/>
    <n v="2016"/>
    <s v="H0364"/>
    <s v="Oak Flat"/>
    <n v="1"/>
    <s v="OP"/>
    <n v="31352"/>
    <m/>
    <s v="HY"/>
    <x v="6"/>
    <n v="1.3"/>
    <n v="5838"/>
    <n v="0"/>
    <x v="5"/>
    <n v="0"/>
    <s v="UNK"/>
    <n v="0.51264488935721808"/>
    <s v="Oak Flat"/>
    <m/>
    <x v="0"/>
  </r>
  <r>
    <s v="G"/>
    <n v="2016"/>
    <s v="G0406"/>
    <s v="Oakland Power Plant"/>
    <n v="1"/>
    <s v="OP"/>
    <n v="28491"/>
    <m/>
    <s v="GT"/>
    <x v="4"/>
    <n v="74.5"/>
    <n v="1061.08"/>
    <n v="15944"/>
    <x v="14"/>
    <n v="0"/>
    <s v="UNK"/>
    <n v="1.6258772333057521E-3"/>
    <s v="Oakland Power Plant"/>
    <m/>
    <x v="0"/>
  </r>
  <r>
    <s v="G"/>
    <n v="2016"/>
    <s v="G0406"/>
    <s v="Oakland Power Plant"/>
    <n v="2"/>
    <s v="OP"/>
    <n v="28491"/>
    <m/>
    <s v="GT"/>
    <x v="4"/>
    <n v="74.5"/>
    <n v="2409.0700000000002"/>
    <n v="35754"/>
    <x v="14"/>
    <n v="0"/>
    <s v="UNK"/>
    <n v="3.6913824277527508E-3"/>
    <s v="Oakland Power Plant"/>
    <m/>
    <x v="0"/>
  </r>
  <r>
    <s v="G"/>
    <n v="2016"/>
    <s v="G0406"/>
    <s v="Oakland Power Plant"/>
    <n v="3"/>
    <s v="OP"/>
    <n v="28491"/>
    <m/>
    <s v="GT"/>
    <x v="4"/>
    <n v="74.5"/>
    <n v="2155.08"/>
    <n v="31854"/>
    <x v="14"/>
    <n v="0"/>
    <s v="UNK"/>
    <n v="3.3021972970488185E-3"/>
    <s v="Oakland Power Plant"/>
    <m/>
    <x v="0"/>
  </r>
  <r>
    <s v="S"/>
    <n v="2016"/>
    <s v="S9170"/>
    <s v="Oakley Solar Project"/>
    <s v="Unit 1"/>
    <s v="OP"/>
    <n v="41487"/>
    <m/>
    <s v="PV"/>
    <x v="1"/>
    <n v="1.5"/>
    <n v="2507"/>
    <n v="0"/>
    <x v="1"/>
    <n v="0"/>
    <s v="UNK"/>
    <n v="0.19079147640791477"/>
    <s v="Oakley Solar Project"/>
    <m/>
    <x v="0"/>
  </r>
  <r>
    <s v="W"/>
    <n v="2016"/>
    <s v="W0385"/>
    <s v="Oasis Power Partners, LLC"/>
    <s v="WPRS 1"/>
    <s v="OP"/>
    <n v="39840"/>
    <m/>
    <s v="WT"/>
    <x v="0"/>
    <n v="60"/>
    <n v="180671"/>
    <n v="0"/>
    <x v="0"/>
    <n v="0"/>
    <s v="UNK"/>
    <n v="0.34374238964992387"/>
    <s v="Oasis Power Partners, LLC"/>
    <m/>
    <x v="0"/>
  </r>
  <r>
    <s v="S"/>
    <n v="2016"/>
    <s v="S0338"/>
    <s v="Oasis Solar"/>
    <n v="1"/>
    <s v="OP"/>
    <n v="42388"/>
    <m/>
    <s v="PV"/>
    <x v="1"/>
    <n v="20"/>
    <n v="59114"/>
    <n v="0"/>
    <x v="1"/>
    <n v="0"/>
    <m/>
    <n v="0.33740867579908673"/>
    <s v="Oasis Solar"/>
    <m/>
    <x v="0"/>
  </r>
  <r>
    <s v="S"/>
    <n v="2016"/>
    <s v="S9156"/>
    <s v="Occidental College Solar Project"/>
    <n v="1"/>
    <s v="OP"/>
    <n v="41275"/>
    <m/>
    <s v="PV"/>
    <x v="1"/>
    <n v="1.1399999999999999"/>
    <n v="2000.78"/>
    <n v="0"/>
    <x v="1"/>
    <n v="0"/>
    <s v="UNK"/>
    <n v="0.20035047664824163"/>
    <s v="Occidental College Solar Project"/>
    <m/>
    <x v="0"/>
  </r>
  <r>
    <s v="W"/>
    <n v="2016"/>
    <s v="W0409"/>
    <s v="Ocotillo Express LLC"/>
    <s v="WPRS 1"/>
    <s v="OP"/>
    <n v="40997"/>
    <m/>
    <s v="WT"/>
    <x v="0"/>
    <n v="265.44"/>
    <n v="530435"/>
    <n v="0"/>
    <x v="0"/>
    <n v="0"/>
    <s v="UNK"/>
    <n v="0.2281191253739806"/>
    <s v="Ocotillo Express LLC"/>
    <m/>
    <x v="0"/>
  </r>
  <r>
    <s v="S"/>
    <n v="2016"/>
    <s v="S9081"/>
    <s v="Ohlone Community College District"/>
    <n v="1"/>
    <s v="OP"/>
    <n v="40909"/>
    <m/>
    <s v="PV"/>
    <x v="1"/>
    <n v="1"/>
    <n v="1622"/>
    <n v="0"/>
    <x v="1"/>
    <n v="0"/>
    <s v="UNK"/>
    <n v="0.18515981735159817"/>
    <s v="Ohlone Community College District"/>
    <m/>
    <x v="0"/>
  </r>
  <r>
    <s v="G"/>
    <n v="2016"/>
    <s v="G0409"/>
    <s v="Oildale (Retired 1/05/2016)"/>
    <s v="ODC1"/>
    <s v="RE"/>
    <n v="31205"/>
    <n v="42374"/>
    <s v="GT"/>
    <x v="4"/>
    <n v="40"/>
    <n v="322"/>
    <n v="3271"/>
    <x v="3"/>
    <n v="0"/>
    <s v="UNK"/>
    <n v="9.1894977168949774E-4"/>
    <s v="Oildale "/>
    <s v="Retired 1/05/2016)"/>
    <x v="1"/>
  </r>
  <r>
    <s v="S"/>
    <n v="2016"/>
    <s v="S9126"/>
    <s v="Olam West Coast"/>
    <n v="1"/>
    <s v="OP"/>
    <n v="40909"/>
    <m/>
    <s v="PV"/>
    <x v="1"/>
    <n v="1.4"/>
    <n v="2192"/>
    <n v="0"/>
    <x v="1"/>
    <n v="0"/>
    <s v="UNK"/>
    <n v="0.17873450750163078"/>
    <s v="Olam West Coast"/>
    <m/>
    <x v="0"/>
  </r>
  <r>
    <s v="S"/>
    <n v="2016"/>
    <s v="S0316"/>
    <s v="Old River One LLC"/>
    <n v="1"/>
    <s v="OP"/>
    <n v="41990"/>
    <m/>
    <s v="PV"/>
    <x v="1"/>
    <n v="20"/>
    <n v="51087"/>
    <n v="0"/>
    <x v="1"/>
    <n v="0"/>
    <s v="UNK"/>
    <n v="0.29159246575342468"/>
    <s v="Old River One LLC"/>
    <m/>
    <x v="0"/>
  </r>
  <r>
    <s v="G"/>
    <n v="2016"/>
    <s v="G0410"/>
    <s v="Olive"/>
    <s v="Olive 1"/>
    <s v="IS"/>
    <n v="21186"/>
    <m/>
    <s v="ST"/>
    <x v="5"/>
    <n v="50"/>
    <n v="0.12"/>
    <n v="0"/>
    <x v="3"/>
    <n v="0"/>
    <s v="UNK"/>
    <n v="2.7397260273972602E-7"/>
    <s v="Olive"/>
    <m/>
    <x v="0"/>
  </r>
  <r>
    <s v="G"/>
    <n v="2016"/>
    <s v="G0410"/>
    <s v="Olive"/>
    <s v="Olive 2"/>
    <s v="IS"/>
    <n v="23377"/>
    <m/>
    <s v="ST"/>
    <x v="5"/>
    <n v="59.8"/>
    <n v="0.12"/>
    <n v="0"/>
    <x v="3"/>
    <n v="0"/>
    <s v="UNK"/>
    <n v="2.2907408255829936E-7"/>
    <s v="Olive"/>
    <m/>
    <x v="0"/>
  </r>
  <r>
    <s v="G"/>
    <n v="2016"/>
    <s v="G0899"/>
    <s v="Olive View Medical Center"/>
    <s v="GTU #1"/>
    <s v="OP"/>
    <n v="31229"/>
    <m/>
    <s v="CS"/>
    <x v="3"/>
    <n v="2.89"/>
    <n v="10461"/>
    <n v="174569"/>
    <x v="3"/>
    <n v="0"/>
    <s v="OIL"/>
    <n v="0.41321040906289991"/>
    <s v="Olive View Medical Center"/>
    <m/>
    <x v="0"/>
  </r>
  <r>
    <s v="G"/>
    <n v="2016"/>
    <s v="G0899"/>
    <s v="Olive View Medical Center"/>
    <s v="GTU #2"/>
    <s v="OP"/>
    <n v="31229"/>
    <m/>
    <s v="CS"/>
    <x v="3"/>
    <n v="2.89"/>
    <n v="7892"/>
    <n v="131692"/>
    <x v="3"/>
    <n v="0"/>
    <s v="UNK"/>
    <n v="0.31173468581630875"/>
    <s v="Olive View Medical Center"/>
    <m/>
    <x v="0"/>
  </r>
  <r>
    <s v="G"/>
    <n v="2016"/>
    <s v="G0221"/>
    <s v="OLS Energy - Agnews Inc."/>
    <s v="AG1JT1"/>
    <s v="OP"/>
    <n v="32964"/>
    <m/>
    <s v="CT"/>
    <x v="7"/>
    <n v="22.8"/>
    <n v="12821"/>
    <n v="166356"/>
    <x v="3"/>
    <n v="0"/>
    <s v="NA"/>
    <n v="6.4192301530080917E-2"/>
    <s v="OLS Energy - Agnews Inc."/>
    <m/>
    <x v="0"/>
  </r>
  <r>
    <s v="G"/>
    <n v="2016"/>
    <s v="G0221"/>
    <s v="OLS Energy - Agnews Inc."/>
    <s v="AG1ST1"/>
    <s v="OP"/>
    <n v="32964"/>
    <m/>
    <s v="CA"/>
    <x v="8"/>
    <n v="7.7"/>
    <n v="3819.01"/>
    <n v="0"/>
    <x v="3"/>
    <n v="0"/>
    <s v="NA"/>
    <n v="5.6618187748324736E-2"/>
    <s v="OLS Energy - Agnews Inc."/>
    <m/>
    <x v="0"/>
  </r>
  <r>
    <s v="G"/>
    <n v="2016"/>
    <s v="G0404"/>
    <s v="OLS Energy Chino"/>
    <s v="GEN 1"/>
    <s v="OP"/>
    <n v="32203"/>
    <m/>
    <s v="CT"/>
    <x v="7"/>
    <n v="23.59"/>
    <n v="174309"/>
    <n v="2007700"/>
    <x v="3"/>
    <n v="0"/>
    <s v="UNK"/>
    <n v="0.84350520013704444"/>
    <s v="OLS Energy Chino"/>
    <m/>
    <x v="0"/>
  </r>
  <r>
    <s v="G"/>
    <n v="2016"/>
    <s v="G0404"/>
    <s v="OLS Energy Chino"/>
    <s v="GEN 2"/>
    <s v="OP"/>
    <n v="32203"/>
    <m/>
    <s v="CA"/>
    <x v="8"/>
    <n v="7.6"/>
    <n v="51673"/>
    <n v="0"/>
    <x v="3"/>
    <n v="0"/>
    <s v="UNK"/>
    <n v="0.77615056476808464"/>
    <s v="OLS Energy Chino"/>
    <m/>
    <x v="0"/>
  </r>
  <r>
    <s v="H"/>
    <n v="2016"/>
    <s v="H0371"/>
    <s v="Olsen"/>
    <s v="GEN1"/>
    <s v="OP"/>
    <n v="32843"/>
    <m/>
    <s v="HY"/>
    <x v="6"/>
    <n v="5"/>
    <n v="2003"/>
    <n v="0"/>
    <x v="5"/>
    <n v="0"/>
    <s v="UNK"/>
    <n v="4.5730593607305935E-2"/>
    <s v="Olsen"/>
    <m/>
    <x v="0"/>
  </r>
  <r>
    <s v="H"/>
    <n v="2016"/>
    <s v="H0372"/>
    <s v="Ontario 1"/>
    <n v="1"/>
    <s v="OP"/>
    <n v="1066"/>
    <m/>
    <s v="HY"/>
    <x v="6"/>
    <n v="0.6"/>
    <n v="1024"/>
    <n v="0"/>
    <x v="5"/>
    <n v="0"/>
    <s v="UNK"/>
    <n v="0.19482496194824961"/>
    <s v="Ontario 1"/>
    <m/>
    <x v="0"/>
  </r>
  <r>
    <s v="H"/>
    <n v="2016"/>
    <s v="H0373"/>
    <s v="Ontario 2"/>
    <n v="1"/>
    <s v="OP"/>
    <n v="23163"/>
    <m/>
    <s v="HY"/>
    <x v="6"/>
    <n v="0.32"/>
    <n v="422"/>
    <n v="0"/>
    <x v="5"/>
    <n v="0"/>
    <s v="UNK"/>
    <n v="0.15054223744292236"/>
    <s v="Ontario 2"/>
    <m/>
    <x v="0"/>
  </r>
  <r>
    <s v="G"/>
    <n v="2016"/>
    <s v="G0280"/>
    <s v="Ontario Linerboard Mill"/>
    <s v="GEN1"/>
    <s v="OP"/>
    <n v="31199"/>
    <m/>
    <s v="GT"/>
    <x v="4"/>
    <n v="34"/>
    <n v="259719"/>
    <n v="3546470"/>
    <x v="3"/>
    <n v="0"/>
    <s v="UNK"/>
    <n v="0.87200846091861406"/>
    <s v="Ontario Linerboard Mill"/>
    <m/>
    <x v="0"/>
  </r>
  <r>
    <s v="G"/>
    <n v="2016"/>
    <s v="G1005"/>
    <s v="Orange Grove Energy"/>
    <s v="Gen-001"/>
    <s v="OP"/>
    <n v="40346"/>
    <m/>
    <s v="GT"/>
    <x v="4"/>
    <n v="50"/>
    <n v="21065"/>
    <n v="227197"/>
    <x v="3"/>
    <n v="0"/>
    <s v="UNK"/>
    <n v="4.8093607305936072E-2"/>
    <s v="Orange Grove Energy"/>
    <m/>
    <x v="0"/>
  </r>
  <r>
    <s v="G"/>
    <n v="2016"/>
    <s v="G1005"/>
    <s v="Orange Grove Energy"/>
    <s v="Gen-002"/>
    <s v="OP"/>
    <n v="40346"/>
    <m/>
    <s v="GT"/>
    <x v="4"/>
    <n v="50"/>
    <n v="21065"/>
    <n v="227197"/>
    <x v="3"/>
    <n v="0"/>
    <s v="UNK"/>
    <n v="4.8093607305936072E-2"/>
    <s v="Orange Grove Energy"/>
    <m/>
    <x v="0"/>
  </r>
  <r>
    <s v="S"/>
    <n v="2016"/>
    <s v="S0306"/>
    <s v="Orion 1 Solar"/>
    <n v="1"/>
    <s v="OP"/>
    <n v="41730"/>
    <m/>
    <s v="PV"/>
    <x v="1"/>
    <n v="12.41"/>
    <n v="30567"/>
    <n v="0"/>
    <x v="1"/>
    <n v="0"/>
    <s v="UNK"/>
    <n v="0.28117514598258142"/>
    <s v="Orion 1 Solar"/>
    <m/>
    <x v="0"/>
  </r>
  <r>
    <s v="S"/>
    <n v="2016"/>
    <s v="S0307"/>
    <s v="Orion 2 Solar"/>
    <n v="1"/>
    <s v="OP"/>
    <n v="41791"/>
    <m/>
    <s v="PV"/>
    <x v="1"/>
    <n v="8"/>
    <n v="19668"/>
    <n v="0"/>
    <x v="1"/>
    <n v="0"/>
    <s v="UNK"/>
    <n v="0.28065068493150686"/>
    <s v="Orion 2 Solar"/>
    <m/>
    <x v="0"/>
  </r>
  <r>
    <s v="T"/>
    <n v="2016"/>
    <s v="T0063"/>
    <s v="Ormesa 1 E"/>
    <s v="OE1-12"/>
    <s v="SB"/>
    <n v="32478"/>
    <m/>
    <s v="ST"/>
    <x v="5"/>
    <n v="14.4"/>
    <n v="0.12"/>
    <n v="0"/>
    <x v="4"/>
    <n v="0"/>
    <s v="UNK"/>
    <n v="9.5129375951293755E-7"/>
    <s v="Ormesa 1 E"/>
    <m/>
    <x v="0"/>
  </r>
  <r>
    <s v="T"/>
    <n v="2016"/>
    <s v="T0066"/>
    <s v="Ormesa 1H"/>
    <s v="Ormesa 1H"/>
    <s v="OP"/>
    <n v="32843"/>
    <m/>
    <s v="ST"/>
    <x v="5"/>
    <n v="14.4"/>
    <n v="0.12"/>
    <n v="0"/>
    <x v="4"/>
    <n v="0"/>
    <s v="UNK"/>
    <n v="9.5129375951293755E-7"/>
    <s v="Ormesa 1H"/>
    <m/>
    <x v="0"/>
  </r>
  <r>
    <s v="T"/>
    <n v="2016"/>
    <s v="T0043"/>
    <s v="Ormesa Geothermal II"/>
    <s v="10-20, 1-9"/>
    <s v="OP"/>
    <n v="32112"/>
    <m/>
    <s v="ST"/>
    <x v="5"/>
    <n v="24"/>
    <n v="139782"/>
    <n v="0"/>
    <x v="4"/>
    <n v="0"/>
    <s v="UNK"/>
    <n v="0.66486872146118725"/>
    <s v="Ormesa Geothermal II"/>
    <m/>
    <x v="0"/>
  </r>
  <r>
    <s v="T"/>
    <n v="2016"/>
    <s v="T0062"/>
    <s v="Ormesa I"/>
    <s v="Ormesa 1"/>
    <s v="OP"/>
    <n v="31747"/>
    <m/>
    <s v="ST"/>
    <x v="5"/>
    <n v="24.4"/>
    <n v="107303"/>
    <n v="0"/>
    <x v="4"/>
    <n v="0"/>
    <s v="UNK"/>
    <n v="0.50201643087057413"/>
    <s v="Ormesa I"/>
    <m/>
    <x v="0"/>
  </r>
  <r>
    <s v="G"/>
    <n v="2016"/>
    <s v="G0421"/>
    <s v="Ormond Beach Generating Station"/>
    <s v="UNIT 1"/>
    <s v="OP"/>
    <n v="26148"/>
    <m/>
    <s v="ST"/>
    <x v="5"/>
    <n v="806.4"/>
    <n v="46741.1"/>
    <n v="635210"/>
    <x v="3"/>
    <n v="0"/>
    <s v="UNK"/>
    <n v="6.6167435629122268E-3"/>
    <s v="Ormond Beach Generating Station"/>
    <m/>
    <x v="0"/>
  </r>
  <r>
    <s v="G"/>
    <n v="2016"/>
    <s v="G0421"/>
    <s v="Ormond Beach Generating Station"/>
    <s v="UNIT 2"/>
    <s v="OP"/>
    <n v="26728"/>
    <m/>
    <s v="ST"/>
    <x v="5"/>
    <n v="806.4"/>
    <n v="56539.1"/>
    <n v="742690"/>
    <x v="3"/>
    <n v="0"/>
    <s v="UNK"/>
    <n v="8.003763839059215E-3"/>
    <s v="Ormond Beach Generating Station"/>
    <m/>
    <x v="0"/>
  </r>
  <r>
    <s v="S"/>
    <n v="2016"/>
    <s v="S9133"/>
    <s v="Oro Loma Sanitary District"/>
    <n v="1"/>
    <s v="OP"/>
    <n v="40909"/>
    <m/>
    <s v="PV"/>
    <x v="1"/>
    <n v="1.5"/>
    <n v="2449"/>
    <n v="0"/>
    <x v="1"/>
    <n v="0"/>
    <s v="UNK"/>
    <n v="0.18637747336377472"/>
    <s v="Oro Loma Sanitary District"/>
    <m/>
    <x v="0"/>
  </r>
  <r>
    <s v="G"/>
    <n v="2016"/>
    <s v="G0424"/>
    <s v="Oroville Cogeneration LP"/>
    <s v="GEN1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G"/>
    <n v="2016"/>
    <s v="G0424"/>
    <s v="Oroville Cogeneration LP"/>
    <s v="GEN2"/>
    <s v="MR"/>
    <n v="32994"/>
    <m/>
    <s v="IC"/>
    <x v="2"/>
    <n v="1.07"/>
    <n v="19.260000000000002"/>
    <n v="321"/>
    <x v="3"/>
    <n v="0"/>
    <s v="UNK"/>
    <n v="2.054794520547945E-3"/>
    <s v="Oroville Cogeneration LP"/>
    <m/>
    <x v="0"/>
  </r>
  <r>
    <s v="G"/>
    <n v="2016"/>
    <s v="G0424"/>
    <s v="Oroville Cogeneration LP"/>
    <s v="GEN3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G"/>
    <n v="2016"/>
    <s v="G0424"/>
    <s v="Oroville Cogeneration LP"/>
    <s v="GEN4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G"/>
    <n v="2016"/>
    <s v="G0424"/>
    <s v="Oroville Cogeneration LP"/>
    <s v="GEN5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G"/>
    <n v="2016"/>
    <s v="G0424"/>
    <s v="Oroville Cogeneration LP"/>
    <s v="GEN6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G"/>
    <n v="2016"/>
    <s v="G0424"/>
    <s v="Oroville Cogeneration LP"/>
    <s v="GEN7"/>
    <s v="MR"/>
    <n v="32994"/>
    <m/>
    <s v="IC"/>
    <x v="2"/>
    <n v="1.07"/>
    <n v="19.260000000000002"/>
    <n v="320.85000000000002"/>
    <x v="3"/>
    <n v="0"/>
    <s v="UNK"/>
    <n v="2.054794520547945E-3"/>
    <s v="Oroville Cogeneration LP"/>
    <m/>
    <x v="0"/>
  </r>
  <r>
    <s v="E"/>
    <n v="2016"/>
    <s v="E0237"/>
    <s v="Ostrom Road"/>
    <n v="359"/>
    <s v="OP"/>
    <n v="39845"/>
    <m/>
    <s v="IC"/>
    <x v="2"/>
    <n v="1.6"/>
    <n v="12593"/>
    <n v="138273"/>
    <x v="6"/>
    <n v="0"/>
    <s v="UNK"/>
    <n v="0.89847317351598177"/>
    <s v="Ostrom Road"/>
    <m/>
    <x v="0"/>
  </r>
  <r>
    <s v="E"/>
    <n v="2016"/>
    <s v="E0237"/>
    <s v="Ostrom Road"/>
    <n v="361"/>
    <s v="OP"/>
    <n v="41516"/>
    <m/>
    <s v="IC"/>
    <x v="2"/>
    <n v="1.6"/>
    <n v="11816"/>
    <n v="130755"/>
    <x v="6"/>
    <n v="0"/>
    <s v="UNK"/>
    <n v="0.84303652968036524"/>
    <s v="Ostrom Road"/>
    <m/>
    <x v="0"/>
  </r>
  <r>
    <s v="E"/>
    <n v="2016"/>
    <s v="E0061"/>
    <s v="Otay 1 &amp; 2 Power Station"/>
    <n v="1"/>
    <s v="OP"/>
    <n v="31747"/>
    <m/>
    <s v="IC"/>
    <x v="2"/>
    <n v="1.87"/>
    <n v="8360"/>
    <n v="118187"/>
    <x v="6"/>
    <n v="0"/>
    <s v="NG"/>
    <n v="0.51034112275047006"/>
    <s v="Otay 1 &amp; 2 Power Station"/>
    <m/>
    <x v="0"/>
  </r>
  <r>
    <s v="E"/>
    <n v="2016"/>
    <s v="E0061"/>
    <s v="Otay 1 &amp; 2 Power Station"/>
    <n v="2"/>
    <s v="OP"/>
    <n v="31747"/>
    <m/>
    <s v="IC"/>
    <x v="2"/>
    <n v="1.87"/>
    <n v="8360"/>
    <n v="118187"/>
    <x v="6"/>
    <n v="0"/>
    <s v="NG"/>
    <n v="0.51034112275047006"/>
    <s v="Otay 1 &amp; 2 Power Station"/>
    <m/>
    <x v="0"/>
  </r>
  <r>
    <s v="E"/>
    <n v="2016"/>
    <s v="E0300"/>
    <s v="Otay 3 Power Station"/>
    <n v="43163"/>
    <s v="OP"/>
    <n v="39149"/>
    <m/>
    <s v="IC"/>
    <x v="2"/>
    <n v="3.75"/>
    <n v="8806"/>
    <n v="172290"/>
    <x v="2"/>
    <n v="0"/>
    <s v="NG"/>
    <n v="0.26806697108066974"/>
    <s v="Otay 3 Power Station"/>
    <m/>
    <x v="0"/>
  </r>
  <r>
    <s v="E"/>
    <n v="2016"/>
    <s v="E0300"/>
    <s v="Otay 3 Power Station"/>
    <n v="5"/>
    <s v="OP"/>
    <n v="41446"/>
    <m/>
    <s v="IC"/>
    <x v="2"/>
    <n v="1.6"/>
    <n v="10298"/>
    <n v="117651"/>
    <x v="6"/>
    <n v="0"/>
    <s v="NG"/>
    <n v="0.73473173515981738"/>
    <s v="Otay 3 Power Station"/>
    <m/>
    <x v="0"/>
  </r>
  <r>
    <s v="E"/>
    <n v="2016"/>
    <s v="E0300"/>
    <s v="Otay 3 Power Station"/>
    <n v="6"/>
    <s v="OP"/>
    <n v="41446"/>
    <m/>
    <s v="IC"/>
    <x v="2"/>
    <n v="1.6"/>
    <n v="9003"/>
    <n v="110930"/>
    <x v="6"/>
    <n v="0"/>
    <s v="NG"/>
    <n v="0.64233732876712324"/>
    <s v="Otay 3 Power Station"/>
    <m/>
    <x v="0"/>
  </r>
  <r>
    <s v="G"/>
    <n v="2016"/>
    <s v="G0785"/>
    <s v="Otay Mesa Generating Project"/>
    <s v="OM1CT1"/>
    <s v="OP"/>
    <n v="40090"/>
    <m/>
    <s v="CT"/>
    <x v="7"/>
    <n v="199"/>
    <n v="812901"/>
    <n v="8940240"/>
    <x v="3"/>
    <n v="0"/>
    <s v="UNK"/>
    <n v="0.46631616989054864"/>
    <s v="Otay Mesa Generating Project"/>
    <m/>
    <x v="0"/>
  </r>
  <r>
    <s v="G"/>
    <n v="2016"/>
    <s v="G0785"/>
    <s v="Otay Mesa Generating Project"/>
    <s v="OM1CT2"/>
    <s v="OP"/>
    <n v="40090"/>
    <m/>
    <s v="CT"/>
    <x v="7"/>
    <n v="199"/>
    <n v="839969"/>
    <n v="9189100"/>
    <x v="3"/>
    <n v="0"/>
    <s v="UNK"/>
    <n v="0.48184357862371219"/>
    <s v="Otay Mesa Generating Project"/>
    <m/>
    <x v="0"/>
  </r>
  <r>
    <s v="G"/>
    <n v="2016"/>
    <s v="G0785"/>
    <s v="Otay Mesa Generating Project"/>
    <s v="OM1ST1"/>
    <s v="OP"/>
    <n v="40090"/>
    <m/>
    <s v="CA"/>
    <x v="8"/>
    <n v="291"/>
    <n v="1010530"/>
    <n v="823133"/>
    <x v="3"/>
    <n v="0"/>
    <s v="UNK"/>
    <n v="0.39641685888684902"/>
    <s v="Otay Mesa Generating Project"/>
    <m/>
    <x v="0"/>
  </r>
  <r>
    <s v="S"/>
    <n v="2016"/>
    <s v="S9280"/>
    <s v="Otoe Solar Power Generation Station 1"/>
    <s v="Unit 1"/>
    <s v="OP"/>
    <n v="41609"/>
    <m/>
    <s v="PV"/>
    <x v="1"/>
    <n v="1.5"/>
    <n v="3549"/>
    <n v="0"/>
    <x v="1"/>
    <n v="0"/>
    <s v="UNK"/>
    <n v="0.27009132420091325"/>
    <s v="Otoe Solar Power Generation Station 1"/>
    <m/>
    <x v="0"/>
  </r>
  <r>
    <s v="H"/>
    <n v="2016"/>
    <s v="H0374"/>
    <s v="Oxbow"/>
    <n v="915"/>
    <s v="OP"/>
    <n v="24381"/>
    <m/>
    <s v="HY"/>
    <x v="6"/>
    <n v="6"/>
    <n v="19269"/>
    <n v="0"/>
    <x v="5"/>
    <n v="0"/>
    <s v="UNK"/>
    <n v="0.36660958904109592"/>
    <s v="Oxbow"/>
    <m/>
    <x v="0"/>
  </r>
  <r>
    <s v="E"/>
    <n v="2016"/>
    <s v="E0211"/>
    <s v="Oxnard Wastewater Treatment Plant"/>
    <n v="7610"/>
    <s v="OP"/>
    <n v="29799"/>
    <m/>
    <s v="IC"/>
    <x v="2"/>
    <n v="0.5"/>
    <n v="2272"/>
    <n v="26180"/>
    <x v="2"/>
    <n v="4941"/>
    <s v="NG"/>
    <n v="0.51872146118721463"/>
    <s v="Oxnard Wastewater Treatment Plant"/>
    <m/>
    <x v="0"/>
  </r>
  <r>
    <s v="E"/>
    <n v="2016"/>
    <s v="E0211"/>
    <s v="Oxnard Wastewater Treatment Plant"/>
    <n v="7710"/>
    <s v="OP"/>
    <n v="29799"/>
    <m/>
    <s v="IC"/>
    <x v="2"/>
    <n v="0.5"/>
    <n v="1920"/>
    <n v="22124"/>
    <x v="2"/>
    <n v="4176"/>
    <s v="NG"/>
    <n v="0.43835616438356162"/>
    <s v="Oxnard Wastewater Treatment Plant"/>
    <m/>
    <x v="0"/>
  </r>
  <r>
    <s v="E"/>
    <n v="2016"/>
    <s v="E0211"/>
    <s v="Oxnard Wastewater Treatment Plant"/>
    <n v="7810"/>
    <s v="OP"/>
    <n v="29799"/>
    <m/>
    <s v="IC"/>
    <x v="2"/>
    <n v="0.5"/>
    <n v="2208"/>
    <n v="25443"/>
    <x v="2"/>
    <n v="4802"/>
    <s v="NG"/>
    <n v="0.50410958904109593"/>
    <s v="Oxnard Wastewater Treatment Plant"/>
    <m/>
    <x v="0"/>
  </r>
  <r>
    <s v="E"/>
    <n v="2016"/>
    <s v="E0100"/>
    <s v="Pacific Ultrapower Chinese"/>
    <n v="1"/>
    <s v="OP"/>
    <n v="31199"/>
    <m/>
    <s v="ST"/>
    <x v="5"/>
    <n v="25.66"/>
    <n v="111432"/>
    <n v="1732070"/>
    <x v="8"/>
    <n v="3657"/>
    <s v="UNK"/>
    <n v="0.49573452631354165"/>
    <s v="Pacific Ultrapower Chinese"/>
    <m/>
    <x v="0"/>
  </r>
  <r>
    <s v="W"/>
    <n v="2016"/>
    <s v="W0367"/>
    <s v="Pacific Wind Project, LLC"/>
    <s v="WPRS 1"/>
    <s v="OP"/>
    <n v="30803"/>
    <m/>
    <s v="WT"/>
    <x v="0"/>
    <n v="140"/>
    <n v="328828"/>
    <n v="0"/>
    <x v="0"/>
    <n v="0"/>
    <s v="UNK"/>
    <n v="0.26812459230267449"/>
    <s v="Pacific Wind Project, LLC"/>
    <m/>
    <x v="0"/>
  </r>
  <r>
    <s v="W"/>
    <n v="2016"/>
    <s v="W0311"/>
    <s v="Painted Hills Wind Developers (Zond Systems Inc - 6112)"/>
    <s v="WPRS 1"/>
    <s v="OP"/>
    <n v="30317"/>
    <m/>
    <s v="WT"/>
    <x v="0"/>
    <n v="19.170000000000002"/>
    <n v="33058"/>
    <n v="0"/>
    <x v="0"/>
    <n v="0"/>
    <s v="UNK"/>
    <n v="0.1968567705914159"/>
    <s v="Painted Hills Wind Developers "/>
    <s v="Zond Systems Inc - 6112)"/>
    <x v="0"/>
  </r>
  <r>
    <s v="S"/>
    <n v="2016"/>
    <s v="S0363"/>
    <s v="Palm Springs SD - Cathedral City HS"/>
    <n v="1"/>
    <s v="OP"/>
    <n v="41495"/>
    <m/>
    <s v="PV"/>
    <x v="1"/>
    <n v="1"/>
    <n v="1677"/>
    <n v="0"/>
    <x v="1"/>
    <n v="0"/>
    <s v="UNK"/>
    <n v="0.19143835616438357"/>
    <s v="Palm Springs SD - Cathedral City HS"/>
    <m/>
    <x v="0"/>
  </r>
  <r>
    <s v="S"/>
    <n v="2016"/>
    <s v="S0365"/>
    <s v="Palm Springs SD - Palm Springs HS"/>
    <n v="1"/>
    <s v="OP"/>
    <n v="41514"/>
    <m/>
    <s v="PV"/>
    <x v="1"/>
    <n v="1.02"/>
    <n v="1667"/>
    <n v="0"/>
    <x v="1"/>
    <n v="0"/>
    <s v="UNK"/>
    <n v="0.18656549377741963"/>
    <s v="Palm Springs SD - Palm Springs HS"/>
    <m/>
    <x v="0"/>
  </r>
  <r>
    <s v="S"/>
    <n v="2016"/>
    <s v="S0367"/>
    <s v="Palm Springs SD - Rancho Mirage HS"/>
    <n v="1"/>
    <s v="OP"/>
    <n v="41514"/>
    <m/>
    <s v="PV"/>
    <x v="1"/>
    <n v="1"/>
    <n v="1772"/>
    <n v="0"/>
    <x v="1"/>
    <n v="0"/>
    <s v="UNK"/>
    <n v="0.20228310502283106"/>
    <s v="Palm Springs SD - Rancho Mirage HS"/>
    <m/>
    <x v="0"/>
  </r>
  <r>
    <s v="G"/>
    <n v="2016"/>
    <s v="G0861"/>
    <s v="Palomar Energy Center"/>
    <s v="CTG1"/>
    <s v="OP"/>
    <n v="38626"/>
    <m/>
    <s v="CT"/>
    <x v="7"/>
    <n v="165"/>
    <n v="715039"/>
    <n v="7917430"/>
    <x v="3"/>
    <n v="0"/>
    <s v="NA"/>
    <n v="0.49469973709699738"/>
    <s v="Palomar Energy Center"/>
    <m/>
    <x v="0"/>
  </r>
  <r>
    <s v="G"/>
    <n v="2016"/>
    <s v="G0861"/>
    <s v="Palomar Energy Center"/>
    <s v="CTG2"/>
    <s v="OP"/>
    <n v="38657"/>
    <m/>
    <s v="CT"/>
    <x v="7"/>
    <n v="165"/>
    <n v="712620"/>
    <n v="7934140"/>
    <x v="3"/>
    <n v="0"/>
    <s v="NA"/>
    <n v="0.4930261519302615"/>
    <s v="Palomar Energy Center"/>
    <m/>
    <x v="0"/>
  </r>
  <r>
    <s v="G"/>
    <n v="2016"/>
    <s v="G0861"/>
    <s v="Palomar Energy Center"/>
    <s v="STG"/>
    <s v="OP"/>
    <n v="38718"/>
    <m/>
    <s v="CA"/>
    <x v="8"/>
    <n v="229"/>
    <n v="871393"/>
    <n v="437108"/>
    <x v="3"/>
    <n v="0"/>
    <s v="NA"/>
    <n v="0.43438465833183787"/>
    <s v="Palomar Energy Center"/>
    <m/>
    <x v="0"/>
  </r>
  <r>
    <s v="G"/>
    <n v="2016"/>
    <s v="G0908"/>
    <s v="Panoche - CalPeak Power"/>
    <n v="3"/>
    <s v="SB"/>
    <n v="37252"/>
    <m/>
    <s v="GT"/>
    <x v="4"/>
    <n v="49.61"/>
    <n v="17940"/>
    <n v="200963"/>
    <x v="3"/>
    <n v="0"/>
    <s v="UNK"/>
    <n v="4.1280895091301194E-2"/>
    <s v="Panoche - CalPeak Power"/>
    <m/>
    <x v="0"/>
  </r>
  <r>
    <s v="G"/>
    <n v="2016"/>
    <s v="G0997"/>
    <s v="Panoche Energy Center"/>
    <s v="CT-1"/>
    <s v="OP"/>
    <n v="39995"/>
    <m/>
    <s v="GT"/>
    <x v="4"/>
    <n v="100"/>
    <n v="90977"/>
    <n v="879201"/>
    <x v="3"/>
    <n v="0"/>
    <s v="UNK"/>
    <n v="0.10385502283105023"/>
    <s v="Panoche Energy Center"/>
    <m/>
    <x v="0"/>
  </r>
  <r>
    <s v="G"/>
    <n v="2016"/>
    <s v="G0997"/>
    <s v="Panoche Energy Center"/>
    <s v="CT-2"/>
    <s v="OP"/>
    <n v="39995"/>
    <m/>
    <s v="GT"/>
    <x v="4"/>
    <n v="100"/>
    <n v="95623"/>
    <n v="911178"/>
    <x v="3"/>
    <n v="0"/>
    <s v="UNK"/>
    <n v="0.10915867579908675"/>
    <s v="Panoche Energy Center"/>
    <m/>
    <x v="0"/>
  </r>
  <r>
    <s v="G"/>
    <n v="2016"/>
    <s v="G0997"/>
    <s v="Panoche Energy Center"/>
    <s v="CT-3"/>
    <s v="OP"/>
    <n v="39995"/>
    <m/>
    <s v="GT"/>
    <x v="4"/>
    <n v="100"/>
    <n v="97478"/>
    <n v="927246"/>
    <x v="3"/>
    <n v="0"/>
    <s v="UNK"/>
    <n v="0.11127625570776256"/>
    <s v="Panoche Energy Center"/>
    <m/>
    <x v="0"/>
  </r>
  <r>
    <s v="G"/>
    <n v="2016"/>
    <s v="G0997"/>
    <s v="Panoche Energy Center"/>
    <s v="CT-4"/>
    <s v="OP"/>
    <n v="39995"/>
    <m/>
    <s v="GT"/>
    <x v="4"/>
    <n v="100"/>
    <n v="88232"/>
    <n v="841444"/>
    <x v="3"/>
    <n v="0"/>
    <s v="UNK"/>
    <n v="0.10072146118721462"/>
    <s v="Panoche Energy Center"/>
    <m/>
    <x v="0"/>
  </r>
  <r>
    <s v="S"/>
    <n v="2016"/>
    <s v="S9011"/>
    <s v="Paramount Farms Inc."/>
    <n v="1"/>
    <s v="OP"/>
    <n v="40909"/>
    <m/>
    <s v="PV"/>
    <x v="1"/>
    <n v="1"/>
    <n v="1622"/>
    <n v="0"/>
    <x v="1"/>
    <n v="0"/>
    <s v="UNK"/>
    <n v="0.18515981735159817"/>
    <s v="Paramount Farms Inc."/>
    <m/>
    <x v="0"/>
  </r>
  <r>
    <s v="H"/>
    <n v="2016"/>
    <s v="H0380"/>
    <s v="Pardee"/>
    <s v="Unit 1"/>
    <s v="OP"/>
    <n v="11140"/>
    <m/>
    <s v="HY"/>
    <x v="6"/>
    <n v="23.6"/>
    <n v="130466"/>
    <n v="0"/>
    <x v="5"/>
    <n v="0"/>
    <s v="UNK"/>
    <n v="0.63107538116244877"/>
    <s v="Pardee"/>
    <m/>
    <x v="0"/>
  </r>
  <r>
    <s v="S"/>
    <n v="2016"/>
    <s v="S9265"/>
    <s v="Parducci 2MW PV Project (3) (2012 PV RFO - 1)"/>
    <s v="Unit 1"/>
    <s v="OP"/>
    <n v="42004"/>
    <m/>
    <s v="PV"/>
    <x v="1"/>
    <n v="2"/>
    <n v="3504"/>
    <n v="0"/>
    <x v="1"/>
    <n v="0"/>
    <m/>
    <n v="0.2"/>
    <s v="Parducci 2MW PV Project "/>
    <s v="3) "/>
    <x v="0"/>
  </r>
  <r>
    <s v="H"/>
    <n v="2016"/>
    <s v="H0381"/>
    <s v="Parker"/>
    <s v="UNIT 1"/>
    <s v="OP"/>
    <n v="15676"/>
    <m/>
    <s v="HY"/>
    <x v="6"/>
    <n v="30"/>
    <n v="110219"/>
    <n v="0"/>
    <x v="5"/>
    <n v="0"/>
    <s v="UNK"/>
    <n v="0.41940258751902587"/>
    <s v="Parker"/>
    <m/>
    <x v="0"/>
  </r>
  <r>
    <s v="H"/>
    <n v="2016"/>
    <s v="H0381"/>
    <s v="Parker"/>
    <s v="UNIT 2"/>
    <s v="OP"/>
    <n v="15707"/>
    <m/>
    <s v="HY"/>
    <x v="6"/>
    <n v="30"/>
    <n v="110219"/>
    <n v="0"/>
    <x v="5"/>
    <n v="0"/>
    <s v="UNK"/>
    <n v="0.41940258751902587"/>
    <s v="Parker"/>
    <m/>
    <x v="0"/>
  </r>
  <r>
    <s v="H"/>
    <n v="2016"/>
    <s v="H0381"/>
    <s v="Parker"/>
    <s v="UNIT 3"/>
    <s v="OP"/>
    <n v="15676"/>
    <m/>
    <s v="HY"/>
    <x v="6"/>
    <n v="30"/>
    <n v="110219"/>
    <n v="0"/>
    <x v="5"/>
    <n v="0"/>
    <s v="UNK"/>
    <n v="0.41940258751902587"/>
    <s v="Parker"/>
    <m/>
    <x v="0"/>
  </r>
  <r>
    <s v="H"/>
    <n v="2016"/>
    <s v="H0381"/>
    <s v="Parker"/>
    <s v="UNIT 4"/>
    <s v="OP"/>
    <n v="15827"/>
    <m/>
    <s v="HY"/>
    <x v="6"/>
    <n v="30"/>
    <n v="110219"/>
    <n v="0"/>
    <x v="5"/>
    <n v="0"/>
    <s v="UNK"/>
    <n v="0.41940258751902587"/>
    <s v="Parker"/>
    <m/>
    <x v="0"/>
  </r>
  <r>
    <s v="G"/>
    <n v="2016"/>
    <s v="G0797"/>
    <s v="Pastoria Energy Facility L.L.C."/>
    <s v="PA1CT1"/>
    <s v="OP"/>
    <n v="38538"/>
    <m/>
    <s v="CT"/>
    <x v="7"/>
    <n v="167"/>
    <n v="1031200"/>
    <n v="11012800"/>
    <x v="3"/>
    <n v="0"/>
    <s v="UNK"/>
    <n v="0.70489158668963448"/>
    <s v="Pastoria Energy Facility L.L.C."/>
    <m/>
    <x v="0"/>
  </r>
  <r>
    <s v="G"/>
    <n v="2016"/>
    <s v="G0797"/>
    <s v="Pastoria Energy Facility L.L.C."/>
    <s v="PA1CT2"/>
    <s v="OP"/>
    <n v="38538"/>
    <m/>
    <s v="CT"/>
    <x v="7"/>
    <n v="167"/>
    <n v="924628"/>
    <n v="10184900"/>
    <x v="3"/>
    <n v="0"/>
    <s v="UNK"/>
    <n v="0.63204276378749347"/>
    <s v="Pastoria Energy Facility L.L.C."/>
    <m/>
    <x v="0"/>
  </r>
  <r>
    <s v="G"/>
    <n v="2016"/>
    <s v="G0797"/>
    <s v="Pastoria Energy Facility L.L.C."/>
    <s v="PA1ST3"/>
    <s v="OP"/>
    <n v="38538"/>
    <m/>
    <s v="CA"/>
    <x v="8"/>
    <n v="185"/>
    <n v="1072930"/>
    <n v="0.03"/>
    <x v="3"/>
    <n v="0"/>
    <s v="UNK"/>
    <n v="0.66205726274219423"/>
    <s v="Pastoria Energy Facility L.L.C."/>
    <m/>
    <x v="0"/>
  </r>
  <r>
    <s v="G"/>
    <n v="2016"/>
    <s v="G0797"/>
    <s v="Pastoria Energy Facility L.L.C."/>
    <s v="PA2CT4"/>
    <s v="OP"/>
    <n v="38476"/>
    <m/>
    <s v="CT"/>
    <x v="7"/>
    <n v="167"/>
    <n v="861633"/>
    <n v="9749790"/>
    <x v="3"/>
    <n v="0"/>
    <s v="UNK"/>
    <n v="0.58898162578951685"/>
    <s v="Pastoria Energy Facility L.L.C."/>
    <m/>
    <x v="0"/>
  </r>
  <r>
    <s v="G"/>
    <n v="2016"/>
    <s v="G0797"/>
    <s v="Pastoria Energy Facility L.L.C."/>
    <s v="PA2ST5"/>
    <s v="OP"/>
    <n v="38476"/>
    <m/>
    <s v="CA"/>
    <x v="8"/>
    <n v="92"/>
    <n v="475285"/>
    <n v="0.03"/>
    <x v="3"/>
    <n v="0"/>
    <s v="UNK"/>
    <n v="0.58974215803057373"/>
    <s v="Pastoria Energy Facility L.L.C."/>
    <m/>
    <x v="0"/>
  </r>
  <r>
    <s v="S"/>
    <n v="2016"/>
    <s v="S0361"/>
    <s v="Patton State Hospital II "/>
    <n v="1"/>
    <s v="OP"/>
    <n v="41093"/>
    <m/>
    <s v="PV"/>
    <x v="1"/>
    <n v="1"/>
    <n v="1750.25"/>
    <n v="0"/>
    <x v="1"/>
    <n v="0"/>
    <m/>
    <n v="0.19980022831050229"/>
    <s v="Patton State Hospital II "/>
    <m/>
    <x v="0"/>
  </r>
  <r>
    <s v="G"/>
    <n v="2016"/>
    <s v="G0405"/>
    <s v="PE Berkeley Inc"/>
    <s v="GEN1"/>
    <s v="OP"/>
    <n v="31929"/>
    <m/>
    <s v="CT"/>
    <x v="7"/>
    <n v="21.35"/>
    <n v="184199"/>
    <n v="2018040"/>
    <x v="3"/>
    <n v="0"/>
    <s v="DFO"/>
    <n v="0.98488445456781415"/>
    <s v="PE Berkeley Inc"/>
    <m/>
    <x v="0"/>
  </r>
  <r>
    <s v="G"/>
    <n v="2016"/>
    <s v="G0405"/>
    <s v="PE Berkeley Inc"/>
    <s v="GEN2"/>
    <s v="OP"/>
    <n v="31929"/>
    <m/>
    <s v="CA"/>
    <x v="8"/>
    <n v="5"/>
    <n v="12982"/>
    <n v="269881"/>
    <x v="3"/>
    <n v="0"/>
    <s v="UNK"/>
    <n v="0.29639269406392693"/>
    <s v="PE Berkeley Inc"/>
    <m/>
    <x v="0"/>
  </r>
  <r>
    <s v="S"/>
    <n v="2016"/>
    <s v="S0543"/>
    <s v="Pearblossom Solar"/>
    <s v="M1340"/>
    <s v="OP"/>
    <n v="42733"/>
    <m/>
    <s v="PV"/>
    <x v="1"/>
    <n v="9.5"/>
    <n v="1225"/>
    <n v="0"/>
    <x v="1"/>
    <n v="0"/>
    <m/>
    <n v="1.472001922614756E-2"/>
    <s v="Pearblossom Solar"/>
    <m/>
    <x v="0"/>
  </r>
  <r>
    <s v="G"/>
    <n v="2016"/>
    <s v="G0014"/>
    <s v="Pebbly Beach"/>
    <s v="Unit 1"/>
    <s v="OP"/>
    <n v="35034"/>
    <m/>
    <s v="IC"/>
    <x v="2"/>
    <n v="11.1"/>
    <n v="29475"/>
    <n v="295230"/>
    <x v="12"/>
    <n v="9268"/>
    <s v="PG"/>
    <n v="0.3031284709366901"/>
    <s v="Pebbly Beach"/>
    <m/>
    <x v="0"/>
  </r>
  <r>
    <s v="S"/>
    <n v="2016"/>
    <s v="S9043"/>
    <s v="Peralta Community College Dist"/>
    <n v="1"/>
    <s v="OP"/>
    <n v="40909"/>
    <m/>
    <s v="PV"/>
    <x v="1"/>
    <n v="1"/>
    <n v="1622"/>
    <n v="0"/>
    <x v="1"/>
    <n v="0"/>
    <s v="UNK"/>
    <n v="0.18515981735159817"/>
    <s v="Peralta Community College Dist"/>
    <m/>
    <x v="0"/>
  </r>
  <r>
    <s v="H"/>
    <n v="2016"/>
    <s v="H0382"/>
    <s v="Perris"/>
    <n v="1"/>
    <s v="OP"/>
    <n v="30348"/>
    <m/>
    <s v="HY"/>
    <x v="6"/>
    <n v="7.94"/>
    <n v="4497"/>
    <n v="0"/>
    <x v="5"/>
    <n v="0"/>
    <s v="UNK"/>
    <n v="6.4654428763672736E-2"/>
    <s v="Perris"/>
    <m/>
    <x v="0"/>
  </r>
  <r>
    <s v="S"/>
    <n v="2016"/>
    <s v="S9307"/>
    <s v="Petaluma Solar Millennium Fund LLC_(Petaluma Solar #1101)"/>
    <s v="Unit 1"/>
    <s v="OP"/>
    <n v="41639"/>
    <m/>
    <s v="PV"/>
    <x v="1"/>
    <n v="1.5"/>
    <n v="1971"/>
    <n v="0"/>
    <x v="1"/>
    <n v="0"/>
    <s v="UNK"/>
    <n v="0.15"/>
    <s v="Petaluma Solar Millennium Fund LLC_"/>
    <s v="Petaluma Solar #1101)"/>
    <x v="0"/>
  </r>
  <r>
    <s v="S"/>
    <n v="2016"/>
    <s v="S9308"/>
    <s v="Petaluma Solar Millennium Fund LLC_(Petaluma Solar #1102)"/>
    <s v="Unit 1"/>
    <s v="OP"/>
    <n v="41639"/>
    <m/>
    <s v="PV"/>
    <x v="1"/>
    <n v="1.5"/>
    <n v="1971"/>
    <n v="0"/>
    <x v="1"/>
    <n v="0"/>
    <s v="UNK"/>
    <n v="0.15"/>
    <s v="Petaluma Solar Millennium Fund LLC_"/>
    <s v="Petaluma Solar #1102)"/>
    <x v="0"/>
  </r>
  <r>
    <s v="G"/>
    <n v="2016"/>
    <s v="G0630"/>
    <s v="Phillips66 - Carbon Plant"/>
    <n v="1"/>
    <s v="OP"/>
    <n v="30348"/>
    <m/>
    <s v="ST"/>
    <x v="5"/>
    <n v="27.3"/>
    <n v="87744"/>
    <n v="203284"/>
    <x v="3"/>
    <n v="2392750"/>
    <s v="PC"/>
    <n v="0.36690250388880524"/>
    <s v="Phillips66 - Carbon Plant"/>
    <m/>
    <x v="0"/>
  </r>
  <r>
    <s v="H"/>
    <n v="2016"/>
    <s v="H0383"/>
    <s v="Phoenix"/>
    <n v="1"/>
    <s v="OP"/>
    <n v="14642"/>
    <m/>
    <s v="HY"/>
    <x v="6"/>
    <n v="2"/>
    <n v="7874"/>
    <n v="0"/>
    <x v="5"/>
    <n v="0"/>
    <s v="UNK"/>
    <n v="0.44942922374429223"/>
    <s v="Phoenix"/>
    <m/>
    <x v="0"/>
  </r>
  <r>
    <s v="W"/>
    <n v="2016"/>
    <s v="W0277"/>
    <s v="Phoenix Wind (Section 20 Trust)"/>
    <s v="WPRS 1"/>
    <s v="OP"/>
    <n v="31057"/>
    <m/>
    <s v="WT"/>
    <x v="0"/>
    <n v="2.1"/>
    <n v="0.01"/>
    <n v="0"/>
    <x v="0"/>
    <n v="0"/>
    <s v="UNK"/>
    <n v="5.4359643400739296E-7"/>
    <s v="Phoenix Wind "/>
    <s v="Section 20 Trust)"/>
    <x v="0"/>
  </r>
  <r>
    <s v="S"/>
    <n v="2016"/>
    <s v="S0442"/>
    <s v="Pico Rivera"/>
    <s v="Unit 1"/>
    <s v="OP"/>
    <n v="42328"/>
    <m/>
    <s v="PV"/>
    <x v="1"/>
    <n v="0.9"/>
    <n v="1474"/>
    <n v="0"/>
    <x v="1"/>
    <n v="0"/>
    <m/>
    <n v="0.18696093353627599"/>
    <s v="Pico Rivera"/>
    <m/>
    <x v="0"/>
  </r>
  <r>
    <s v="S"/>
    <n v="2016"/>
    <s v="S0181"/>
    <s v="Pierce College LACCD"/>
    <s v="3_SIPs"/>
    <s v="OP"/>
    <n v="40470"/>
    <m/>
    <s v="PV"/>
    <x v="1"/>
    <n v="2.1"/>
    <n v="3679.2"/>
    <n v="0"/>
    <x v="1"/>
    <n v="0"/>
    <m/>
    <n v="0.19999999999999998"/>
    <s v="Pierce College LACCD"/>
    <m/>
    <x v="0"/>
  </r>
  <r>
    <s v="H"/>
    <n v="2016"/>
    <s v="H0385"/>
    <s v="Pilot Knob"/>
    <s v="UNIT 1"/>
    <s v="OP"/>
    <n v="20851"/>
    <m/>
    <s v="HY"/>
    <x v="6"/>
    <n v="16.5"/>
    <n v="17349"/>
    <n v="0"/>
    <x v="5"/>
    <n v="0"/>
    <s v="UNK"/>
    <n v="0.12002905770029057"/>
    <s v="Pilot Knob"/>
    <m/>
    <x v="0"/>
  </r>
  <r>
    <s v="H"/>
    <n v="2016"/>
    <s v="H0385"/>
    <s v="Pilot Knob"/>
    <s v="UNIT 2"/>
    <s v="OP"/>
    <n v="20851"/>
    <m/>
    <s v="HY"/>
    <x v="6"/>
    <n v="16.5"/>
    <n v="6335.05"/>
    <n v="0"/>
    <x v="5"/>
    <n v="0"/>
    <s v="UNK"/>
    <n v="4.3829043863290437E-2"/>
    <s v="Pilot Knob"/>
    <m/>
    <x v="0"/>
  </r>
  <r>
    <s v="H"/>
    <n v="2016"/>
    <s v="H0387"/>
    <s v="Pine Flat"/>
    <s v="Unit 1"/>
    <s v="OP"/>
    <n v="30682"/>
    <m/>
    <s v="HY"/>
    <x v="6"/>
    <n v="55"/>
    <n v="63563.1"/>
    <n v="0"/>
    <x v="5"/>
    <n v="0"/>
    <s v="UNK"/>
    <n v="0.13192839352428393"/>
    <s v="Pine Flat"/>
    <m/>
    <x v="0"/>
  </r>
  <r>
    <s v="H"/>
    <n v="2016"/>
    <s v="H0387"/>
    <s v="Pine Flat"/>
    <s v="Unit 2"/>
    <s v="OP"/>
    <n v="30682"/>
    <m/>
    <s v="HY"/>
    <x v="6"/>
    <n v="55"/>
    <n v="59676.1"/>
    <n v="0"/>
    <x v="5"/>
    <n v="0"/>
    <s v="UNK"/>
    <n v="0.1238607305936073"/>
    <s v="Pine Flat"/>
    <m/>
    <x v="0"/>
  </r>
  <r>
    <s v="H"/>
    <n v="2016"/>
    <s v="H0387"/>
    <s v="Pine Flat"/>
    <s v="Unit 3"/>
    <s v="OP"/>
    <n v="30682"/>
    <m/>
    <s v="HY"/>
    <x v="6"/>
    <n v="55"/>
    <n v="115143"/>
    <n v="0"/>
    <x v="5"/>
    <n v="0"/>
    <s v="UNK"/>
    <n v="0.23898505603985057"/>
    <s v="Pine Flat"/>
    <m/>
    <x v="0"/>
  </r>
  <r>
    <s v="S"/>
    <n v="2016"/>
    <s v="S9160"/>
    <s v="Pine Tree Solar Project"/>
    <n v="1"/>
    <s v="OP"/>
    <n v="41348"/>
    <m/>
    <s v="PV"/>
    <x v="1"/>
    <n v="8.5"/>
    <n v="11404"/>
    <n v="0"/>
    <x v="1"/>
    <n v="0"/>
    <s v="UNK"/>
    <n v="0.15315605694332526"/>
    <s v="Pine Tree Solar Project"/>
    <m/>
    <x v="0"/>
  </r>
  <r>
    <s v="W"/>
    <n v="2016"/>
    <s v="W0368"/>
    <s v="Pine Tree Wind Power Plant"/>
    <s v="WPRS 1"/>
    <s v="OP"/>
    <n v="39995"/>
    <m/>
    <s v="WT"/>
    <x v="0"/>
    <n v="135"/>
    <n v="178382"/>
    <n v="0"/>
    <x v="0"/>
    <n v="0"/>
    <s v="UNK"/>
    <n v="0.15083882969727719"/>
    <s v="Pine Tree Wind Power Plant"/>
    <m/>
    <x v="0"/>
  </r>
  <r>
    <s v="W"/>
    <n v="2016"/>
    <s v="W0415"/>
    <s v="Pinyon Pines Winds I"/>
    <s v="WPRS 1"/>
    <s v="OP"/>
    <n v="41250"/>
    <m/>
    <s v="WT"/>
    <x v="0"/>
    <n v="168"/>
    <n v="346699"/>
    <n v="0"/>
    <x v="0"/>
    <n v="0"/>
    <s v="UNK"/>
    <n v="0.23558042509241139"/>
    <s v="Pinyon Pines Winds I"/>
    <m/>
    <x v="0"/>
  </r>
  <r>
    <s v="W"/>
    <n v="2016"/>
    <s v="W0416"/>
    <s v="Pinyon Pines Winds II"/>
    <s v="WPRS 1"/>
    <s v="OP"/>
    <n v="41275"/>
    <m/>
    <s v="WT"/>
    <x v="0"/>
    <n v="132"/>
    <n v="250438"/>
    <n v="0"/>
    <x v="0"/>
    <n v="0"/>
    <s v="UNK"/>
    <n v="0.21658191504081914"/>
    <s v="Pinyon Pines Winds II"/>
    <m/>
    <x v="0"/>
  </r>
  <r>
    <s v="G"/>
    <n v="2016"/>
    <s v="G1025"/>
    <s v="Pio Pico Energy Center"/>
    <s v="Unit 1A"/>
    <s v="OP"/>
    <n v="42677"/>
    <m/>
    <s v="GT"/>
    <x v="4"/>
    <n v="106"/>
    <n v="12133"/>
    <n v="116355"/>
    <x v="3"/>
    <n v="0"/>
    <m/>
    <n v="1.3066468510381667E-2"/>
    <s v="Pio Pico Energy Center"/>
    <m/>
    <x v="0"/>
  </r>
  <r>
    <s v="G"/>
    <n v="2016"/>
    <s v="G1025"/>
    <s v="Pio Pico Energy Center"/>
    <s v="Unit 1B"/>
    <s v="OP"/>
    <n v="42677"/>
    <m/>
    <s v="GT"/>
    <x v="4"/>
    <n v="106"/>
    <n v="12018"/>
    <n v="117220"/>
    <x v="3"/>
    <n v="0"/>
    <m/>
    <n v="1.2942620832256398E-2"/>
    <s v="Pio Pico Energy Center"/>
    <m/>
    <x v="0"/>
  </r>
  <r>
    <s v="G"/>
    <n v="2016"/>
    <s v="G1025"/>
    <s v="Pio Pico Energy Center"/>
    <s v="Unit 1C"/>
    <s v="OP"/>
    <n v="42734"/>
    <m/>
    <s v="GT"/>
    <x v="4"/>
    <n v="106"/>
    <n v="12096"/>
    <n v="117874"/>
    <x v="3"/>
    <n v="0"/>
    <m/>
    <n v="1.3026621866115275E-2"/>
    <s v="Pio Pico Energy Center"/>
    <m/>
    <x v="0"/>
  </r>
  <r>
    <s v="H"/>
    <n v="2016"/>
    <s v="H0388"/>
    <s v="Pit #1"/>
    <s v="Unit 509"/>
    <s v="OP"/>
    <n v="8309"/>
    <m/>
    <s v="HY"/>
    <x v="6"/>
    <n v="31.5"/>
    <n v="94218"/>
    <n v="0"/>
    <x v="5"/>
    <n v="0"/>
    <s v="UNK"/>
    <n v="0.34144379212872361"/>
    <s v="Pit #1"/>
    <m/>
    <x v="0"/>
  </r>
  <r>
    <s v="H"/>
    <n v="2016"/>
    <s v="H0388"/>
    <s v="Pit #1"/>
    <s v="Unit 511"/>
    <s v="OP"/>
    <n v="8309"/>
    <m/>
    <s v="HY"/>
    <x v="6"/>
    <n v="31.5"/>
    <n v="97627"/>
    <n v="0"/>
    <x v="5"/>
    <n v="0"/>
    <s v="UNK"/>
    <n v="0.35379792708559832"/>
    <s v="Pit #1"/>
    <m/>
    <x v="0"/>
  </r>
  <r>
    <s v="H"/>
    <n v="2016"/>
    <s v="H0389"/>
    <s v="Pit #3"/>
    <s v="Unit 512"/>
    <s v="OP"/>
    <n v="9328"/>
    <m/>
    <s v="HY"/>
    <x v="6"/>
    <n v="23"/>
    <n v="118264"/>
    <n v="0"/>
    <x v="5"/>
    <n v="0"/>
    <s v="UNK"/>
    <n v="0.58697637482628551"/>
    <s v="Pit #3"/>
    <m/>
    <x v="0"/>
  </r>
  <r>
    <s v="H"/>
    <n v="2016"/>
    <s v="H0389"/>
    <s v="Pit #3"/>
    <s v="Unit 513"/>
    <s v="OP"/>
    <n v="9328"/>
    <m/>
    <s v="HY"/>
    <x v="6"/>
    <n v="23"/>
    <n v="97604"/>
    <n v="0"/>
    <x v="5"/>
    <n v="0"/>
    <s v="UNK"/>
    <n v="0.48443517967043875"/>
    <s v="Pit #3"/>
    <m/>
    <x v="0"/>
  </r>
  <r>
    <s v="H"/>
    <n v="2016"/>
    <s v="H0389"/>
    <s v="Pit #3"/>
    <s v="Unit 514"/>
    <s v="OP"/>
    <n v="9328"/>
    <m/>
    <s v="HY"/>
    <x v="6"/>
    <n v="23"/>
    <n v="82123"/>
    <n v="0"/>
    <x v="5"/>
    <n v="0"/>
    <s v="UNK"/>
    <n v="0.40759876910859638"/>
    <s v="Pit #3"/>
    <m/>
    <x v="0"/>
  </r>
  <r>
    <s v="H"/>
    <n v="2016"/>
    <s v="H0390"/>
    <s v="Pit #4"/>
    <s v="Unit 515"/>
    <s v="OP"/>
    <n v="20363"/>
    <m/>
    <s v="HY"/>
    <x v="6"/>
    <n v="47.5"/>
    <n v="237121"/>
    <n v="0"/>
    <x v="5"/>
    <n v="0"/>
    <s v="UNK"/>
    <n v="0.56986541696707527"/>
    <s v="Pit #4"/>
    <m/>
    <x v="0"/>
  </r>
  <r>
    <s v="H"/>
    <n v="2016"/>
    <s v="H0390"/>
    <s v="Pit #4"/>
    <s v="Unit 516"/>
    <s v="OP"/>
    <n v="20363"/>
    <m/>
    <s v="HY"/>
    <x v="6"/>
    <n v="47.5"/>
    <n v="150894"/>
    <n v="0"/>
    <x v="5"/>
    <n v="0"/>
    <s v="UNK"/>
    <n v="0.36263878875270367"/>
    <s v="Pit #4"/>
    <m/>
    <x v="0"/>
  </r>
  <r>
    <s v="H"/>
    <n v="2016"/>
    <s v="H0391"/>
    <s v="Pit #5"/>
    <s v="Unit 517"/>
    <s v="OP"/>
    <n v="16191"/>
    <m/>
    <s v="HY"/>
    <x v="6"/>
    <n v="40"/>
    <n v="200182"/>
    <n v="0"/>
    <x v="5"/>
    <n v="0"/>
    <s v="UNK"/>
    <n v="0.57129566210045657"/>
    <s v="Pit #5"/>
    <m/>
    <x v="0"/>
  </r>
  <r>
    <s v="H"/>
    <n v="2016"/>
    <s v="H0391"/>
    <s v="Pit #5"/>
    <s v="Unit 518"/>
    <s v="OP"/>
    <n v="16191"/>
    <m/>
    <s v="HY"/>
    <x v="6"/>
    <n v="40"/>
    <n v="199690"/>
    <n v="0"/>
    <x v="5"/>
    <n v="0"/>
    <s v="UNK"/>
    <n v="0.56989155251141554"/>
    <s v="Pit #5"/>
    <m/>
    <x v="0"/>
  </r>
  <r>
    <s v="H"/>
    <n v="2016"/>
    <s v="H0391"/>
    <s v="Pit #5"/>
    <s v="Unit 519"/>
    <s v="OP"/>
    <n v="16191"/>
    <m/>
    <s v="HY"/>
    <x v="6"/>
    <n v="40"/>
    <n v="98406"/>
    <n v="0"/>
    <x v="5"/>
    <n v="0"/>
    <s v="UNK"/>
    <n v="0.28083904109589042"/>
    <s v="Pit #5"/>
    <m/>
    <x v="0"/>
  </r>
  <r>
    <s v="H"/>
    <n v="2016"/>
    <s v="H0391"/>
    <s v="Pit #5"/>
    <s v="Unit 521"/>
    <s v="OP"/>
    <n v="16191"/>
    <m/>
    <s v="HY"/>
    <x v="6"/>
    <n v="40"/>
    <n v="89347"/>
    <n v="0"/>
    <x v="5"/>
    <n v="0"/>
    <s v="UNK"/>
    <n v="0.2549857305936073"/>
    <s v="Pit #5"/>
    <m/>
    <x v="0"/>
  </r>
  <r>
    <s v="H"/>
    <n v="2016"/>
    <s v="H0392"/>
    <s v="Pit #6"/>
    <s v="Unit 522"/>
    <s v="OP"/>
    <n v="23968"/>
    <m/>
    <s v="HY"/>
    <x v="6"/>
    <n v="40"/>
    <n v="155564"/>
    <n v="0"/>
    <x v="5"/>
    <n v="0"/>
    <s v="UNK"/>
    <n v="0.44396118721461186"/>
    <s v="Pit #6"/>
    <m/>
    <x v="0"/>
  </r>
  <r>
    <s v="H"/>
    <n v="2016"/>
    <s v="H0392"/>
    <s v="Pit #6"/>
    <s v="Unit 523"/>
    <s v="OP"/>
    <n v="23968"/>
    <m/>
    <s v="HY"/>
    <x v="6"/>
    <n v="40"/>
    <n v="157109"/>
    <n v="0"/>
    <x v="5"/>
    <n v="0"/>
    <s v="UNK"/>
    <n v="0.44837043378995434"/>
    <s v="Pit #6"/>
    <m/>
    <x v="0"/>
  </r>
  <r>
    <s v="H"/>
    <n v="2016"/>
    <s v="H0393"/>
    <s v="Pit #7"/>
    <s v="Unit 524"/>
    <s v="OP"/>
    <n v="23995"/>
    <m/>
    <s v="HY"/>
    <x v="6"/>
    <n v="56"/>
    <n v="217666"/>
    <n v="0"/>
    <x v="5"/>
    <n v="0"/>
    <s v="UNK"/>
    <n v="0.44370923026744946"/>
    <s v="Pit #7"/>
    <m/>
    <x v="0"/>
  </r>
  <r>
    <s v="H"/>
    <n v="2016"/>
    <s v="H0393"/>
    <s v="Pit #7"/>
    <s v="Unit 525"/>
    <s v="OP"/>
    <n v="23995"/>
    <m/>
    <s v="HY"/>
    <x v="6"/>
    <n v="56"/>
    <n v="205097"/>
    <n v="0"/>
    <x v="5"/>
    <n v="0"/>
    <s v="UNK"/>
    <n v="0.41808749184605348"/>
    <s v="Pit #7"/>
    <m/>
    <x v="0"/>
  </r>
  <r>
    <s v="G"/>
    <n v="2016"/>
    <s v="G0157"/>
    <s v="Pitchess Cogeneration Station"/>
    <s v="CTG"/>
    <s v="OP"/>
    <n v="31989"/>
    <m/>
    <s v="CT"/>
    <x v="7"/>
    <n v="21.26"/>
    <n v="147030"/>
    <n v="1658160"/>
    <x v="3"/>
    <n v="0"/>
    <s v="UNK"/>
    <n v="0.78947537983736904"/>
    <s v="Pitchess Cogeneration Station"/>
    <m/>
    <x v="0"/>
  </r>
  <r>
    <s v="G"/>
    <n v="2016"/>
    <s v="G0157"/>
    <s v="Pitchess Cogeneration Station"/>
    <s v="STG"/>
    <s v="OP"/>
    <n v="31989"/>
    <m/>
    <s v="CA"/>
    <x v="8"/>
    <n v="7.45"/>
    <n v="36690"/>
    <n v="0"/>
    <x v="3"/>
    <n v="0"/>
    <s v="UNK"/>
    <n v="0.56219545830651829"/>
    <s v="Pitchess Cogeneration Station"/>
    <m/>
    <x v="0"/>
  </r>
  <r>
    <s v="G"/>
    <n v="2016"/>
    <s v="G0450"/>
    <s v="Pittsburg Generating Station"/>
    <s v="PPP5"/>
    <s v="RE"/>
    <n v="21916"/>
    <n v="42735"/>
    <s v="ST"/>
    <x v="5"/>
    <n v="325"/>
    <n v="34495.1"/>
    <n v="457439"/>
    <x v="3"/>
    <n v="0"/>
    <s v="UNK"/>
    <n v="1.2116297857393748E-2"/>
    <s v="Pittsburg Generating Station"/>
    <m/>
    <x v="1"/>
  </r>
  <r>
    <s v="G"/>
    <n v="2016"/>
    <s v="G0450"/>
    <s v="Pittsburg Generating Station"/>
    <s v="PPP6"/>
    <s v="RE"/>
    <n v="22282"/>
    <n v="42735"/>
    <s v="ST"/>
    <x v="5"/>
    <n v="325"/>
    <n v="29545.1"/>
    <n v="392012"/>
    <x v="3"/>
    <n v="0"/>
    <s v="UNK"/>
    <n v="1.0377625570776256E-2"/>
    <s v="Pittsburg Generating Station"/>
    <m/>
    <x v="1"/>
  </r>
  <r>
    <s v="G"/>
    <n v="2016"/>
    <s v="G0450"/>
    <s v="Pittsburg Generating Station"/>
    <s v="PPP7"/>
    <s v="RE"/>
    <n v="26299"/>
    <n v="42735"/>
    <s v="ST"/>
    <x v="5"/>
    <n v="720"/>
    <n v="46670"/>
    <n v="705093"/>
    <x v="3"/>
    <n v="0"/>
    <s v="UNK"/>
    <n v="7.3994799594114665E-3"/>
    <s v="Pittsburg Generating Station"/>
    <m/>
    <x v="1"/>
  </r>
  <r>
    <s v="G"/>
    <n v="2016"/>
    <s v="G1020"/>
    <s v="Pixley Cogen Plant"/>
    <s v="GT-100"/>
    <s v="OP"/>
    <n v="39630"/>
    <m/>
    <s v="GT"/>
    <x v="4"/>
    <n v="6.3"/>
    <n v="28892"/>
    <n v="875449"/>
    <x v="3"/>
    <n v="0"/>
    <s v="UNK"/>
    <n v="0.52351960571138656"/>
    <s v="Pixley Cogen Plant"/>
    <m/>
    <x v="0"/>
  </r>
  <r>
    <s v="G"/>
    <n v="2016"/>
    <s v="G1020"/>
    <s v="Pixley Cogen Plant"/>
    <s v="GT-200"/>
    <s v="OP"/>
    <n v="42217"/>
    <m/>
    <s v="GT"/>
    <x v="4"/>
    <n v="5.67"/>
    <n v="31793"/>
    <n v="350225"/>
    <x v="3"/>
    <n v="0"/>
    <s v="UNK"/>
    <n v="0.64009486764433499"/>
    <s v="Pixley Cogen Plant"/>
    <m/>
    <x v="0"/>
  </r>
  <r>
    <s v="G"/>
    <n v="2016"/>
    <s v="G0483"/>
    <s v="Plant No 1"/>
    <s v="GEN1"/>
    <s v="OP"/>
    <n v="34121"/>
    <m/>
    <s v="IC"/>
    <x v="2"/>
    <n v="2.5"/>
    <n v="18913"/>
    <n v="209717"/>
    <x v="2"/>
    <n v="16679"/>
    <s v="NG"/>
    <n v="0.86360730593607304"/>
    <s v="Plant No 1"/>
    <m/>
    <x v="0"/>
  </r>
  <r>
    <s v="G"/>
    <n v="2016"/>
    <s v="G0483"/>
    <s v="Plant No 1"/>
    <s v="GEN2"/>
    <s v="OP"/>
    <n v="34121"/>
    <m/>
    <s v="IC"/>
    <x v="2"/>
    <n v="2.5"/>
    <n v="18481"/>
    <n v="189814"/>
    <x v="2"/>
    <n v="16679"/>
    <s v="NG"/>
    <n v="0.84388127853881278"/>
    <s v="Plant No 1"/>
    <m/>
    <x v="0"/>
  </r>
  <r>
    <s v="G"/>
    <n v="2016"/>
    <s v="G0483"/>
    <s v="Plant No 1"/>
    <s v="GEN3"/>
    <s v="OP"/>
    <n v="34121"/>
    <m/>
    <s v="IC"/>
    <x v="2"/>
    <n v="2.5"/>
    <n v="2292"/>
    <n v="24810"/>
    <x v="2"/>
    <n v="1786"/>
    <s v="NG"/>
    <n v="0.10465753424657534"/>
    <s v="Plant No 1"/>
    <m/>
    <x v="0"/>
  </r>
  <r>
    <s v="E"/>
    <n v="2016"/>
    <s v="E0025"/>
    <s v="Plant No 2"/>
    <s v="GEN 1"/>
    <s v="OP"/>
    <n v="34121"/>
    <m/>
    <s v="IC"/>
    <x v="2"/>
    <n v="3"/>
    <n v="8261"/>
    <n v="88928"/>
    <x v="2"/>
    <n v="9049"/>
    <s v="NG"/>
    <n v="0.31434550989345511"/>
    <s v="Plant No 2"/>
    <m/>
    <x v="0"/>
  </r>
  <r>
    <s v="E"/>
    <n v="2016"/>
    <s v="E0025"/>
    <s v="Plant No 2"/>
    <s v="GEN 2"/>
    <s v="OP"/>
    <n v="34121"/>
    <m/>
    <s v="IC"/>
    <x v="2"/>
    <n v="3"/>
    <n v="1819.08"/>
    <n v="20656.099999999999"/>
    <x v="2"/>
    <n v="1338.02"/>
    <s v="NG"/>
    <n v="6.9219178082191773E-2"/>
    <s v="Plant No 2"/>
    <m/>
    <x v="0"/>
  </r>
  <r>
    <s v="E"/>
    <n v="2016"/>
    <s v="E0025"/>
    <s v="Plant No 2"/>
    <s v="GEN 3"/>
    <s v="OP"/>
    <n v="34121"/>
    <m/>
    <s v="IC"/>
    <x v="2"/>
    <n v="3"/>
    <n v="11970"/>
    <n v="126947"/>
    <x v="2"/>
    <n v="9344"/>
    <s v="NG"/>
    <n v="0.45547945205479451"/>
    <s v="Plant No 2"/>
    <m/>
    <x v="0"/>
  </r>
  <r>
    <s v="E"/>
    <n v="2016"/>
    <s v="E0025"/>
    <s v="Plant No 2"/>
    <s v="GEN 4"/>
    <s v="OP"/>
    <n v="34121"/>
    <m/>
    <s v="IC"/>
    <x v="2"/>
    <n v="3"/>
    <n v="14296"/>
    <n v="147316"/>
    <x v="2"/>
    <n v="15360"/>
    <s v="NG"/>
    <n v="0.54398782343987828"/>
    <s v="Plant No 2"/>
    <m/>
    <x v="0"/>
  </r>
  <r>
    <s v="E"/>
    <n v="2016"/>
    <s v="E0025"/>
    <s v="Plant No 2"/>
    <s v="GEN 5"/>
    <s v="OP"/>
    <n v="34121"/>
    <m/>
    <s v="IC"/>
    <x v="2"/>
    <n v="3"/>
    <n v="15452"/>
    <n v="159663"/>
    <x v="2"/>
    <n v="16280"/>
    <s v="NG"/>
    <n v="0.58797564687975645"/>
    <s v="Plant No 2"/>
    <m/>
    <x v="0"/>
  </r>
  <r>
    <s v="E"/>
    <n v="2016"/>
    <s v="E0025"/>
    <s v="Plant No 2"/>
    <s v="GEN 6"/>
    <s v="OP"/>
    <n v="34121"/>
    <m/>
    <s v="ST"/>
    <x v="5"/>
    <n v="1"/>
    <n v="959.01"/>
    <n v="0"/>
    <x v="2"/>
    <n v="0"/>
    <s v="NG"/>
    <n v="0.10947602739726027"/>
    <s v="Plant No 2"/>
    <m/>
    <x v="0"/>
  </r>
  <r>
    <s v="H"/>
    <n v="2016"/>
    <s v="H0394"/>
    <s v="Pleasant Valley"/>
    <s v="Unit 1"/>
    <s v="OP"/>
    <n v="21217"/>
    <m/>
    <s v="HY"/>
    <x v="6"/>
    <n v="3.2"/>
    <n v="3424"/>
    <n v="0"/>
    <x v="5"/>
    <n v="0"/>
    <s v="UNK"/>
    <n v="0.12214611872146118"/>
    <s v="Pleasant Valley"/>
    <m/>
    <x v="0"/>
  </r>
  <r>
    <s v="S"/>
    <n v="2016"/>
    <s v="S0349"/>
    <s v="Pleasant Valley State Prison"/>
    <n v="1"/>
    <s v="OP"/>
    <n v="41842"/>
    <m/>
    <s v="PV"/>
    <x v="1"/>
    <n v="1.22"/>
    <n v="2979"/>
    <n v="0"/>
    <x v="1"/>
    <n v="0"/>
    <s v="UNK"/>
    <n v="0.2787446665169549"/>
    <s v="Pleasant Valley State Prison"/>
    <m/>
    <x v="0"/>
  </r>
  <r>
    <s v="T"/>
    <n v="2016"/>
    <s v="T0038"/>
    <s v="Ples I"/>
    <s v="T101"/>
    <s v="OP"/>
    <n v="33208"/>
    <m/>
    <s v="ST"/>
    <x v="5"/>
    <n v="5"/>
    <n v="26823"/>
    <n v="0"/>
    <x v="4"/>
    <n v="0"/>
    <s v="UNK"/>
    <n v="0.61239726027397257"/>
    <s v="Ples I"/>
    <m/>
    <x v="0"/>
  </r>
  <r>
    <s v="T"/>
    <n v="2016"/>
    <s v="T0038"/>
    <s v="Ples I"/>
    <s v="T102"/>
    <s v="OP"/>
    <n v="33208"/>
    <m/>
    <s v="ST"/>
    <x v="5"/>
    <n v="5"/>
    <n v="29318"/>
    <n v="0"/>
    <x v="4"/>
    <n v="0"/>
    <s v="UNK"/>
    <n v="0.66936073059360734"/>
    <s v="Ples I"/>
    <m/>
    <x v="0"/>
  </r>
  <r>
    <s v="T"/>
    <n v="2016"/>
    <s v="T0038"/>
    <s v="Ples I"/>
    <s v="T103"/>
    <s v="OP"/>
    <n v="33208"/>
    <m/>
    <s v="ST"/>
    <x v="5"/>
    <n v="5"/>
    <n v="30587"/>
    <n v="0"/>
    <x v="4"/>
    <n v="0"/>
    <s v="UNK"/>
    <n v="0.69833333333333336"/>
    <s v="Ples I"/>
    <m/>
    <x v="0"/>
  </r>
  <r>
    <s v="H"/>
    <n v="2016"/>
    <s v="H0395"/>
    <s v="Poe"/>
    <s v="Unit 548"/>
    <s v="OP"/>
    <n v="21484"/>
    <m/>
    <s v="HY"/>
    <x v="6"/>
    <n v="60"/>
    <n v="246749"/>
    <n v="0"/>
    <x v="5"/>
    <n v="0"/>
    <s v="UNK"/>
    <n v="0.46946156773211567"/>
    <s v="Poe"/>
    <m/>
    <x v="0"/>
  </r>
  <r>
    <s v="H"/>
    <n v="2016"/>
    <s v="H0395"/>
    <s v="Poe"/>
    <s v="Unit 549"/>
    <s v="OP"/>
    <n v="21484"/>
    <m/>
    <s v="HY"/>
    <x v="6"/>
    <n v="60"/>
    <n v="184350"/>
    <n v="0"/>
    <x v="5"/>
    <n v="0"/>
    <s v="UNK"/>
    <n v="0.3507420091324201"/>
    <s v="Poe"/>
    <m/>
    <x v="0"/>
  </r>
  <r>
    <s v="G"/>
    <n v="2016"/>
    <s v="G0453"/>
    <s v="Point Arguello Pipeline Co.(Gaviota)"/>
    <s v="GENA"/>
    <s v="OS"/>
    <n v="32112"/>
    <m/>
    <s v="GT"/>
    <x v="4"/>
    <n v="3.5"/>
    <n v="0.12"/>
    <n v="0"/>
    <x v="3"/>
    <n v="0"/>
    <s v="UNK"/>
    <n v="3.9138943248532291E-6"/>
    <s v="Point Arguello Pipeline Co."/>
    <s v="Gaviota)"/>
    <x v="0"/>
  </r>
  <r>
    <s v="G"/>
    <n v="2016"/>
    <s v="G0453"/>
    <s v="Point Arguello Pipeline Co.(Gaviota)"/>
    <s v="GENB"/>
    <s v="OP"/>
    <n v="32112"/>
    <m/>
    <s v="GT"/>
    <x v="4"/>
    <n v="3.5"/>
    <n v="0.12"/>
    <n v="0"/>
    <x v="3"/>
    <n v="0"/>
    <s v="UNK"/>
    <n v="3.9138943248532291E-6"/>
    <s v="Point Arguello Pipeline Co."/>
    <s v="Gaviota)"/>
    <x v="0"/>
  </r>
  <r>
    <s v="G"/>
    <n v="2016"/>
    <s v="G0453"/>
    <s v="Point Arguello Pipeline Co.(Gaviota)"/>
    <s v="GENC"/>
    <s v="OP"/>
    <n v="32112"/>
    <m/>
    <s v="GT"/>
    <x v="4"/>
    <n v="3.5"/>
    <n v="0.12"/>
    <n v="0"/>
    <x v="3"/>
    <n v="0"/>
    <s v="UNK"/>
    <n v="3.9138943248532291E-6"/>
    <s v="Point Arguello Pipeline Co."/>
    <s v="Gaviota)"/>
    <x v="0"/>
  </r>
  <r>
    <s v="G"/>
    <n v="2016"/>
    <s v="G0453"/>
    <s v="Point Arguello Pipeline Co.(Gaviota)"/>
    <s v="GEND"/>
    <s v="OP"/>
    <n v="32112"/>
    <m/>
    <s v="GT"/>
    <x v="4"/>
    <n v="3.5"/>
    <n v="0.12"/>
    <n v="0"/>
    <x v="3"/>
    <n v="0"/>
    <s v="UNK"/>
    <n v="3.9138943248532291E-6"/>
    <s v="Point Arguello Pipeline Co."/>
    <s v="Gaviota)"/>
    <x v="0"/>
  </r>
  <r>
    <s v="G"/>
    <n v="2016"/>
    <s v="G0453"/>
    <s v="Point Arguello Pipeline Co.(Gaviota)"/>
    <s v="GENE"/>
    <s v="OS"/>
    <n v="32112"/>
    <m/>
    <s v="GT"/>
    <x v="4"/>
    <n v="3.5"/>
    <n v="0.12"/>
    <n v="0"/>
    <x v="3"/>
    <n v="0"/>
    <s v="UNK"/>
    <n v="3.9138943248532291E-6"/>
    <s v="Point Arguello Pipeline Co."/>
    <s v="Gaviota)"/>
    <x v="0"/>
  </r>
  <r>
    <s v="S"/>
    <n v="2016"/>
    <s v="S0154"/>
    <s v="Point Pleasant (Lawrence Solar Farm)"/>
    <s v="PV1"/>
    <s v="OP"/>
    <n v="40907"/>
    <m/>
    <s v="PV"/>
    <x v="1"/>
    <n v="1"/>
    <n v="1523"/>
    <n v="0"/>
    <x v="1"/>
    <n v="0"/>
    <s v="UNK"/>
    <n v="0.17385844748858448"/>
    <s v="Point Pleasant "/>
    <s v="Lawrence Solar Farm)"/>
    <x v="0"/>
  </r>
  <r>
    <s v="S"/>
    <n v="2016"/>
    <s v="S9070"/>
    <s v="Pokka Bottling"/>
    <n v="1"/>
    <s v="OP"/>
    <n v="40909"/>
    <m/>
    <s v="PV"/>
    <x v="1"/>
    <n v="1"/>
    <n v="1622"/>
    <n v="0"/>
    <x v="1"/>
    <n v="0"/>
    <s v="UNK"/>
    <n v="0.18515981735159817"/>
    <s v="Pokka Bottling"/>
    <m/>
    <x v="0"/>
  </r>
  <r>
    <s v="S"/>
    <n v="2016"/>
    <s v="S9042"/>
    <s v="Pollution Control Monterey Reg'l Water"/>
    <n v="1"/>
    <s v="OP"/>
    <n v="40909"/>
    <m/>
    <s v="PV"/>
    <x v="1"/>
    <n v="1"/>
    <n v="1622"/>
    <n v="0"/>
    <x v="1"/>
    <n v="0"/>
    <s v="UNK"/>
    <n v="0.18515981735159817"/>
    <s v="Pollution Control Monterey Reg'l Water"/>
    <m/>
    <x v="0"/>
  </r>
  <r>
    <s v="H"/>
    <n v="2016"/>
    <s v="H0237"/>
    <s v="Ponderosa Bailey Creek"/>
    <s v="GEN1"/>
    <s v="OP"/>
    <n v="32929"/>
    <m/>
    <s v="HY"/>
    <x v="6"/>
    <n v="1.1000000000000001"/>
    <n v="3516"/>
    <n v="0"/>
    <x v="5"/>
    <n v="0"/>
    <s v="UNK"/>
    <n v="0.36488169364881695"/>
    <s v="Ponderosa Bailey Creek"/>
    <m/>
    <x v="0"/>
  </r>
  <r>
    <s v="H"/>
    <n v="2016"/>
    <s v="H0398"/>
    <s v="Poole"/>
    <s v="UNIT 1"/>
    <s v="OP"/>
    <n v="8919"/>
    <m/>
    <s v="HY"/>
    <x v="6"/>
    <n v="10"/>
    <n v="30359"/>
    <n v="0"/>
    <x v="5"/>
    <n v="0"/>
    <s v="UNK"/>
    <n v="0.34656392694063926"/>
    <s v="Poole"/>
    <m/>
    <x v="0"/>
  </r>
  <r>
    <s v="S"/>
    <n v="2016"/>
    <s v="S0142"/>
    <s v="Port of Los Angeles Berth 93"/>
    <s v="SIP964652"/>
    <s v="OP"/>
    <n v="40725"/>
    <m/>
    <s v="PV"/>
    <x v="1"/>
    <n v="1.1000000000000001"/>
    <n v="1927.2"/>
    <n v="0"/>
    <x v="1"/>
    <n v="0"/>
    <m/>
    <n v="0.2"/>
    <s v="Port of Los Angeles Berth 93"/>
    <m/>
    <x v="0"/>
  </r>
  <r>
    <s v="S"/>
    <n v="2016"/>
    <s v="S9030"/>
    <s v="Port of Oakland"/>
    <n v="1"/>
    <s v="OP"/>
    <n v="40909"/>
    <m/>
    <s v="PV"/>
    <x v="1"/>
    <n v="1"/>
    <n v="1622"/>
    <n v="0"/>
    <x v="1"/>
    <n v="0"/>
    <s v="UNK"/>
    <n v="0.18515981735159817"/>
    <s v="Port of Oakland"/>
    <m/>
    <x v="0"/>
  </r>
  <r>
    <s v="H"/>
    <n v="2016"/>
    <s v="H0499"/>
    <s v="Portal"/>
    <s v="UNIT 1"/>
    <s v="OP"/>
    <n v="20790"/>
    <m/>
    <s v="HY"/>
    <x v="6"/>
    <n v="10"/>
    <n v="11019"/>
    <n v="0"/>
    <x v="5"/>
    <n v="0"/>
    <s v="UNK"/>
    <n v="0.12578767123287671"/>
    <s v="Portal"/>
    <m/>
    <x v="0"/>
  </r>
  <r>
    <s v="E"/>
    <n v="2016"/>
    <s v="E0302"/>
    <s v="Potrero Hills Energy Producers LLC"/>
    <n v="1"/>
    <s v="OP"/>
    <n v="42473"/>
    <m/>
    <s v="IC"/>
    <x v="2"/>
    <n v="1.6"/>
    <n v="8719"/>
    <n v="96877"/>
    <x v="6"/>
    <n v="0"/>
    <m/>
    <n v="0.62207477168949776"/>
    <s v="Potrero Hills Energy Producers LLC"/>
    <m/>
    <x v="0"/>
  </r>
  <r>
    <s v="E"/>
    <n v="2016"/>
    <s v="E0302"/>
    <s v="Potrero Hills Energy Producers LLC"/>
    <n v="2"/>
    <s v="OP"/>
    <n v="42473"/>
    <m/>
    <s v="IC"/>
    <x v="2"/>
    <n v="1.6"/>
    <n v="8570"/>
    <n v="95218"/>
    <x v="6"/>
    <n v="0"/>
    <m/>
    <n v="0.61144406392694062"/>
    <s v="Potrero Hills Energy Producers LLC"/>
    <m/>
    <x v="0"/>
  </r>
  <r>
    <s v="E"/>
    <n v="2016"/>
    <s v="E0302"/>
    <s v="Potrero Hills Energy Producers LLC"/>
    <n v="3"/>
    <s v="OP"/>
    <n v="42473"/>
    <m/>
    <s v="IC"/>
    <x v="2"/>
    <n v="1.6"/>
    <n v="8685"/>
    <n v="96490"/>
    <x v="6"/>
    <n v="0"/>
    <m/>
    <n v="0.61964897260273977"/>
    <s v="Potrero Hills Energy Producers LLC"/>
    <m/>
    <x v="0"/>
  </r>
  <r>
    <s v="E"/>
    <n v="2016"/>
    <s v="E0302"/>
    <s v="Potrero Hills Energy Producers LLC"/>
    <n v="4"/>
    <s v="OP"/>
    <n v="42473"/>
    <m/>
    <s v="IC"/>
    <x v="2"/>
    <n v="1.6"/>
    <n v="8342"/>
    <n v="92682"/>
    <x v="6"/>
    <n v="0"/>
    <m/>
    <n v="0.5951769406392694"/>
    <s v="Potrero Hills Energy Producers LLC"/>
    <m/>
    <x v="0"/>
  </r>
  <r>
    <s v="E"/>
    <n v="2016"/>
    <s v="E0302"/>
    <s v="Potrero Hills Energy Producers LLC"/>
    <n v="5"/>
    <s v="OP"/>
    <n v="42473"/>
    <m/>
    <s v="IC"/>
    <x v="2"/>
    <n v="1.6"/>
    <n v="8510"/>
    <n v="94554"/>
    <x v="6"/>
    <n v="0"/>
    <m/>
    <n v="0.60716324200913241"/>
    <s v="Potrero Hills Energy Producers LLC"/>
    <m/>
    <x v="0"/>
  </r>
  <r>
    <s v="H"/>
    <n v="2016"/>
    <s v="H0401"/>
    <s v="Potter Valley"/>
    <n v="1"/>
    <s v="OP"/>
    <n v="14277"/>
    <m/>
    <s v="HY"/>
    <x v="6"/>
    <n v="4.5"/>
    <n v="4691"/>
    <n v="0"/>
    <x v="5"/>
    <n v="0"/>
    <s v="UNK"/>
    <n v="0.11900050735667174"/>
    <s v="Potter Valley"/>
    <m/>
    <x v="0"/>
  </r>
  <r>
    <s v="H"/>
    <n v="2016"/>
    <s v="H0401"/>
    <s v="Potter Valley"/>
    <n v="2"/>
    <s v="OP"/>
    <n v="3713"/>
    <m/>
    <s v="HY"/>
    <x v="6"/>
    <n v="2.5"/>
    <n v="0.01"/>
    <n v="0"/>
    <x v="5"/>
    <n v="0"/>
    <s v="UNK"/>
    <n v="4.5662100456621004E-7"/>
    <s v="Potter Valley"/>
    <m/>
    <x v="0"/>
  </r>
  <r>
    <s v="H"/>
    <n v="2016"/>
    <s v="H0401"/>
    <s v="Potter Valley"/>
    <n v="3"/>
    <s v="OP"/>
    <n v="6454"/>
    <m/>
    <s v="HY"/>
    <x v="6"/>
    <n v="2.2999999999999998"/>
    <n v="2401"/>
    <n v="0"/>
    <x v="5"/>
    <n v="0"/>
    <s v="UNK"/>
    <n v="0.11916815564820329"/>
    <s v="Potter Valley"/>
    <m/>
    <x v="0"/>
  </r>
  <r>
    <s v="S"/>
    <n v="2016"/>
    <s v="S9019"/>
    <s v="Power Agency Northern CA"/>
    <n v="1"/>
    <s v="OP"/>
    <n v="40909"/>
    <m/>
    <s v="PV"/>
    <x v="1"/>
    <n v="1"/>
    <n v="1622"/>
    <n v="0"/>
    <x v="1"/>
    <n v="0"/>
    <s v="UNK"/>
    <n v="0.18515981735159817"/>
    <s v="Power Agency Northern CA"/>
    <m/>
    <x v="0"/>
  </r>
  <r>
    <s v="S"/>
    <n v="2016"/>
    <s v="S9051"/>
    <s v="Power Agency Northern California"/>
    <n v="1"/>
    <s v="OP"/>
    <n v="40909"/>
    <m/>
    <s v="PV"/>
    <x v="1"/>
    <n v="1"/>
    <n v="1622"/>
    <n v="0"/>
    <x v="1"/>
    <n v="0"/>
    <s v="UNK"/>
    <n v="0.18515981735159817"/>
    <s v="Power Agency Northern California"/>
    <m/>
    <x v="0"/>
  </r>
  <r>
    <s v="S"/>
    <n v="2016"/>
    <s v="S9281"/>
    <s v="Powhatan Solar Power Generation Station 1"/>
    <s v="Unit 1"/>
    <s v="OP"/>
    <n v="41609"/>
    <m/>
    <s v="PV"/>
    <x v="1"/>
    <n v="1.5"/>
    <n v="4178"/>
    <n v="0"/>
    <x v="1"/>
    <n v="0"/>
    <s v="UNK"/>
    <n v="0.31796042617960424"/>
    <s v="Powhatan Solar Power Generation Station 1"/>
    <m/>
    <x v="0"/>
  </r>
  <r>
    <s v="S"/>
    <n v="2016"/>
    <s v="S9044"/>
    <s v="Primex Farms LLC"/>
    <n v="1"/>
    <s v="OP"/>
    <n v="40909"/>
    <m/>
    <s v="PV"/>
    <x v="1"/>
    <n v="1"/>
    <n v="1622"/>
    <n v="0"/>
    <x v="1"/>
    <n v="0"/>
    <s v="UNK"/>
    <n v="0.18515981735159817"/>
    <s v="Primex Farms LLC"/>
    <m/>
    <x v="0"/>
  </r>
  <r>
    <s v="S"/>
    <n v="2016"/>
    <s v="S9294"/>
    <s v="Pristine Sun Fund 1 LLC_(2056_Jardine)"/>
    <s v="Unit 1"/>
    <s v="OP"/>
    <n v="41639"/>
    <m/>
    <s v="PV"/>
    <x v="1"/>
    <n v="1"/>
    <n v="1314"/>
    <n v="0"/>
    <x v="1"/>
    <n v="0"/>
    <s v="UNK"/>
    <n v="0.15"/>
    <s v="Pristine Sun Fund 1 LLC_"/>
    <s v="2056_Jardine)"/>
    <x v="0"/>
  </r>
  <r>
    <s v="S"/>
    <n v="2016"/>
    <s v="S9296"/>
    <s v="Pristine Sun Fund 1 LLC_(2059_Scherz)"/>
    <s v="Unit 1"/>
    <s v="OP"/>
    <n v="41639"/>
    <m/>
    <s v="PV"/>
    <x v="1"/>
    <n v="0.75"/>
    <n v="985"/>
    <n v="0"/>
    <x v="1"/>
    <n v="0"/>
    <s v="UNK"/>
    <n v="0.14992389649923896"/>
    <s v="Pristine Sun Fund 1 LLC_"/>
    <s v="2059_Scherz)"/>
    <x v="0"/>
  </r>
  <r>
    <s v="S"/>
    <n v="2016"/>
    <s v="S9184"/>
    <s v="Pristine Sun Fund 1 LLC_(2094_Buzzelle)"/>
    <s v="Unit 1"/>
    <s v="OP"/>
    <n v="41639"/>
    <m/>
    <s v="PV"/>
    <x v="1"/>
    <n v="1.25"/>
    <n v="1642"/>
    <n v="0"/>
    <x v="1"/>
    <n v="0"/>
    <s v="UNK"/>
    <n v="0.14995433789954338"/>
    <s v="Pristine Sun Fund 1 LLC_"/>
    <s v="2094_Buzzelle)"/>
    <x v="0"/>
  </r>
  <r>
    <s v="S"/>
    <n v="2016"/>
    <s v="S9183"/>
    <s v="Pristine Sun Fund 1 LLC_(2125_Jarvis)"/>
    <s v="Unit 1"/>
    <s v="OP"/>
    <n v="41639"/>
    <m/>
    <s v="PV"/>
    <x v="1"/>
    <n v="1"/>
    <n v="1314"/>
    <n v="0"/>
    <x v="1"/>
    <n v="0"/>
    <s v="UNK"/>
    <n v="0.15"/>
    <s v="Pristine Sun Fund 1 LLC_"/>
    <s v="2125_Jarvis)"/>
    <x v="0"/>
  </r>
  <r>
    <s v="S"/>
    <n v="2016"/>
    <s v="S9310"/>
    <s v="Pristine Sun Fund 1 LLC_(2127_Harris)"/>
    <s v="Unit 1"/>
    <s v="OP"/>
    <n v="41639"/>
    <m/>
    <s v="PV"/>
    <x v="1"/>
    <n v="1.25"/>
    <n v="1842"/>
    <n v="0"/>
    <x v="1"/>
    <n v="0"/>
    <s v="UNK"/>
    <n v="0.16821917808219178"/>
    <s v="Pristine Sun Fund 1 LLC_"/>
    <s v="2127_Harris)"/>
    <x v="0"/>
  </r>
  <r>
    <s v="S"/>
    <n v="2016"/>
    <s v="S9267"/>
    <s v="Pristine Sun Fund 10 Fresno PGE LLC_(2097_Helton)"/>
    <s v="Unit 1"/>
    <s v="OP"/>
    <n v="42125"/>
    <m/>
    <s v="PV"/>
    <x v="1"/>
    <n v="1.5"/>
    <n v="3812"/>
    <n v="0"/>
    <x v="1"/>
    <n v="0"/>
    <s v="UNK"/>
    <n v="0.29010654490106547"/>
    <s v="Pristine Sun Fund 10 Fresno PGE LLC_"/>
    <s v="2097_Helton)"/>
    <x v="0"/>
  </r>
  <r>
    <s v="S"/>
    <n v="2016"/>
    <s v="S9190"/>
    <s v="Pristine Sun Fund 10 Fresno PGE LLC_(2102_Christensen)"/>
    <s v="Unit 1"/>
    <s v="OP"/>
    <n v="41639"/>
    <m/>
    <s v="PV"/>
    <x v="1"/>
    <n v="1"/>
    <n v="1314"/>
    <n v="0"/>
    <x v="1"/>
    <n v="0"/>
    <s v="UNK"/>
    <n v="0.15"/>
    <s v="Pristine Sun Fund 10 Fresno PGE LLC_"/>
    <s v="2102_Christensen)"/>
    <x v="0"/>
  </r>
  <r>
    <s v="S"/>
    <n v="2016"/>
    <s v="S9317"/>
    <s v="Pristine Sun Fund 5 LLC_(2020_Rolf)"/>
    <s v="Unit 1"/>
    <s v="OP"/>
    <n v="41639"/>
    <m/>
    <s v="PV"/>
    <x v="1"/>
    <n v="0.5"/>
    <n v="657"/>
    <n v="0"/>
    <x v="1"/>
    <n v="0"/>
    <s v="UNK"/>
    <n v="0.15"/>
    <s v="Pristine Sun Fund 5 LLC_"/>
    <s v="2020_Rolf)"/>
    <x v="0"/>
  </r>
  <r>
    <s v="S"/>
    <n v="2016"/>
    <s v="S9312"/>
    <s v="Pristine Sun Fund 5 LLC_(2021_Doran)"/>
    <s v="Unit 1"/>
    <s v="OP"/>
    <n v="41639"/>
    <m/>
    <s v="PV"/>
    <x v="1"/>
    <n v="1.5"/>
    <n v="1971"/>
    <n v="0"/>
    <x v="1"/>
    <n v="0"/>
    <s v="UNK"/>
    <n v="0.15"/>
    <s v="Pristine Sun Fund 5 LLC_"/>
    <s v="2021_Doran)"/>
    <x v="0"/>
  </r>
  <r>
    <s v="S"/>
    <n v="2016"/>
    <s v="S9315"/>
    <s v="Pristine Sun Fund 5 LLC_(2039_Flournoy)"/>
    <s v="Unit 1"/>
    <s v="OP"/>
    <n v="41639"/>
    <m/>
    <s v="PV"/>
    <x v="1"/>
    <n v="1"/>
    <n v="1314"/>
    <n v="0"/>
    <x v="1"/>
    <n v="0"/>
    <s v="UNK"/>
    <n v="0.15"/>
    <s v="Pristine Sun Fund 5 LLC_"/>
    <s v="2039_Flournoy)"/>
    <x v="0"/>
  </r>
  <r>
    <s v="S"/>
    <n v="2016"/>
    <s v="S9313"/>
    <s v="Pristine Sun Fund 5 LLC_(2040_Alvares)"/>
    <s v="Unit 1"/>
    <s v="OP"/>
    <n v="41639"/>
    <m/>
    <s v="PV"/>
    <x v="1"/>
    <n v="1.5"/>
    <n v="1971"/>
    <n v="0"/>
    <x v="1"/>
    <n v="0"/>
    <s v="UNK"/>
    <n v="0.15"/>
    <s v="Pristine Sun Fund 5 LLC_"/>
    <s v="2040_Alvares)"/>
    <x v="0"/>
  </r>
  <r>
    <s v="S"/>
    <n v="2016"/>
    <s v="S9319"/>
    <s v="Pristine Sun Fund 5 LLC_(2041_Alvares)"/>
    <s v="Unit 1"/>
    <s v="OP"/>
    <n v="41639"/>
    <m/>
    <s v="PV"/>
    <x v="1"/>
    <n v="0.25"/>
    <n v="328"/>
    <n v="0"/>
    <x v="1"/>
    <n v="0"/>
    <s v="UNK"/>
    <n v="0.14977168949771688"/>
    <s v="Pristine Sun Fund 5 LLC_"/>
    <s v="2041_Alvares)"/>
    <x v="0"/>
  </r>
  <r>
    <s v="S"/>
    <n v="2016"/>
    <s v="S9318"/>
    <s v="Pristine Sun Fund 5 LLC_(2065_Rogers)"/>
    <s v="Unit 1"/>
    <s v="OP"/>
    <n v="41639"/>
    <m/>
    <s v="PV"/>
    <x v="1"/>
    <n v="0.5"/>
    <n v="657"/>
    <n v="0"/>
    <x v="1"/>
    <n v="0"/>
    <s v="UNK"/>
    <n v="0.15"/>
    <s v="Pristine Sun Fund 5 LLC_"/>
    <s v="2065_Rogers)"/>
    <x v="0"/>
  </r>
  <r>
    <s v="S"/>
    <n v="2016"/>
    <s v="S9302"/>
    <s v="Pristine Sun Fund 5 LLC_(2113_Fritzjarrell)"/>
    <s v="Unit 1"/>
    <s v="OP"/>
    <n v="41639"/>
    <m/>
    <s v="PV"/>
    <x v="1"/>
    <n v="1"/>
    <n v="1314"/>
    <n v="0"/>
    <x v="1"/>
    <n v="0"/>
    <s v="UNK"/>
    <n v="0.15"/>
    <s v="Pristine Sun Fund 5 LLC_"/>
    <s v="2113_Fritzjarrell)"/>
    <x v="0"/>
  </r>
  <r>
    <s v="S"/>
    <n v="2016"/>
    <s v="S9314"/>
    <s v="Pristine Sun Fund 5 LLC_(2119_Lvvorn)"/>
    <s v="Unit 1"/>
    <s v="OP"/>
    <n v="41639"/>
    <m/>
    <s v="PV"/>
    <x v="1"/>
    <n v="1"/>
    <n v="1314"/>
    <n v="0"/>
    <x v="1"/>
    <n v="0"/>
    <s v="UNK"/>
    <n v="0.15"/>
    <s v="Pristine Sun Fund 5 LLC_"/>
    <s v="2119_Lvvorn)"/>
    <x v="0"/>
  </r>
  <r>
    <s v="S"/>
    <n v="2016"/>
    <s v="S9316"/>
    <s v="Pristine Sun Fund 5 LLC_(2158_Stroing)"/>
    <s v="Unit 1"/>
    <s v="OP"/>
    <n v="41639"/>
    <m/>
    <s v="PV"/>
    <x v="1"/>
    <n v="0.75"/>
    <n v="985"/>
    <n v="0"/>
    <x v="1"/>
    <n v="0"/>
    <s v="UNK"/>
    <n v="0.14992389649923896"/>
    <s v="Pristine Sun Fund 5 LLC_"/>
    <s v="2158_Stroing)"/>
    <x v="0"/>
  </r>
  <r>
    <s v="S"/>
    <n v="2016"/>
    <s v="S9185"/>
    <s v="Pristine Sun Fund 6 Butte PGE LLC_(2096_Cotton)"/>
    <s v="Unit 1"/>
    <s v="OP"/>
    <n v="41639"/>
    <m/>
    <s v="PV"/>
    <x v="1"/>
    <n v="1"/>
    <n v="1314"/>
    <n v="0"/>
    <x v="1"/>
    <n v="0"/>
    <s v="UNK"/>
    <n v="0.15"/>
    <s v="Pristine Sun Fund 6 Butte PGE LLC_"/>
    <s v="2096_Cotton)"/>
    <x v="0"/>
  </r>
  <r>
    <s v="S"/>
    <n v="2016"/>
    <s v="S9186"/>
    <s v="Pristine Sun Fund 6 Butte PGE LLC_(2129_Ballard)"/>
    <s v="Unit 1"/>
    <s v="OP"/>
    <n v="41639"/>
    <m/>
    <s v="PV"/>
    <x v="1"/>
    <n v="1"/>
    <n v="1314"/>
    <n v="0"/>
    <x v="1"/>
    <n v="0"/>
    <s v="UNK"/>
    <n v="0.15"/>
    <s v="Pristine Sun Fund 6 Butte PGE LLC_"/>
    <s v="2129_Ballard)"/>
    <x v="0"/>
  </r>
  <r>
    <s v="S"/>
    <n v="2016"/>
    <s v="S9298"/>
    <s v="Pristine Sun Fund 7 San Luis Obispo PGE LLC_(2050_Gomez)"/>
    <s v="Unit 1"/>
    <s v="OP"/>
    <n v="41639"/>
    <m/>
    <s v="PV"/>
    <x v="1"/>
    <n v="0.5"/>
    <n v="657"/>
    <n v="0"/>
    <x v="1"/>
    <n v="0"/>
    <s v="UNK"/>
    <n v="0.15"/>
    <s v="Pristine Sun Fund 7 San Luis Obispo PGE LLC_"/>
    <s v="2050_Gomez)"/>
    <x v="0"/>
  </r>
  <r>
    <s v="S"/>
    <n v="2016"/>
    <s v="S9293"/>
    <s v="Pristine Sun Fund 7 San Luis Obispo PGE LLC_(2052_Cossa)"/>
    <s v="Unit 1"/>
    <s v="OP"/>
    <n v="41639"/>
    <m/>
    <s v="PV"/>
    <x v="1"/>
    <n v="1.5"/>
    <n v="1971"/>
    <n v="0"/>
    <x v="1"/>
    <n v="0"/>
    <s v="UNK"/>
    <n v="0.15"/>
    <s v="Pristine Sun Fund 7 San Luis Obispo PGE LLC_"/>
    <s v="2052_Cossa)"/>
    <x v="0"/>
  </r>
  <r>
    <s v="S"/>
    <n v="2016"/>
    <s v="S9299"/>
    <s v="Pristine Sun Fund 7 San Luis Obispo PGE LLC_(2053_Pisciotta)"/>
    <s v="Unit 1"/>
    <s v="OP"/>
    <n v="41639"/>
    <m/>
    <s v="PV"/>
    <x v="1"/>
    <n v="0.25"/>
    <n v="328"/>
    <n v="0"/>
    <x v="1"/>
    <n v="0"/>
    <s v="UNK"/>
    <n v="0.14977168949771688"/>
    <s v="Pristine Sun Fund 7 San Luis Obispo PGE LLC_"/>
    <s v="2053_Pisciotta)"/>
    <x v="0"/>
  </r>
  <r>
    <s v="S"/>
    <n v="2016"/>
    <s v="S9297"/>
    <s v="Pristine Sun Fund 7 San Luis Obispo PGE LLC_(2103_Hill)"/>
    <s v="Unit 1"/>
    <s v="OP"/>
    <n v="41639"/>
    <m/>
    <s v="PV"/>
    <x v="1"/>
    <n v="0.75"/>
    <n v="985"/>
    <n v="0"/>
    <x v="1"/>
    <n v="0"/>
    <s v="UNK"/>
    <n v="0.14992389649923896"/>
    <s v="Pristine Sun Fund 7 San Luis Obispo PGE LLC_"/>
    <s v="2103_Hill)"/>
    <x v="0"/>
  </r>
  <r>
    <s v="S"/>
    <n v="2016"/>
    <s v="S9295"/>
    <s v="Pristine Sun Fund 7 San Luis Obispo PGE LLC_(2163_Bray)"/>
    <s v="Unit 1"/>
    <s v="OP"/>
    <n v="41639"/>
    <m/>
    <s v="PV"/>
    <x v="1"/>
    <n v="1"/>
    <n v="1314"/>
    <n v="0"/>
    <x v="1"/>
    <n v="0"/>
    <s v="UNK"/>
    <n v="0.15"/>
    <s v="Pristine Sun Fund 7 San Luis Obispo PGE LLC_"/>
    <s v="2163_Bray)"/>
    <x v="0"/>
  </r>
  <r>
    <s v="S"/>
    <n v="2016"/>
    <s v="S9311"/>
    <s v="Pristine Sun Fund 8 Sutter PGE LLC_(2179_Smotherman)"/>
    <s v="Unit 1"/>
    <s v="OP"/>
    <n v="41639"/>
    <m/>
    <s v="PV"/>
    <x v="1"/>
    <n v="0.5"/>
    <n v="657"/>
    <n v="0"/>
    <x v="1"/>
    <n v="0"/>
    <s v="UNK"/>
    <n v="0.15"/>
    <s v="Pristine Sun Fund 8 Sutter PGE LLC_"/>
    <s v="2179_Smotherman)"/>
    <x v="0"/>
  </r>
  <r>
    <s v="S"/>
    <n v="2016"/>
    <s v="S0368"/>
    <s v="Procter &amp; Gamble - Oxnard"/>
    <n v="1"/>
    <s v="OP"/>
    <n v="40081"/>
    <m/>
    <s v="PV"/>
    <x v="1"/>
    <n v="1"/>
    <n v="1814"/>
    <n v="0"/>
    <x v="1"/>
    <n v="0"/>
    <s v="UNK"/>
    <n v="0.20707762557077625"/>
    <s v="Procter &amp; Gamble - Oxnard"/>
    <m/>
    <x v="0"/>
  </r>
  <r>
    <s v="E"/>
    <n v="2016"/>
    <s v="E0127"/>
    <s v="Puente Hills Energy Recovery"/>
    <s v="GEN 1"/>
    <s v="OP"/>
    <n v="31656"/>
    <m/>
    <s v="ST"/>
    <x v="5"/>
    <n v="50"/>
    <n v="262567"/>
    <n v="3143260"/>
    <x v="6"/>
    <n v="0"/>
    <s v="UNK"/>
    <n v="0.59946803652968039"/>
    <s v="Puente Hills Energy Recovery"/>
    <m/>
    <x v="0"/>
  </r>
  <r>
    <s v="E"/>
    <n v="2016"/>
    <s v="E0127"/>
    <s v="Puente Hills Energy Recovery"/>
    <s v="GEN 2"/>
    <s v="RE"/>
    <n v="30682"/>
    <n v="42369"/>
    <s v="GT"/>
    <x v="4"/>
    <n v="2.8"/>
    <n v="0.12"/>
    <n v="0"/>
    <x v="6"/>
    <n v="0"/>
    <s v="UNK"/>
    <n v="4.8923679060665363E-6"/>
    <s v="Puente Hills Energy Recovery"/>
    <m/>
    <x v="1"/>
  </r>
  <r>
    <s v="E"/>
    <n v="2016"/>
    <s v="E0128"/>
    <s v="Puente Hills Gas-to-Energy Facility Phase II"/>
    <s v="Gen-3"/>
    <s v="OP"/>
    <n v="38718"/>
    <m/>
    <s v="IC"/>
    <x v="2"/>
    <n v="2.7"/>
    <n v="9530"/>
    <n v="97119"/>
    <x v="6"/>
    <n v="0"/>
    <s v="UNK"/>
    <n v="0.40292575680703535"/>
    <s v="Puente Hills Gas-to-Energy Facility Phase II"/>
    <m/>
    <x v="0"/>
  </r>
  <r>
    <s v="E"/>
    <n v="2016"/>
    <s v="E0128"/>
    <s v="Puente Hills Gas-to-Energy Facility Phase II"/>
    <s v="Gen-4"/>
    <s v="OP"/>
    <n v="38718"/>
    <m/>
    <s v="IC"/>
    <x v="2"/>
    <n v="2.7"/>
    <n v="7094"/>
    <n v="72775"/>
    <x v="6"/>
    <n v="0"/>
    <s v="UNK"/>
    <n v="0.29993235244376798"/>
    <s v="Puente Hills Gas-to-Energy Facility Phase II"/>
    <m/>
    <x v="0"/>
  </r>
  <r>
    <s v="E"/>
    <n v="2016"/>
    <s v="E0128"/>
    <s v="Puente Hills Gas-to-Energy Facility Phase II"/>
    <s v="Gen-5"/>
    <s v="OP"/>
    <n v="38718"/>
    <m/>
    <s v="IC"/>
    <x v="2"/>
    <n v="2.7"/>
    <n v="7595"/>
    <n v="78160"/>
    <x v="6"/>
    <n v="0"/>
    <s v="UNK"/>
    <n v="0.32111449348892274"/>
    <s v="Puente Hills Gas-to-Energy Facility Phase II"/>
    <m/>
    <x v="0"/>
  </r>
  <r>
    <s v="S"/>
    <n v="2016"/>
    <s v="S9416"/>
    <s v="Pumpjack Solar 1 PV"/>
    <n v="1"/>
    <s v="OP"/>
    <n v="41996"/>
    <m/>
    <s v="PV"/>
    <x v="1"/>
    <n v="20"/>
    <n v="49814"/>
    <n v="0"/>
    <x v="1"/>
    <n v="0"/>
    <s v="UNK"/>
    <n v="0.28432648401826482"/>
    <s v="Pumpjack Solar 1 PV"/>
    <m/>
    <x v="0"/>
  </r>
  <r>
    <s v="S"/>
    <n v="2016"/>
    <s v="S9404"/>
    <s v="Putah Creek Solar Farm"/>
    <n v="1"/>
    <s v="OP"/>
    <n v="41974"/>
    <m/>
    <s v="PV"/>
    <x v="1"/>
    <n v="2"/>
    <n v="4828"/>
    <n v="0"/>
    <x v="1"/>
    <n v="0"/>
    <s v="UNK"/>
    <n v="0.27557077625570775"/>
    <s v="Putah Creek Solar Farm"/>
    <m/>
    <x v="0"/>
  </r>
  <r>
    <s v="G"/>
    <n v="2016"/>
    <s v="G0475"/>
    <s v="Qualcomm Building P Central Plant"/>
    <s v="TG-4"/>
    <s v="OP"/>
    <n v="39433"/>
    <m/>
    <s v="GT"/>
    <x v="4"/>
    <n v="4.5999999999999996"/>
    <n v="39850"/>
    <n v="441180"/>
    <x v="3"/>
    <n v="0"/>
    <s v="UNK"/>
    <n v="0.98893190391105812"/>
    <s v="Qualcomm Building P Central Plant"/>
    <m/>
    <x v="0"/>
  </r>
  <r>
    <s v="G"/>
    <n v="2016"/>
    <s v="G1050"/>
    <s v="Qualcomm Building Q Central Plant"/>
    <s v="TG-1"/>
    <s v="OP"/>
    <n v="41473"/>
    <m/>
    <s v="GT"/>
    <x v="4"/>
    <n v="4.5999999999999996"/>
    <n v="35212"/>
    <n v="373641"/>
    <x v="3"/>
    <n v="0"/>
    <s v="UNK"/>
    <n v="0.87383363112964063"/>
    <s v="Qualcomm Building Q Central Plant"/>
    <m/>
    <x v="0"/>
  </r>
  <r>
    <s v="G"/>
    <n v="2016"/>
    <s v="G0746"/>
    <s v="Qualcomm Building W Power Plant"/>
    <s v="TG-1"/>
    <s v="OP"/>
    <n v="38909"/>
    <m/>
    <s v="GT"/>
    <x v="4"/>
    <n v="4.49"/>
    <n v="35374"/>
    <n v="370295"/>
    <x v="3"/>
    <n v="0"/>
    <s v="UNK"/>
    <n v="0.89936032380429365"/>
    <s v="Qualcomm Building W Power Plant"/>
    <m/>
    <x v="0"/>
  </r>
  <r>
    <s v="T"/>
    <n v="2016"/>
    <s v="T0027"/>
    <s v="Quick Silver #16"/>
    <s v="QKST16"/>
    <s v="OP"/>
    <n v="31048"/>
    <m/>
    <s v="ST"/>
    <x v="5"/>
    <n v="120"/>
    <n v="254294"/>
    <n v="0"/>
    <x v="4"/>
    <n v="0"/>
    <s v="UNK"/>
    <n v="0.24190829528158295"/>
    <s v="Quick Silver #16"/>
    <m/>
    <x v="0"/>
  </r>
  <r>
    <s v="S"/>
    <n v="2016"/>
    <s v="S0443"/>
    <s v="Quinto Solar PV Project"/>
    <s v="Unit 1"/>
    <s v="OP"/>
    <n v="42333"/>
    <m/>
    <s v="PV"/>
    <x v="1"/>
    <n v="108"/>
    <n v="281380"/>
    <n v="0"/>
    <x v="1"/>
    <n v="0"/>
    <m/>
    <n v="0.29741670894638933"/>
    <s v="Quinto Solar PV Project"/>
    <m/>
    <x v="0"/>
  </r>
  <r>
    <s v="S"/>
    <n v="2016"/>
    <s v="S9206"/>
    <s v="Rachel Energy LLC"/>
    <s v="Unit 1"/>
    <s v="OP"/>
    <n v="42004"/>
    <m/>
    <s v="PV"/>
    <x v="1"/>
    <n v="1.5"/>
    <n v="2628"/>
    <n v="0"/>
    <x v="1"/>
    <n v="0"/>
    <m/>
    <n v="0.2"/>
    <s v="Rachel Energy LLC"/>
    <m/>
    <x v="0"/>
  </r>
  <r>
    <s v="S"/>
    <n v="2016"/>
    <s v="S0261"/>
    <s v="Radiance Solar 4"/>
    <n v="1"/>
    <s v="OP"/>
    <n v="41456"/>
    <m/>
    <s v="PV"/>
    <x v="1"/>
    <n v="1.5"/>
    <n v="3401"/>
    <n v="0"/>
    <x v="1"/>
    <n v="0"/>
    <s v="UNK"/>
    <n v="0.25882800608828005"/>
    <s v="Radiance Solar 4"/>
    <m/>
    <x v="0"/>
  </r>
  <r>
    <s v="S"/>
    <n v="2016"/>
    <s v="S0262"/>
    <s v="Radiance Solar 5"/>
    <n v="1"/>
    <s v="OP"/>
    <n v="41456"/>
    <m/>
    <s v="PV"/>
    <x v="1"/>
    <n v="1.5"/>
    <n v="3384"/>
    <n v="0"/>
    <x v="1"/>
    <n v="0"/>
    <s v="UNK"/>
    <n v="0.25753424657534246"/>
    <s v="Radiance Solar 5"/>
    <m/>
    <x v="0"/>
  </r>
  <r>
    <s v="H"/>
    <n v="2016"/>
    <s v="H0406"/>
    <s v="Ralston"/>
    <n v="914"/>
    <s v="OP"/>
    <n v="24381"/>
    <m/>
    <s v="HY"/>
    <x v="6"/>
    <n v="79"/>
    <n v="398965"/>
    <n v="0"/>
    <x v="5"/>
    <n v="0"/>
    <s v="UNK"/>
    <n v="0.57650569331252532"/>
    <s v="Ralston"/>
    <m/>
    <x v="0"/>
  </r>
  <r>
    <s v="S"/>
    <n v="2016"/>
    <s v="S0305"/>
    <s v="Ramona 1 &amp; 2"/>
    <s v="Unit 1"/>
    <s v="OP"/>
    <n v="41609"/>
    <m/>
    <s v="PV"/>
    <x v="1"/>
    <n v="2.5"/>
    <n v="4845"/>
    <n v="0"/>
    <x v="1"/>
    <n v="0"/>
    <s v="UNK"/>
    <n v="0.22123287671232877"/>
    <s v="Ramona 1 &amp; 2"/>
    <m/>
    <x v="0"/>
  </r>
  <r>
    <s v="S"/>
    <n v="2016"/>
    <s v="S0305"/>
    <s v="Ramona 1 &amp; 2"/>
    <s v="Unit 2"/>
    <s v="OP"/>
    <n v="41609"/>
    <m/>
    <s v="PV"/>
    <x v="1"/>
    <n v="5"/>
    <n v="11737"/>
    <n v="0"/>
    <x v="1"/>
    <n v="0"/>
    <s v="UNK"/>
    <n v="0.26796803652968038"/>
    <s v="Ramona 1 &amp; 2"/>
    <m/>
    <x v="0"/>
  </r>
  <r>
    <s v="S"/>
    <n v="2016"/>
    <s v="S0446"/>
    <s v="Rancho Cucamonga Distribution #1"/>
    <s v="Unit 1"/>
    <s v="OP"/>
    <n v="41933"/>
    <m/>
    <s v="PV"/>
    <x v="1"/>
    <n v="1.75"/>
    <n v="3259"/>
    <n v="0"/>
    <x v="1"/>
    <n v="0"/>
    <m/>
    <n v="0.21258969341161121"/>
    <s v="Rancho Cucamonga Distribution #1"/>
    <m/>
    <x v="0"/>
  </r>
  <r>
    <s v="H"/>
    <n v="2016"/>
    <s v="H0612"/>
    <s v="Rancho Penasquitos"/>
    <s v="RPHES-GEN"/>
    <s v="OP"/>
    <n v="39105"/>
    <m/>
    <s v="HY"/>
    <x v="6"/>
    <n v="4.6500000000000004"/>
    <n v="8951"/>
    <n v="0"/>
    <x v="5"/>
    <n v="0"/>
    <s v="UNK"/>
    <n v="0.21974272106839496"/>
    <s v="Rancho Penasquitos"/>
    <m/>
    <x v="0"/>
  </r>
  <r>
    <s v="E"/>
    <n v="2016"/>
    <s v="E0210"/>
    <s v="RCWMD Badlands Power Plant"/>
    <n v="1"/>
    <s v="OP"/>
    <n v="36923"/>
    <m/>
    <s v="IC"/>
    <x v="2"/>
    <n v="1.21"/>
    <n v="6208"/>
    <n v="95213"/>
    <x v="6"/>
    <n v="0"/>
    <s v="UNK"/>
    <n v="0.5856824785840975"/>
    <s v="RCWMD Badlands Power Plant"/>
    <m/>
    <x v="0"/>
  </r>
  <r>
    <s v="S"/>
    <n v="2016"/>
    <s v="S0536"/>
    <s v="RE Astoria"/>
    <s v="UNIT 1"/>
    <s v="OP"/>
    <n v="42550"/>
    <m/>
    <s v="PV"/>
    <x v="1"/>
    <n v="100"/>
    <n v="103719"/>
    <n v="0"/>
    <x v="1"/>
    <n v="0"/>
    <m/>
    <n v="0.11840068493150685"/>
    <s v="RE Astoria"/>
    <m/>
    <x v="0"/>
  </r>
  <r>
    <s v="S"/>
    <n v="2016"/>
    <s v="S0537"/>
    <s v="RE Astoria 2"/>
    <s v="UNIT 1"/>
    <s v="OP"/>
    <n v="42608"/>
    <m/>
    <s v="PV"/>
    <x v="1"/>
    <n v="75"/>
    <n v="53897"/>
    <n v="0"/>
    <x v="1"/>
    <n v="0"/>
    <m/>
    <n v="8.2035007610350083E-2"/>
    <s v="RE Astoria 2"/>
    <m/>
    <x v="0"/>
  </r>
  <r>
    <s v="S"/>
    <n v="2016"/>
    <s v="S0530"/>
    <s v="RE Barren Ridge 1"/>
    <s v="Unit 1"/>
    <s v="OP"/>
    <n v="42479"/>
    <m/>
    <s v="PV"/>
    <x v="1"/>
    <n v="60"/>
    <n v="92126"/>
    <n v="0"/>
    <x v="1"/>
    <n v="0"/>
    <m/>
    <n v="0.17527777777777778"/>
    <s v="RE Barren Ridge 1"/>
    <m/>
    <x v="0"/>
  </r>
  <r>
    <s v="S"/>
    <n v="2016"/>
    <s v="S0284"/>
    <s v="RE Bruceville Solar 1"/>
    <n v="1"/>
    <s v="OP"/>
    <n v="40909"/>
    <m/>
    <s v="PV"/>
    <x v="1"/>
    <n v="5"/>
    <n v="12080"/>
    <n v="0"/>
    <x v="1"/>
    <n v="0"/>
    <s v="UNK"/>
    <n v="0.27579908675799086"/>
    <s v="RE Bruceville Solar 1"/>
    <m/>
    <x v="0"/>
  </r>
  <r>
    <s v="S"/>
    <n v="2016"/>
    <s v="S0285"/>
    <s v="RE Bruceville Solar 2"/>
    <n v="1"/>
    <s v="OP"/>
    <n v="40909"/>
    <m/>
    <s v="PV"/>
    <x v="1"/>
    <n v="5"/>
    <n v="11939"/>
    <n v="0"/>
    <x v="1"/>
    <n v="0"/>
    <s v="UNK"/>
    <n v="0.27257990867579907"/>
    <s v="RE Bruceville Solar 2"/>
    <m/>
    <x v="0"/>
  </r>
  <r>
    <s v="S"/>
    <n v="2016"/>
    <s v="S0286"/>
    <s v="RE Bruceville Solar 3"/>
    <n v="1"/>
    <s v="OP"/>
    <n v="40909"/>
    <m/>
    <s v="PV"/>
    <x v="1"/>
    <n v="5"/>
    <n v="12067"/>
    <n v="0"/>
    <x v="1"/>
    <n v="0"/>
    <s v="UNK"/>
    <n v="0.27550228310502284"/>
    <s v="RE Bruceville Solar 3"/>
    <m/>
    <x v="0"/>
  </r>
  <r>
    <s v="S"/>
    <n v="2016"/>
    <s v="S0294"/>
    <s v="RE Columbia 3"/>
    <n v="1"/>
    <s v="OP"/>
    <n v="41609"/>
    <m/>
    <s v="PV"/>
    <x v="1"/>
    <n v="10"/>
    <n v="26448"/>
    <n v="0"/>
    <x v="1"/>
    <n v="0"/>
    <s v="UNK"/>
    <n v="0.30191780821917807"/>
    <s v="RE Columbia 3"/>
    <m/>
    <x v="0"/>
  </r>
  <r>
    <s v="S"/>
    <n v="2016"/>
    <s v="S0280"/>
    <s v="RE Dillard Road 1"/>
    <n v="1"/>
    <s v="OP"/>
    <n v="40909"/>
    <m/>
    <s v="PV"/>
    <x v="1"/>
    <n v="3"/>
    <n v="7106"/>
    <n v="0"/>
    <x v="1"/>
    <n v="0"/>
    <s v="UNK"/>
    <n v="0.2703957382039574"/>
    <s v="RE Dillard Road 1"/>
    <m/>
    <x v="0"/>
  </r>
  <r>
    <s v="S"/>
    <n v="2016"/>
    <s v="S0281"/>
    <s v="RE Dillard Road 2"/>
    <n v="1"/>
    <s v="OP"/>
    <n v="40909"/>
    <m/>
    <s v="PV"/>
    <x v="1"/>
    <n v="3"/>
    <n v="7006"/>
    <n v="0"/>
    <x v="1"/>
    <n v="0"/>
    <s v="UNK"/>
    <n v="0.26659056316590563"/>
    <s v="RE Dillard Road 2"/>
    <m/>
    <x v="0"/>
  </r>
  <r>
    <s v="S"/>
    <n v="2016"/>
    <s v="S0282"/>
    <s v="RE Dillard Road 3"/>
    <n v="1"/>
    <s v="OP"/>
    <n v="40909"/>
    <m/>
    <s v="PV"/>
    <x v="1"/>
    <n v="3"/>
    <n v="6962"/>
    <n v="0"/>
    <x v="1"/>
    <n v="0"/>
    <s v="UNK"/>
    <n v="0.26491628614916285"/>
    <s v="RE Dillard Road 3"/>
    <m/>
    <x v="0"/>
  </r>
  <r>
    <s v="S"/>
    <n v="2016"/>
    <s v="S0283"/>
    <s v="RE Dillard Road 4"/>
    <n v="1"/>
    <s v="OP"/>
    <n v="40909"/>
    <m/>
    <s v="PV"/>
    <x v="1"/>
    <n v="0.4"/>
    <n v="845"/>
    <n v="0"/>
    <x v="1"/>
    <n v="0"/>
    <s v="UNK"/>
    <n v="0.24115296803652969"/>
    <s v="RE Dillard Road 4"/>
    <m/>
    <x v="0"/>
  </r>
  <r>
    <s v="S"/>
    <n v="2016"/>
    <s v="S0205"/>
    <s v="RE Kammerer Road 1"/>
    <n v="1"/>
    <s v="OP"/>
    <n v="40909"/>
    <m/>
    <s v="PV"/>
    <x v="1"/>
    <n v="5"/>
    <n v="12110"/>
    <n v="0"/>
    <x v="1"/>
    <n v="0"/>
    <s v="UNK"/>
    <n v="0.2764840182648402"/>
    <s v="RE Kammerer Road 1"/>
    <m/>
    <x v="0"/>
  </r>
  <r>
    <s v="S"/>
    <n v="2016"/>
    <s v="S0206"/>
    <s v="RE Kammerer Road 2"/>
    <n v="1"/>
    <s v="OP"/>
    <n v="40909"/>
    <m/>
    <s v="PV"/>
    <x v="1"/>
    <n v="5"/>
    <n v="11964"/>
    <n v="0"/>
    <x v="1"/>
    <n v="0"/>
    <s v="UNK"/>
    <n v="0.27315068493150685"/>
    <s v="RE Kammerer Road 2"/>
    <m/>
    <x v="0"/>
  </r>
  <r>
    <s v="S"/>
    <n v="2016"/>
    <s v="S0207"/>
    <s v="RE Kammerer Road 3"/>
    <n v="1"/>
    <s v="OP"/>
    <n v="40909"/>
    <m/>
    <s v="PV"/>
    <x v="1"/>
    <n v="5"/>
    <n v="11967"/>
    <n v="0"/>
    <x v="1"/>
    <n v="0"/>
    <s v="UNK"/>
    <n v="0.27321917808219176"/>
    <s v="RE Kammerer Road 3"/>
    <m/>
    <x v="0"/>
  </r>
  <r>
    <s v="S"/>
    <n v="2016"/>
    <s v="S0211"/>
    <s v="RE McKenzie 1"/>
    <n v="1"/>
    <s v="OP"/>
    <n v="40909"/>
    <m/>
    <s v="PV"/>
    <x v="1"/>
    <n v="5"/>
    <n v="12316"/>
    <n v="0"/>
    <x v="1"/>
    <n v="0"/>
    <s v="UNK"/>
    <n v="0.28118721461187213"/>
    <s v="RE McKenzie 1"/>
    <m/>
    <x v="0"/>
  </r>
  <r>
    <s v="S"/>
    <n v="2016"/>
    <s v="S0212"/>
    <s v="RE McKenzie 2"/>
    <n v="1"/>
    <s v="OP"/>
    <n v="40909"/>
    <m/>
    <s v="PV"/>
    <x v="1"/>
    <n v="5"/>
    <n v="12298"/>
    <n v="0"/>
    <x v="1"/>
    <n v="0"/>
    <s v="UNK"/>
    <n v="0.28077625570776255"/>
    <s v="RE McKenzie 2"/>
    <m/>
    <x v="0"/>
  </r>
  <r>
    <s v="S"/>
    <n v="2016"/>
    <s v="S0213"/>
    <s v="RE McKenzie 3"/>
    <n v="1"/>
    <s v="OP"/>
    <n v="40909"/>
    <m/>
    <s v="PV"/>
    <x v="1"/>
    <n v="5"/>
    <n v="12358"/>
    <n v="0"/>
    <x v="1"/>
    <n v="0"/>
    <s v="UNK"/>
    <n v="0.28214611872146117"/>
    <s v="RE McKenzie 3"/>
    <m/>
    <x v="0"/>
  </r>
  <r>
    <s v="S"/>
    <n v="2016"/>
    <s v="S0214"/>
    <s v="RE McKenzie 4"/>
    <n v="1"/>
    <s v="OP"/>
    <n v="40909"/>
    <m/>
    <s v="PV"/>
    <x v="1"/>
    <n v="5"/>
    <n v="12000"/>
    <n v="0"/>
    <x v="1"/>
    <n v="0"/>
    <s v="UNK"/>
    <n v="0.27397260273972601"/>
    <s v="RE McKenzie 4"/>
    <m/>
    <x v="0"/>
  </r>
  <r>
    <s v="S"/>
    <n v="2016"/>
    <s v="S0215"/>
    <s v="RE McKenzie 5"/>
    <n v="1"/>
    <s v="OP"/>
    <n v="40909"/>
    <m/>
    <s v="PV"/>
    <x v="1"/>
    <n v="5"/>
    <n v="12433"/>
    <n v="0"/>
    <x v="1"/>
    <n v="0"/>
    <s v="UNK"/>
    <n v="0.28385844748858446"/>
    <s v="RE McKenzie 5"/>
    <m/>
    <x v="0"/>
  </r>
  <r>
    <s v="S"/>
    <n v="2016"/>
    <s v="S0216"/>
    <s v="RE McKenzie 6"/>
    <n v="1"/>
    <s v="OP"/>
    <n v="40909"/>
    <m/>
    <s v="PV"/>
    <x v="1"/>
    <n v="5"/>
    <n v="12371"/>
    <n v="0"/>
    <x v="1"/>
    <n v="0"/>
    <s v="UNK"/>
    <n v="0.28244292237442925"/>
    <s v="RE McKenzie 6"/>
    <m/>
    <x v="0"/>
  </r>
  <r>
    <s v="S"/>
    <n v="2016"/>
    <s v="S0220"/>
    <s v="RE Mohican"/>
    <n v="1"/>
    <s v="OP"/>
    <n v="40422"/>
    <m/>
    <s v="PV"/>
    <x v="1"/>
    <n v="1"/>
    <n v="1788"/>
    <n v="0"/>
    <x v="1"/>
    <n v="0"/>
    <s v="UNK"/>
    <n v="0.20410958904109588"/>
    <s v="RE Mohican"/>
    <m/>
    <x v="0"/>
  </r>
  <r>
    <s v="S"/>
    <n v="2016"/>
    <s v="S0533"/>
    <s v="RE Mustang"/>
    <s v="UNIT 1"/>
    <s v="OP"/>
    <n v="42502"/>
    <m/>
    <s v="PV"/>
    <x v="1"/>
    <n v="30"/>
    <n v="50795"/>
    <n v="0"/>
    <x v="1"/>
    <n v="0"/>
    <m/>
    <n v="0.19328386605783865"/>
    <s v="RE Mustang"/>
    <m/>
    <x v="0"/>
  </r>
  <r>
    <s v="S"/>
    <n v="2016"/>
    <s v="S0534"/>
    <s v="RE Mustang 3"/>
    <s v="UNIT 1"/>
    <s v="OP"/>
    <n v="42430"/>
    <m/>
    <s v="PV"/>
    <x v="1"/>
    <n v="40"/>
    <n v="94740"/>
    <n v="0"/>
    <x v="1"/>
    <n v="0"/>
    <m/>
    <n v="0.27037671232876714"/>
    <s v="RE Mustang 3"/>
    <m/>
    <x v="0"/>
  </r>
  <r>
    <s v="S"/>
    <n v="2016"/>
    <s v="S0535"/>
    <s v="RE Mustang 4"/>
    <s v="UNIT 1"/>
    <s v="OP"/>
    <n v="42460"/>
    <m/>
    <s v="PV"/>
    <x v="1"/>
    <n v="30"/>
    <n v="62031"/>
    <n v="0"/>
    <x v="1"/>
    <n v="0"/>
    <m/>
    <n v="0.23603881278538813"/>
    <s v="RE Mustang 4"/>
    <m/>
    <x v="0"/>
  </r>
  <r>
    <s v="S"/>
    <n v="2016"/>
    <s v="S0222"/>
    <s v="RE North Face"/>
    <n v="1"/>
    <s v="OP"/>
    <n v="39904"/>
    <m/>
    <s v="PV"/>
    <x v="1"/>
    <n v="1"/>
    <n v="1349"/>
    <n v="0"/>
    <x v="1"/>
    <n v="0"/>
    <s v="UNK"/>
    <n v="0.15399543378995434"/>
    <s v="RE North Face"/>
    <m/>
    <x v="0"/>
  </r>
  <r>
    <s v="S"/>
    <n v="2016"/>
    <s v="S0278"/>
    <s v="RE Rio Grande"/>
    <n v="1"/>
    <s v="OP"/>
    <n v="41596"/>
    <m/>
    <s v="PV"/>
    <x v="1"/>
    <n v="5"/>
    <n v="11591"/>
    <n v="0"/>
    <x v="1"/>
    <n v="0"/>
    <s v="UNK"/>
    <n v="0.26463470319634702"/>
    <s v="RE Rio Grande"/>
    <m/>
    <x v="0"/>
  </r>
  <r>
    <s v="S"/>
    <n v="2016"/>
    <s v="S0288"/>
    <s v="RE Rosamond One"/>
    <s v="Unit 1"/>
    <s v="OP"/>
    <n v="41609"/>
    <m/>
    <s v="PV"/>
    <x v="1"/>
    <n v="20"/>
    <n v="59219"/>
    <n v="0"/>
    <x v="1"/>
    <n v="0"/>
    <s v="UNK"/>
    <n v="0.33800799086757993"/>
    <s v="RE Rosamond One"/>
    <m/>
    <x v="0"/>
  </r>
  <r>
    <s v="S"/>
    <n v="2016"/>
    <s v="S0287"/>
    <s v="RE Rosamond Two"/>
    <n v="1"/>
    <s v="OP"/>
    <n v="41631"/>
    <m/>
    <s v="PV"/>
    <x v="1"/>
    <n v="20"/>
    <n v="50129"/>
    <n v="0"/>
    <x v="1"/>
    <n v="0"/>
    <s v="UNK"/>
    <n v="0.28612442922374431"/>
    <s v="RE Rosamond Two"/>
    <m/>
    <x v="0"/>
  </r>
  <r>
    <s v="S"/>
    <n v="2016"/>
    <s v="S0279"/>
    <s v="RE Victor Phelan Solar One"/>
    <n v="1"/>
    <s v="OP"/>
    <n v="41614"/>
    <m/>
    <s v="PV"/>
    <x v="1"/>
    <n v="17.5"/>
    <n v="49703"/>
    <n v="0"/>
    <x v="1"/>
    <n v="0"/>
    <s v="UNK"/>
    <n v="0.32422048271363341"/>
    <s v="RE Victor Phelan Solar One"/>
    <m/>
    <x v="0"/>
  </r>
  <r>
    <s v="G"/>
    <n v="2016"/>
    <s v="G0897"/>
    <s v="Red Bluff"/>
    <s v="Unit 1"/>
    <s v="SB"/>
    <n v="37073"/>
    <m/>
    <s v="IC"/>
    <x v="2"/>
    <n v="2.8"/>
    <n v="1267"/>
    <n v="13394"/>
    <x v="3"/>
    <n v="0"/>
    <s v="UNK"/>
    <n v="5.1655251141552512E-2"/>
    <s v="Red Bluff"/>
    <m/>
    <x v="0"/>
  </r>
  <r>
    <s v="G"/>
    <n v="2016"/>
    <s v="G0897"/>
    <s v="Red Bluff"/>
    <s v="Unit 10"/>
    <s v="SB"/>
    <n v="37073"/>
    <m/>
    <s v="IC"/>
    <x v="2"/>
    <n v="2.8"/>
    <n v="1595"/>
    <n v="16796"/>
    <x v="3"/>
    <n v="0"/>
    <s v="UNK"/>
    <n v="6.5027723418134384E-2"/>
    <s v="Red Bluff"/>
    <m/>
    <x v="0"/>
  </r>
  <r>
    <s v="G"/>
    <n v="2016"/>
    <s v="G0897"/>
    <s v="Red Bluff"/>
    <s v="Unit 11"/>
    <s v="SB"/>
    <n v="37073"/>
    <m/>
    <s v="IC"/>
    <x v="2"/>
    <n v="2.8"/>
    <n v="1868"/>
    <n v="19807"/>
    <x v="3"/>
    <n v="0"/>
    <s v="UNK"/>
    <n v="7.6157860404435743E-2"/>
    <s v="Red Bluff"/>
    <m/>
    <x v="0"/>
  </r>
  <r>
    <s v="G"/>
    <n v="2016"/>
    <s v="G0897"/>
    <s v="Red Bluff"/>
    <s v="Unit 12"/>
    <s v="SB"/>
    <n v="37073"/>
    <m/>
    <s v="IC"/>
    <x v="2"/>
    <n v="2.8"/>
    <n v="1801"/>
    <n v="19095"/>
    <x v="3"/>
    <n v="0"/>
    <s v="UNK"/>
    <n v="7.3426288323548597E-2"/>
    <s v="Red Bluff"/>
    <m/>
    <x v="0"/>
  </r>
  <r>
    <s v="G"/>
    <n v="2016"/>
    <s v="G0897"/>
    <s v="Red Bluff"/>
    <s v="Unit 13"/>
    <s v="SB"/>
    <n v="37073"/>
    <m/>
    <s v="IC"/>
    <x v="2"/>
    <n v="2.8"/>
    <n v="1856"/>
    <n v="19690"/>
    <x v="3"/>
    <n v="0"/>
    <s v="UNK"/>
    <n v="7.5668623613829089E-2"/>
    <s v="Red Bluff"/>
    <m/>
    <x v="0"/>
  </r>
  <r>
    <s v="G"/>
    <n v="2016"/>
    <s v="G0897"/>
    <s v="Red Bluff"/>
    <s v="Unit 14"/>
    <s v="SB"/>
    <n v="37073"/>
    <m/>
    <s v="IC"/>
    <x v="2"/>
    <n v="2.8"/>
    <n v="1832"/>
    <n v="19569"/>
    <x v="3"/>
    <n v="0"/>
    <s v="UNK"/>
    <n v="7.4690150032615782E-2"/>
    <s v="Red Bluff"/>
    <m/>
    <x v="0"/>
  </r>
  <r>
    <s v="G"/>
    <n v="2016"/>
    <s v="G0897"/>
    <s v="Red Bluff"/>
    <s v="Unit 15"/>
    <s v="SB"/>
    <n v="37073"/>
    <m/>
    <s v="IC"/>
    <x v="2"/>
    <n v="2.8"/>
    <n v="1984"/>
    <n v="21185"/>
    <x v="3"/>
    <n v="0"/>
    <s v="UNK"/>
    <n v="8.0887149380300061E-2"/>
    <s v="Red Bluff"/>
    <m/>
    <x v="0"/>
  </r>
  <r>
    <s v="G"/>
    <n v="2016"/>
    <s v="G0897"/>
    <s v="Red Bluff"/>
    <s v="Unit 16"/>
    <s v="SB"/>
    <n v="37073"/>
    <m/>
    <s v="IC"/>
    <x v="2"/>
    <n v="2.8"/>
    <n v="1758"/>
    <n v="18811"/>
    <x v="3"/>
    <n v="0"/>
    <s v="UNK"/>
    <n v="7.1673189823874758E-2"/>
    <s v="Red Bluff"/>
    <m/>
    <x v="0"/>
  </r>
  <r>
    <s v="G"/>
    <n v="2016"/>
    <s v="G0897"/>
    <s v="Red Bluff"/>
    <s v="Unit 2"/>
    <s v="SB"/>
    <n v="37073"/>
    <m/>
    <s v="IC"/>
    <x v="2"/>
    <n v="2.8"/>
    <n v="1312"/>
    <n v="13910"/>
    <x v="3"/>
    <n v="0"/>
    <s v="UNK"/>
    <n v="5.348988910632746E-2"/>
    <s v="Red Bluff"/>
    <m/>
    <x v="0"/>
  </r>
  <r>
    <s v="G"/>
    <n v="2016"/>
    <s v="G0897"/>
    <s v="Red Bluff"/>
    <s v="Unit 3"/>
    <s v="SB"/>
    <n v="37073"/>
    <m/>
    <s v="IC"/>
    <x v="2"/>
    <n v="2.8"/>
    <n v="1394"/>
    <n v="14821"/>
    <x v="3"/>
    <n v="0"/>
    <s v="UNK"/>
    <n v="5.6833007175472926E-2"/>
    <s v="Red Bluff"/>
    <m/>
    <x v="0"/>
  </r>
  <r>
    <s v="G"/>
    <n v="2016"/>
    <s v="G0897"/>
    <s v="Red Bluff"/>
    <s v="Unit 4"/>
    <s v="SB"/>
    <n v="37073"/>
    <m/>
    <s v="IC"/>
    <x v="2"/>
    <n v="2.8"/>
    <n v="1416"/>
    <n v="15144"/>
    <x v="3"/>
    <n v="0"/>
    <s v="UNK"/>
    <n v="5.7729941291585124E-2"/>
    <s v="Red Bluff"/>
    <m/>
    <x v="0"/>
  </r>
  <r>
    <s v="G"/>
    <n v="2016"/>
    <s v="G0897"/>
    <s v="Red Bluff"/>
    <s v="Unit 5"/>
    <s v="SB"/>
    <n v="37073"/>
    <m/>
    <s v="IC"/>
    <x v="2"/>
    <n v="2.8"/>
    <n v="1453"/>
    <n v="15424"/>
    <x v="3"/>
    <n v="0"/>
    <s v="UNK"/>
    <n v="5.9238421395955643E-2"/>
    <s v="Red Bluff"/>
    <m/>
    <x v="0"/>
  </r>
  <r>
    <s v="G"/>
    <n v="2016"/>
    <s v="G0897"/>
    <s v="Red Bluff"/>
    <s v="Unit 6"/>
    <s v="SB"/>
    <n v="37073"/>
    <m/>
    <s v="IC"/>
    <x v="2"/>
    <n v="2.8"/>
    <n v="1678"/>
    <n v="17650"/>
    <x v="3"/>
    <n v="0"/>
    <s v="UNK"/>
    <n v="6.8411611219830401E-2"/>
    <s v="Red Bluff"/>
    <m/>
    <x v="0"/>
  </r>
  <r>
    <s v="G"/>
    <n v="2016"/>
    <s v="G0897"/>
    <s v="Red Bluff"/>
    <s v="Unit 7"/>
    <s v="SB"/>
    <n v="37073"/>
    <m/>
    <s v="IC"/>
    <x v="2"/>
    <n v="2.8"/>
    <n v="1241"/>
    <n v="13240"/>
    <x v="3"/>
    <n v="0"/>
    <s v="UNK"/>
    <n v="5.0595238095238096E-2"/>
    <s v="Red Bluff"/>
    <m/>
    <x v="0"/>
  </r>
  <r>
    <s v="G"/>
    <n v="2016"/>
    <s v="G0897"/>
    <s v="Red Bluff"/>
    <s v="Unit 8"/>
    <s v="SB"/>
    <n v="37073"/>
    <m/>
    <s v="IC"/>
    <x v="2"/>
    <n v="2.8"/>
    <n v="1383"/>
    <n v="14607"/>
    <x v="3"/>
    <n v="0"/>
    <s v="UNK"/>
    <n v="5.638454011741683E-2"/>
    <s v="Red Bluff"/>
    <m/>
    <x v="0"/>
  </r>
  <r>
    <s v="G"/>
    <n v="2016"/>
    <s v="G0897"/>
    <s v="Red Bluff"/>
    <s v="Unit 9"/>
    <s v="SB"/>
    <n v="37073"/>
    <m/>
    <s v="IC"/>
    <x v="2"/>
    <n v="2.8"/>
    <n v="1392"/>
    <n v="14730"/>
    <x v="3"/>
    <n v="0"/>
    <s v="UNK"/>
    <n v="5.6751467710371817E-2"/>
    <s v="Red Bluff"/>
    <m/>
    <x v="0"/>
  </r>
  <r>
    <s v="H"/>
    <n v="2016"/>
    <s v="H0408"/>
    <s v="Red Mountain"/>
    <n v="1"/>
    <s v="OP"/>
    <n v="31107"/>
    <m/>
    <s v="HY"/>
    <x v="6"/>
    <n v="5.9"/>
    <n v="25595"/>
    <n v="0"/>
    <x v="5"/>
    <n v="0"/>
    <s v="UNK"/>
    <n v="0.49522095813017569"/>
    <s v="Red Mountain"/>
    <m/>
    <x v="0"/>
  </r>
  <r>
    <s v="S"/>
    <n v="2016"/>
    <s v="S0431"/>
    <s v="Redcrest Solar Farm"/>
    <s v="Unit 1"/>
    <s v="OP"/>
    <n v="42217"/>
    <m/>
    <s v="PV"/>
    <x v="1"/>
    <n v="20.86"/>
    <n v="40453"/>
    <n v="0"/>
    <x v="1"/>
    <n v="0"/>
    <s v="UNK"/>
    <n v="0.22137691152584965"/>
    <s v="Redcrest Solar Farm"/>
    <m/>
    <x v="0"/>
  </r>
  <r>
    <s v="G"/>
    <n v="2016"/>
    <s v="G0487"/>
    <s v="Redding Power"/>
    <n v="1"/>
    <s v="OP"/>
    <n v="35065"/>
    <m/>
    <s v="GT"/>
    <x v="4"/>
    <n v="18"/>
    <n v="499.03"/>
    <n v="8693.01"/>
    <x v="3"/>
    <n v="0"/>
    <s v="UNK"/>
    <n v="3.1648274987316084E-3"/>
    <s v="Redding Power"/>
    <m/>
    <x v="0"/>
  </r>
  <r>
    <s v="G"/>
    <n v="2016"/>
    <s v="G0487"/>
    <s v="Redding Power"/>
    <n v="2"/>
    <s v="OP"/>
    <n v="35065"/>
    <m/>
    <s v="GT"/>
    <x v="4"/>
    <n v="27.9"/>
    <n v="1534.04"/>
    <n v="22881"/>
    <x v="3"/>
    <n v="0"/>
    <s v="UNK"/>
    <n v="6.276656683196674E-3"/>
    <s v="Redding Power"/>
    <m/>
    <x v="0"/>
  </r>
  <r>
    <s v="G"/>
    <n v="2016"/>
    <s v="G0487"/>
    <s v="Redding Power"/>
    <n v="3"/>
    <s v="OP"/>
    <n v="35065"/>
    <m/>
    <s v="GT"/>
    <x v="4"/>
    <n v="27.9"/>
    <n v="1193.03"/>
    <n v="19708"/>
    <x v="3"/>
    <n v="0"/>
    <s v="UNK"/>
    <n v="4.8813849200504082E-3"/>
    <s v="Redding Power"/>
    <m/>
    <x v="0"/>
  </r>
  <r>
    <s v="G"/>
    <n v="2016"/>
    <s v="G0487"/>
    <s v="Redding Power"/>
    <n v="4"/>
    <s v="OP"/>
    <n v="34335"/>
    <m/>
    <s v="CA"/>
    <x v="8"/>
    <n v="26.8"/>
    <n v="80836"/>
    <n v="0"/>
    <x v="3"/>
    <n v="0"/>
    <s v="UNK"/>
    <n v="0.34432290601785592"/>
    <s v="Redding Power"/>
    <m/>
    <x v="0"/>
  </r>
  <r>
    <s v="G"/>
    <n v="2016"/>
    <s v="G0487"/>
    <s v="Redding Power"/>
    <n v="5"/>
    <s v="OP"/>
    <n v="37408"/>
    <m/>
    <s v="CT"/>
    <x v="7"/>
    <n v="40"/>
    <n v="71119"/>
    <n v="832625"/>
    <x v="3"/>
    <n v="0"/>
    <s v="UNK"/>
    <n v="0.20296518264840183"/>
    <s v="Redding Power"/>
    <m/>
    <x v="0"/>
  </r>
  <r>
    <s v="G"/>
    <n v="2016"/>
    <s v="G0487"/>
    <s v="Redding Power"/>
    <n v="6"/>
    <s v="OP"/>
    <n v="40777"/>
    <m/>
    <s v="CT"/>
    <x v="7"/>
    <n v="42.5"/>
    <n v="147983"/>
    <n v="1720480"/>
    <x v="3"/>
    <n v="0"/>
    <s v="UNK"/>
    <n v="0.39748321246306739"/>
    <s v="Redding Power"/>
    <m/>
    <x v="0"/>
  </r>
  <r>
    <s v="G"/>
    <n v="2016"/>
    <s v="G0490"/>
    <s v="Redondo Beach LLC_(AES)"/>
    <n v="5"/>
    <s v="OP"/>
    <n v="19998"/>
    <m/>
    <s v="ST"/>
    <x v="5"/>
    <n v="178.87"/>
    <n v="21465.1"/>
    <n v="362018"/>
    <x v="3"/>
    <n v="0"/>
    <s v="OIL"/>
    <n v="1.3699076878618766E-2"/>
    <s v="Redondo Beach LLC_"/>
    <s v="AES)"/>
    <x v="0"/>
  </r>
  <r>
    <s v="G"/>
    <n v="2016"/>
    <s v="G0490"/>
    <s v="Redondo Beach LLC_(AES)"/>
    <n v="6"/>
    <s v="OP"/>
    <n v="21016"/>
    <m/>
    <s v="ST"/>
    <x v="5"/>
    <n v="175"/>
    <n v="47882"/>
    <n v="830649"/>
    <x v="3"/>
    <n v="0"/>
    <s v="OIL"/>
    <n v="3.1234181343770383E-2"/>
    <s v="Redondo Beach LLC_"/>
    <s v="AES)"/>
    <x v="0"/>
  </r>
  <r>
    <s v="G"/>
    <n v="2016"/>
    <s v="G0490"/>
    <s v="Redondo Beach LLC_(AES)"/>
    <n v="7"/>
    <s v="OP"/>
    <n v="24504"/>
    <m/>
    <s v="ST"/>
    <x v="5"/>
    <n v="505.96"/>
    <n v="176864"/>
    <n v="1917880"/>
    <x v="3"/>
    <n v="0"/>
    <s v="OIL"/>
    <n v="3.9904250015612985E-2"/>
    <s v="Redondo Beach LLC_"/>
    <s v="AES)"/>
    <x v="0"/>
  </r>
  <r>
    <s v="G"/>
    <n v="2016"/>
    <s v="G0490"/>
    <s v="Redondo Beach LLC_(AES)"/>
    <n v="8"/>
    <s v="OP"/>
    <n v="24654"/>
    <m/>
    <s v="ST"/>
    <x v="5"/>
    <n v="495.9"/>
    <n v="74344.100000000006"/>
    <n v="859668"/>
    <x v="3"/>
    <n v="0"/>
    <s v="OIL"/>
    <n v="1.7113872567841693E-2"/>
    <s v="Redondo Beach LLC_"/>
    <s v="AES)"/>
    <x v="0"/>
  </r>
  <r>
    <s v="S"/>
    <n v="2016"/>
    <s v="S0321"/>
    <s v="Regulus Solar"/>
    <n v="1"/>
    <s v="OP"/>
    <n v="41943"/>
    <m/>
    <s v="PV"/>
    <x v="1"/>
    <n v="60"/>
    <n v="150982"/>
    <n v="0"/>
    <x v="1"/>
    <n v="0"/>
    <s v="UNK"/>
    <n v="0.28725646879756467"/>
    <s v="Regulus Solar"/>
    <m/>
    <x v="0"/>
  </r>
  <r>
    <s v="G"/>
    <n v="2016"/>
    <s v="G0494"/>
    <s v="Rhodia - Martinez"/>
    <s v="Unit 1"/>
    <s v="OP"/>
    <n v="28491"/>
    <m/>
    <s v="ST"/>
    <x v="5"/>
    <n v="4"/>
    <n v="13072"/>
    <n v="541176"/>
    <x v="15"/>
    <n v="272771"/>
    <s v="NG"/>
    <n v="0.37305936073059359"/>
    <s v="Rhodia - Martinez"/>
    <m/>
    <x v="0"/>
  </r>
  <r>
    <s v="G"/>
    <n v="2016"/>
    <s v="G0495"/>
    <s v="Rhodia Dominguez Plant"/>
    <s v="GEN1"/>
    <s v="OP"/>
    <n v="27973"/>
    <m/>
    <s v="ST"/>
    <x v="5"/>
    <n v="5"/>
    <n v="15358"/>
    <n v="586629"/>
    <x v="3"/>
    <n v="486552"/>
    <s v="OTH"/>
    <n v="0.35063926940639267"/>
    <s v="Rhodia Dominguez Plant"/>
    <m/>
    <x v="0"/>
  </r>
  <r>
    <s v="S"/>
    <n v="2016"/>
    <s v="S9007"/>
    <s v="Rice Mill Inc. Far West"/>
    <n v="1"/>
    <s v="OP"/>
    <n v="40909"/>
    <m/>
    <s v="PV"/>
    <x v="1"/>
    <n v="1"/>
    <n v="1622"/>
    <n v="0"/>
    <x v="1"/>
    <n v="0"/>
    <s v="UNK"/>
    <n v="0.18515981735159817"/>
    <s v="Rice Mill Inc. Far West"/>
    <m/>
    <x v="0"/>
  </r>
  <r>
    <s v="T"/>
    <n v="2016"/>
    <s v="T0056"/>
    <s v="Ridge Line #7-#8"/>
    <s v="RLST7"/>
    <s v="OP"/>
    <n v="26299"/>
    <m/>
    <s v="ST"/>
    <x v="5"/>
    <n v="55"/>
    <n v="327857"/>
    <n v="0"/>
    <x v="4"/>
    <n v="0"/>
    <s v="UNK"/>
    <n v="0.68048360315483603"/>
    <s v="Ridge Line #7-#8"/>
    <m/>
    <x v="0"/>
  </r>
  <r>
    <s v="T"/>
    <n v="2016"/>
    <s v="T0056"/>
    <s v="Ridge Line #7-#8"/>
    <s v="RLST8"/>
    <s v="OP"/>
    <n v="26299"/>
    <m/>
    <s v="ST"/>
    <x v="5"/>
    <n v="55"/>
    <n v="331386"/>
    <n v="0"/>
    <x v="4"/>
    <n v="0"/>
    <s v="UNK"/>
    <n v="0.68780821917808221"/>
    <s v="Ridge Line #7-#8"/>
    <m/>
    <x v="0"/>
  </r>
  <r>
    <s v="W"/>
    <n v="2016"/>
    <s v="W0297"/>
    <s v="Ridgetop Energy (Cannon Energy Corp - 6092)"/>
    <s v="WPRS 1"/>
    <s v="OP"/>
    <n v="29952"/>
    <m/>
    <s v="WT"/>
    <x v="0"/>
    <n v="28.5"/>
    <n v="55899"/>
    <n v="0"/>
    <x v="0"/>
    <n v="0"/>
    <s v="UNK"/>
    <n v="0.22390050468637346"/>
    <s v="Ridgetop Energy "/>
    <s v="Cannon Energy Corp - 6092)"/>
    <x v="0"/>
  </r>
  <r>
    <s v="W"/>
    <n v="2016"/>
    <s v="W0265"/>
    <s v="Ridgetop Energy II (Cannon Energy Corp)"/>
    <s v="WPRS 1"/>
    <s v="OP"/>
    <n v="30681"/>
    <m/>
    <s v="WT"/>
    <x v="0"/>
    <n v="46.86"/>
    <n v="151109"/>
    <n v="0"/>
    <x v="0"/>
    <n v="0"/>
    <s v="UNK"/>
    <n v="0.36811536160368885"/>
    <s v="Ridgetop Energy II "/>
    <s v="Cannon Energy Corp)"/>
    <x v="0"/>
  </r>
  <r>
    <s v="E"/>
    <n v="2016"/>
    <s v="E0098"/>
    <s v="Rio Bravo Fresno"/>
    <s v="Unit 1"/>
    <s v="OP"/>
    <n v="32325"/>
    <m/>
    <s v="ST"/>
    <x v="5"/>
    <n v="27.8"/>
    <n v="180800"/>
    <n v="2583670"/>
    <x v="8"/>
    <n v="16126"/>
    <s v="NG"/>
    <n v="0.74241976281988109"/>
    <s v="Rio Bravo Fresno"/>
    <m/>
    <x v="0"/>
  </r>
  <r>
    <s v="H"/>
    <n v="2016"/>
    <s v="H0367"/>
    <s v="Rio Bravo Hydroelectric"/>
    <n v="43102"/>
    <s v="OP"/>
    <n v="32629"/>
    <m/>
    <s v="HY"/>
    <x v="6"/>
    <n v="14"/>
    <n v="12210"/>
    <n v="0"/>
    <x v="5"/>
    <n v="0"/>
    <s v="UNK"/>
    <n v="9.9559686888454013E-2"/>
    <s v="Rio Bravo Hydroelectric"/>
    <m/>
    <x v="0"/>
  </r>
  <r>
    <s v="C"/>
    <n v="2016"/>
    <s v="C0018"/>
    <s v="Rio Bravo Jasmin (Retired 1/20/2016)"/>
    <s v="Unit 1"/>
    <s v="RE"/>
    <n v="32752"/>
    <n v="42389"/>
    <s v="ST"/>
    <x v="5"/>
    <n v="38.299999999999997"/>
    <n v="0.03"/>
    <n v="0"/>
    <x v="7"/>
    <n v="0"/>
    <s v="PC"/>
    <n v="8.9416645802782644E-8"/>
    <s v="Rio Bravo Jasmin "/>
    <s v="Retired 1/20/2016)"/>
    <x v="1"/>
  </r>
  <r>
    <s v="E"/>
    <n v="2016"/>
    <s v="E0099"/>
    <s v="Rio Bravo Rocklin"/>
    <s v="Unit 1"/>
    <s v="OP"/>
    <n v="32660"/>
    <m/>
    <s v="ST"/>
    <x v="5"/>
    <n v="27.8"/>
    <n v="169544"/>
    <n v="2510750"/>
    <x v="8"/>
    <n v="18943"/>
    <s v="NG"/>
    <n v="0.69619920501954602"/>
    <s v="Rio Bravo Rocklin"/>
    <m/>
    <x v="0"/>
  </r>
  <r>
    <s v="S"/>
    <n v="2016"/>
    <s v="S0565"/>
    <s v="Rio Bravo Solar I LLC (Pumpjack Solar2)"/>
    <s v="Unit 1"/>
    <s v="OP"/>
    <n v="39072"/>
    <m/>
    <s v="PV"/>
    <x v="1"/>
    <n v="20"/>
    <n v="2484.1"/>
    <n v="0"/>
    <x v="1"/>
    <n v="0"/>
    <m/>
    <n v="1.4178652968036529E-2"/>
    <s v="Rio Bravo Solar I LLC "/>
    <s v="Pumpjack Solar2)"/>
    <x v="0"/>
  </r>
  <r>
    <s v="S"/>
    <n v="2016"/>
    <s v="S0547"/>
    <s v="Rio Bravo Solar II (PMPJCK)"/>
    <s v="PV1"/>
    <s v="OP"/>
    <n v="42733"/>
    <m/>
    <s v="PV"/>
    <x v="1"/>
    <n v="20"/>
    <n v="107.11"/>
    <n v="0"/>
    <x v="1"/>
    <n v="0"/>
    <m/>
    <n v="6.1135844748858449E-4"/>
    <s v="Rio Bravo Solar II "/>
    <s v="PMPJCK)"/>
    <x v="0"/>
  </r>
  <r>
    <s v="H"/>
    <n v="2016"/>
    <s v="H0412"/>
    <s v="Rio Hondo"/>
    <n v="1"/>
    <s v="OP"/>
    <n v="34304"/>
    <m/>
    <s v="HY"/>
    <x v="6"/>
    <n v="1.91"/>
    <n v="1737"/>
    <n v="0"/>
    <x v="5"/>
    <n v="0"/>
    <s v="UNK"/>
    <n v="0.10381553467689882"/>
    <s v="Rio Hondo"/>
    <m/>
    <x v="0"/>
  </r>
  <r>
    <s v="G"/>
    <n v="2016"/>
    <s v="G0564"/>
    <s v="Ripon Cogeneration Facility"/>
    <s v="UNIT 1"/>
    <s v="OP"/>
    <n v="32234"/>
    <m/>
    <s v="GT"/>
    <x v="4"/>
    <n v="49.5"/>
    <n v="10941"/>
    <n v="109343"/>
    <x v="3"/>
    <n v="0"/>
    <s v="UNK"/>
    <n v="2.5231769752317699E-2"/>
    <s v="Ripon Cogeneration Facility"/>
    <m/>
    <x v="0"/>
  </r>
  <r>
    <s v="W"/>
    <n v="2016"/>
    <s v="W0458"/>
    <s v="Rising Tree Wind Farm I"/>
    <s v="WPRS 1"/>
    <s v="OP"/>
    <n v="32873"/>
    <m/>
    <s v="WT"/>
    <x v="0"/>
    <n v="79.2"/>
    <n v="243487"/>
    <n v="0"/>
    <x v="0"/>
    <n v="0"/>
    <s v="UNK"/>
    <n v="0.35095100548867675"/>
    <s v="Rising Tree Wind Farm I"/>
    <m/>
    <x v="0"/>
  </r>
  <r>
    <s v="W"/>
    <n v="2016"/>
    <s v="W0459"/>
    <s v="Rising Tree Wind Farm II"/>
    <s v="WPRS 1"/>
    <s v="OP"/>
    <n v="32873"/>
    <m/>
    <s v="WT"/>
    <x v="0"/>
    <n v="19.8"/>
    <n v="59198"/>
    <n v="0"/>
    <x v="0"/>
    <n v="0"/>
    <s v="UNK"/>
    <n v="0.34130113924634475"/>
    <s v="Rising Tree Wind Farm II"/>
    <m/>
    <x v="0"/>
  </r>
  <r>
    <s v="W"/>
    <n v="2016"/>
    <s v="W0438"/>
    <s v="Rising Tree Wind Farm III"/>
    <s v="WPRS 1"/>
    <s v="OP"/>
    <n v="42139"/>
    <m/>
    <s v="WT"/>
    <x v="0"/>
    <n v="99"/>
    <n v="321253"/>
    <n v="0"/>
    <x v="0"/>
    <n v="0"/>
    <s v="UNK"/>
    <n v="0.37043148378764817"/>
    <s v="Rising Tree Wind Farm III"/>
    <m/>
    <x v="0"/>
  </r>
  <r>
    <s v="G"/>
    <n v="2016"/>
    <s v="G0922"/>
    <s v="Riverside Energy Resource Center"/>
    <n v="1"/>
    <s v="OP"/>
    <n v="38869"/>
    <m/>
    <s v="GT"/>
    <x v="4"/>
    <n v="48"/>
    <n v="22844"/>
    <n v="219932"/>
    <x v="3"/>
    <n v="0"/>
    <s v="UNK"/>
    <n v="5.4328386605783867E-2"/>
    <s v="Riverside Energy Resource Center"/>
    <m/>
    <x v="0"/>
  </r>
  <r>
    <s v="G"/>
    <n v="2016"/>
    <s v="G0922"/>
    <s v="Riverside Energy Resource Center"/>
    <n v="2"/>
    <s v="OP"/>
    <n v="38869"/>
    <m/>
    <s v="GT"/>
    <x v="4"/>
    <n v="48"/>
    <n v="20565"/>
    <n v="205068"/>
    <x v="3"/>
    <n v="0"/>
    <s v="UNK"/>
    <n v="4.8908390410958902E-2"/>
    <s v="Riverside Energy Resource Center"/>
    <m/>
    <x v="0"/>
  </r>
  <r>
    <s v="G"/>
    <n v="2016"/>
    <s v="G0922"/>
    <s v="Riverside Energy Resource Center"/>
    <n v="3"/>
    <s v="OP"/>
    <n v="40634"/>
    <m/>
    <s v="GT"/>
    <x v="4"/>
    <n v="48"/>
    <n v="14451"/>
    <n v="137084"/>
    <x v="3"/>
    <n v="0"/>
    <s v="UNK"/>
    <n v="3.4367865296803655E-2"/>
    <s v="Riverside Energy Resource Center"/>
    <m/>
    <x v="0"/>
  </r>
  <r>
    <s v="G"/>
    <n v="2016"/>
    <s v="G0922"/>
    <s v="Riverside Energy Resource Center"/>
    <n v="4"/>
    <s v="OP"/>
    <n v="40634"/>
    <m/>
    <s v="GT"/>
    <x v="4"/>
    <n v="48"/>
    <n v="15760"/>
    <n v="150060"/>
    <x v="3"/>
    <n v="0"/>
    <s v="UNK"/>
    <n v="3.7480974124809739E-2"/>
    <s v="Riverside Energy Resource Center"/>
    <m/>
    <x v="0"/>
  </r>
  <r>
    <s v="G"/>
    <n v="2016"/>
    <s v="G1035"/>
    <s v="Riverside Water Quality Control Plant"/>
    <s v="Cogen 1"/>
    <s v="OP"/>
    <n v="36526"/>
    <m/>
    <s v="IC"/>
    <x v="2"/>
    <n v="1.1000000000000001"/>
    <n v="1201"/>
    <n v="19986"/>
    <x v="2"/>
    <n v="1926"/>
    <s v="NG"/>
    <n v="0.12463677874636779"/>
    <s v="Riverside Water Quality Control Plant"/>
    <m/>
    <x v="0"/>
  </r>
  <r>
    <s v="G"/>
    <n v="2016"/>
    <s v="G1035"/>
    <s v="Riverside Water Quality Control Plant"/>
    <s v="Cogen 2"/>
    <s v="OP"/>
    <n v="36526"/>
    <m/>
    <s v="IC"/>
    <x v="2"/>
    <n v="1.1000000000000001"/>
    <n v="0.01"/>
    <n v="0.01"/>
    <x v="2"/>
    <n v="0"/>
    <s v="NG"/>
    <n v="1.03777501037775E-6"/>
    <s v="Riverside Water Quality Control Plant"/>
    <m/>
    <x v="0"/>
  </r>
  <r>
    <s v="G"/>
    <n v="2016"/>
    <s v="G1035"/>
    <s v="Riverside Water Quality Control Plant"/>
    <s v="Cogen 3"/>
    <s v="OP"/>
    <n v="36526"/>
    <m/>
    <s v="IC"/>
    <x v="2"/>
    <n v="1.1000000000000001"/>
    <n v="572"/>
    <n v="8265"/>
    <x v="2"/>
    <n v="0"/>
    <s v="NG"/>
    <n v="5.9360730593607303E-2"/>
    <s v="Riverside Water Quality Control Plant"/>
    <m/>
    <x v="0"/>
  </r>
  <r>
    <s v="G"/>
    <n v="2016"/>
    <s v="G1035"/>
    <s v="Riverside Water Quality Control Plant"/>
    <s v="Fuel Cell"/>
    <s v="RE"/>
    <n v="39569"/>
    <n v="42352"/>
    <s v="FC"/>
    <x v="9"/>
    <n v="1"/>
    <n v="0.01"/>
    <n v="0"/>
    <x v="2"/>
    <n v="0"/>
    <s v="NG"/>
    <n v="1.1415525114155251E-6"/>
    <s v="Riverside Water Quality Control Plant"/>
    <m/>
    <x v="1"/>
  </r>
  <r>
    <s v="G"/>
    <n v="2016"/>
    <s v="G0914"/>
    <s v="Riverview Energy Center"/>
    <s v="RP1JT1"/>
    <s v="OP"/>
    <n v="37742"/>
    <m/>
    <s v="GT"/>
    <x v="4"/>
    <n v="47.3"/>
    <n v="18119"/>
    <n v="203944"/>
    <x v="3"/>
    <n v="0"/>
    <s v="UNK"/>
    <n v="4.3728942821010357E-2"/>
    <s v="Riverview Energy Center"/>
    <m/>
    <x v="0"/>
  </r>
  <r>
    <s v="H"/>
    <n v="2016"/>
    <s v="H0322"/>
    <s v="Roaring Creek"/>
    <s v="UNIT 1"/>
    <s v="OP"/>
    <n v="31778"/>
    <m/>
    <s v="HY"/>
    <x v="6"/>
    <n v="2"/>
    <n v="6266"/>
    <n v="0"/>
    <x v="5"/>
    <n v="0"/>
    <s v="UNK"/>
    <n v="0.357648401826484"/>
    <s v="Roaring Creek"/>
    <m/>
    <x v="0"/>
  </r>
  <r>
    <s v="H"/>
    <n v="2016"/>
    <s v="H0414"/>
    <s v="Robbs Peak"/>
    <s v="Unit 1"/>
    <s v="OP"/>
    <n v="24016"/>
    <m/>
    <s v="HY"/>
    <x v="6"/>
    <n v="25.5"/>
    <n v="53967"/>
    <n v="0"/>
    <x v="5"/>
    <n v="0"/>
    <s v="UNK"/>
    <n v="0.24159280150416332"/>
    <s v="Robbs Peak"/>
    <m/>
    <x v="0"/>
  </r>
  <r>
    <s v="S"/>
    <n v="2016"/>
    <s v="S0120"/>
    <s v="Robert O. Schulz Solar Farm #1 and #2"/>
    <n v="1"/>
    <s v="OP"/>
    <n v="39934"/>
    <m/>
    <s v="PV"/>
    <x v="1"/>
    <n v="1"/>
    <n v="2102"/>
    <n v="0"/>
    <x v="1"/>
    <n v="0"/>
    <s v="UNK"/>
    <n v="0.23995433789954337"/>
    <s v="Robert O. Schulz Solar Farm #1 and #2"/>
    <m/>
    <x v="0"/>
  </r>
  <r>
    <s v="S"/>
    <n v="2016"/>
    <s v="S0120"/>
    <s v="Robert O. Schulz Solar Farm #1 and #2"/>
    <n v="2"/>
    <s v="OP"/>
    <n v="39934"/>
    <m/>
    <s v="PV"/>
    <x v="1"/>
    <n v="0.38"/>
    <n v="0"/>
    <n v="0"/>
    <x v="1"/>
    <n v="0"/>
    <s v="UNK"/>
    <n v="0"/>
    <s v="Robert O. Schulz Solar Farm #1 and #2"/>
    <m/>
    <x v="0"/>
  </r>
  <r>
    <s v="W"/>
    <n v="2016"/>
    <s v="W0401"/>
    <s v="Robertsons Ready-Mix"/>
    <s v="WPRS 1"/>
    <s v="OP"/>
    <n v="41153"/>
    <m/>
    <s v="WT"/>
    <x v="0"/>
    <n v="2"/>
    <n v="9793"/>
    <n v="0"/>
    <x v="0"/>
    <n v="0"/>
    <s v="UNK"/>
    <n v="0.55896118721461185"/>
    <s v="Robertsons Ready-Mix"/>
    <m/>
    <x v="0"/>
  </r>
  <r>
    <s v="H"/>
    <n v="2016"/>
    <s v="H0417"/>
    <s v="Rock Creek"/>
    <s v="Unit 550"/>
    <s v="OP"/>
    <n v="18323"/>
    <m/>
    <s v="HY"/>
    <x v="6"/>
    <n v="56"/>
    <n v="164308"/>
    <n v="0"/>
    <x v="5"/>
    <n v="0"/>
    <s v="UNK"/>
    <n v="0.33493966079582516"/>
    <s v="Rock Creek"/>
    <m/>
    <x v="0"/>
  </r>
  <r>
    <s v="H"/>
    <n v="2016"/>
    <s v="H0417"/>
    <s v="Rock Creek"/>
    <s v="Unit 551"/>
    <s v="OP"/>
    <n v="18323"/>
    <m/>
    <s v="HY"/>
    <x v="6"/>
    <n v="56"/>
    <n v="178961"/>
    <n v="0"/>
    <x v="5"/>
    <n v="0"/>
    <s v="UNK"/>
    <n v="0.36480960534898893"/>
    <s v="Rock Creek"/>
    <m/>
    <x v="0"/>
  </r>
  <r>
    <s v="H"/>
    <n v="2016"/>
    <s v="H0422"/>
    <s v="Rock Creek L.P."/>
    <n v="1"/>
    <s v="OP"/>
    <n v="31503"/>
    <m/>
    <s v="HY"/>
    <x v="6"/>
    <n v="1.8"/>
    <n v="3649"/>
    <n v="0"/>
    <x v="5"/>
    <n v="0"/>
    <s v="UNK"/>
    <n v="0.23141806189751396"/>
    <s v="Rock Creek L.P."/>
    <m/>
    <x v="0"/>
  </r>
  <r>
    <s v="H"/>
    <n v="2016"/>
    <s v="H0422"/>
    <s v="Rock Creek L.P."/>
    <n v="2"/>
    <s v="OP"/>
    <n v="31503"/>
    <m/>
    <s v="HY"/>
    <x v="6"/>
    <n v="1.8"/>
    <n v="3649"/>
    <n v="0"/>
    <x v="5"/>
    <n v="0"/>
    <s v="UNK"/>
    <n v="0.23141806189751396"/>
    <s v="Rock Creek L.P."/>
    <m/>
    <x v="0"/>
  </r>
  <r>
    <s v="G"/>
    <n v="2016"/>
    <s v="G0504"/>
    <s v="Rockwood Gas Turbine Plant"/>
    <s v="UNIT 1"/>
    <s v="SB"/>
    <n v="29013"/>
    <m/>
    <s v="GT"/>
    <x v="4"/>
    <n v="24.95"/>
    <n v="1252"/>
    <n v="17988"/>
    <x v="3"/>
    <n v="0"/>
    <s v="DFO"/>
    <n v="5.7283516805300095E-3"/>
    <s v="Rockwood Gas Turbine Plant"/>
    <m/>
    <x v="0"/>
  </r>
  <r>
    <s v="G"/>
    <n v="2016"/>
    <s v="G0504"/>
    <s v="Rockwood Gas Turbine Plant"/>
    <s v="UNIT 2"/>
    <s v="MR"/>
    <n v="29318"/>
    <m/>
    <s v="GT"/>
    <x v="4"/>
    <n v="24.95"/>
    <n v="317.01"/>
    <n v="4928"/>
    <x v="12"/>
    <n v="0"/>
    <s v="UNK"/>
    <n v="1.4504351168089604E-3"/>
    <s v="Rockwood Gas Turbine Plant"/>
    <m/>
    <x v="0"/>
  </r>
  <r>
    <s v="S"/>
    <n v="2016"/>
    <s v="S9242"/>
    <s v="Rodeo Solar A2 LLC"/>
    <s v="Unit 1"/>
    <s v="OP"/>
    <n v="42004"/>
    <m/>
    <s v="PV"/>
    <x v="1"/>
    <n v="1.5"/>
    <n v="2628"/>
    <n v="0"/>
    <x v="1"/>
    <n v="0"/>
    <m/>
    <n v="0.2"/>
    <s v="Rodeo Solar A2 LLC"/>
    <m/>
    <x v="0"/>
  </r>
  <r>
    <s v="S"/>
    <n v="2016"/>
    <s v="S9243"/>
    <s v="Rodeo Solar B2 LLC"/>
    <s v="Unit 1"/>
    <s v="OP"/>
    <n v="42004"/>
    <m/>
    <s v="PV"/>
    <x v="1"/>
    <n v="1.5"/>
    <n v="2628"/>
    <n v="0"/>
    <x v="1"/>
    <n v="0"/>
    <m/>
    <n v="0.2"/>
    <s v="Rodeo Solar B2 LLC"/>
    <m/>
    <x v="0"/>
  </r>
  <r>
    <s v="S"/>
    <n v="2016"/>
    <s v="S9244"/>
    <s v="Rodeo Solar C2 LLC"/>
    <s v="Unit 1"/>
    <s v="OP"/>
    <n v="41796"/>
    <m/>
    <s v="PV"/>
    <x v="1"/>
    <n v="1.5"/>
    <n v="3715"/>
    <n v="0"/>
    <x v="1"/>
    <n v="0"/>
    <s v="UNK"/>
    <n v="0.28272450532724508"/>
    <s v="Rodeo Solar C2 LLC"/>
    <m/>
    <x v="0"/>
  </r>
  <r>
    <s v="S"/>
    <n v="2016"/>
    <s v="S9245"/>
    <s v="Rodeo Solar D2 LLC"/>
    <s v="Unit 1"/>
    <s v="OP"/>
    <n v="41796"/>
    <m/>
    <s v="PV"/>
    <x v="1"/>
    <n v="1.5"/>
    <n v="3556"/>
    <n v="0"/>
    <x v="1"/>
    <n v="0"/>
    <s v="UNK"/>
    <n v="0.27062404870624046"/>
    <s v="Rodeo Solar D2 LLC"/>
    <m/>
    <x v="0"/>
  </r>
  <r>
    <s v="H"/>
    <n v="2016"/>
    <s v="H0424"/>
    <s v="Rollins"/>
    <s v="UNIT 1"/>
    <s v="OP"/>
    <n v="29434"/>
    <m/>
    <s v="HY"/>
    <x v="6"/>
    <n v="13.5"/>
    <n v="74460"/>
    <n v="0"/>
    <x v="5"/>
    <n v="0"/>
    <s v="UNK"/>
    <n v="0.62962962962962965"/>
    <s v="Rollins"/>
    <m/>
    <x v="0"/>
  </r>
  <r>
    <s v="S"/>
    <n v="2016"/>
    <s v="S9120"/>
    <s v="Roplast Industries Inc."/>
    <n v="1"/>
    <s v="OP"/>
    <n v="40909"/>
    <m/>
    <s v="PV"/>
    <x v="1"/>
    <n v="1.2"/>
    <n v="2019"/>
    <n v="0"/>
    <x v="1"/>
    <n v="0"/>
    <s v="UNK"/>
    <n v="0.1920662100456621"/>
    <s v="Roplast Industries Inc."/>
    <m/>
    <x v="0"/>
  </r>
  <r>
    <s v="S"/>
    <n v="2016"/>
    <s v="S0569"/>
    <s v="Rosamond West Solar 1"/>
    <s v="Unit 1"/>
    <s v="OP"/>
    <n v="42726"/>
    <m/>
    <s v="PV"/>
    <x v="1"/>
    <n v="54"/>
    <n v="15658"/>
    <n v="0"/>
    <x v="1"/>
    <n v="0"/>
    <m/>
    <n v="3.3100794858785726E-2"/>
    <s v="Rosamond West Solar 1"/>
    <m/>
    <x v="0"/>
  </r>
  <r>
    <s v="S"/>
    <n v="2016"/>
    <s v="S0570"/>
    <s v="Rosamond West Solar 2"/>
    <s v="Unit 1"/>
    <s v="OP"/>
    <n v="42726"/>
    <m/>
    <s v="PV"/>
    <x v="1"/>
    <n v="54"/>
    <n v="15104"/>
    <n v="0"/>
    <x v="1"/>
    <n v="0"/>
    <m/>
    <n v="3.192964654151869E-2"/>
    <s v="Rosamond West Solar 2"/>
    <m/>
    <x v="0"/>
  </r>
  <r>
    <s v="E"/>
    <n v="2016"/>
    <s v="E0243"/>
    <s v="Roseburg Forest Products"/>
    <s v="Turbine"/>
    <s v="OP"/>
    <n v="40544"/>
    <m/>
    <s v="ST"/>
    <x v="5"/>
    <n v="13.41"/>
    <n v="66013"/>
    <n v="1666240"/>
    <x v="2"/>
    <n v="0"/>
    <s v="UNK"/>
    <n v="0.56194859012731591"/>
    <s v="Roseburg Forest Products"/>
    <m/>
    <x v="0"/>
  </r>
  <r>
    <s v="G"/>
    <n v="2016"/>
    <s v="G0382"/>
    <s v="Roseville"/>
    <n v="1"/>
    <s v="OP"/>
    <n v="31503"/>
    <m/>
    <s v="GT"/>
    <x v="4"/>
    <n v="24.9"/>
    <n v="780.02"/>
    <n v="11465"/>
    <x v="3"/>
    <n v="0"/>
    <s v="OIL"/>
    <n v="3.5760393170856941E-3"/>
    <s v="Roseville"/>
    <m/>
    <x v="0"/>
  </r>
  <r>
    <s v="G"/>
    <n v="2016"/>
    <s v="G0382"/>
    <s v="Roseville"/>
    <n v="2"/>
    <s v="OP"/>
    <n v="31533"/>
    <m/>
    <s v="GT"/>
    <x v="4"/>
    <n v="24.9"/>
    <n v="222.06"/>
    <n v="3805.03"/>
    <x v="3"/>
    <n v="0"/>
    <s v="OIL"/>
    <n v="1.0180447818671948E-3"/>
    <s v="Roseville"/>
    <m/>
    <x v="0"/>
  </r>
  <r>
    <s v="G"/>
    <n v="2016"/>
    <s v="G0213"/>
    <s v="Roseville Energy Park (REP)"/>
    <s v="CT1"/>
    <s v="OP"/>
    <n v="39370"/>
    <m/>
    <s v="CT"/>
    <x v="7"/>
    <n v="50"/>
    <n v="115777"/>
    <n v="1397340"/>
    <x v="3"/>
    <n v="0"/>
    <s v="UNK"/>
    <n v="0.26433105022831049"/>
    <s v="Roseville Energy Park "/>
    <s v="REP)"/>
    <x v="0"/>
  </r>
  <r>
    <s v="G"/>
    <n v="2016"/>
    <s v="G0213"/>
    <s v="Roseville Energy Park (REP)"/>
    <s v="CT2"/>
    <s v="OP"/>
    <n v="39370"/>
    <m/>
    <s v="CT"/>
    <x v="7"/>
    <n v="50"/>
    <n v="138186"/>
    <n v="1640480"/>
    <x v="3"/>
    <n v="0"/>
    <s v="UNK"/>
    <n v="0.3154931506849315"/>
    <s v="Roseville Energy Park "/>
    <s v="REP)"/>
    <x v="0"/>
  </r>
  <r>
    <s v="G"/>
    <n v="2016"/>
    <s v="G0213"/>
    <s v="Roseville Energy Park (REP)"/>
    <s v="STG1"/>
    <s v="OP"/>
    <n v="39370"/>
    <m/>
    <s v="CA"/>
    <x v="8"/>
    <n v="100"/>
    <n v="135539"/>
    <n v="82454"/>
    <x v="3"/>
    <n v="0"/>
    <s v="UNK"/>
    <n v="0.15472488584474886"/>
    <s v="Roseville Energy Park "/>
    <s v="REP)"/>
    <x v="0"/>
  </r>
  <r>
    <s v="S"/>
    <n v="2016"/>
    <s v="S9266"/>
    <s v="Ruddick-2 2MW PV Project (4) (2012 PV RFO - 1)"/>
    <s v="Unit 1"/>
    <s v="OP"/>
    <n v="42004"/>
    <m/>
    <s v="PV"/>
    <x v="1"/>
    <n v="2"/>
    <n v="3504"/>
    <n v="0"/>
    <x v="1"/>
    <n v="0"/>
    <m/>
    <n v="0.2"/>
    <s v="Ruddick-2 2MW PV Project "/>
    <s v="4) "/>
    <x v="0"/>
  </r>
  <r>
    <s v="S"/>
    <n v="2016"/>
    <s v="S9000"/>
    <s v="Ruiz Foods"/>
    <n v="1"/>
    <s v="OP"/>
    <n v="40909"/>
    <m/>
    <s v="PV"/>
    <x v="1"/>
    <n v="1"/>
    <n v="1752"/>
    <n v="0"/>
    <x v="1"/>
    <n v="0"/>
    <s v="UNK"/>
    <n v="0.2"/>
    <s v="Ruiz Foods"/>
    <m/>
    <x v="0"/>
  </r>
  <r>
    <s v="H"/>
    <n v="2016"/>
    <s v="H0426"/>
    <s v="Rush Creek"/>
    <n v="1"/>
    <s v="OP"/>
    <n v="6119"/>
    <m/>
    <s v="HY"/>
    <x v="6"/>
    <n v="4.4000000000000004"/>
    <n v="24071"/>
    <n v="0"/>
    <x v="5"/>
    <n v="0"/>
    <s v="UNK"/>
    <n v="0.62450705687007058"/>
    <s v="Rush Creek"/>
    <m/>
    <x v="0"/>
  </r>
  <r>
    <s v="H"/>
    <n v="2016"/>
    <s v="H0426"/>
    <s v="Rush Creek"/>
    <n v="2"/>
    <s v="OP"/>
    <n v="6545"/>
    <m/>
    <s v="HY"/>
    <x v="6"/>
    <n v="4"/>
    <n v="21883"/>
    <n v="0"/>
    <x v="5"/>
    <n v="0"/>
    <s v="UNK"/>
    <n v="0.62451484018264836"/>
    <s v="Rush Creek"/>
    <m/>
    <x v="0"/>
  </r>
  <r>
    <s v="G"/>
    <n v="2016"/>
    <s v="G0935"/>
    <s v="Russell City Energy Company LLC"/>
    <s v="CTG1"/>
    <s v="OP"/>
    <n v="41494"/>
    <m/>
    <s v="CT"/>
    <x v="7"/>
    <n v="195"/>
    <n v="239972"/>
    <n v="2642680"/>
    <x v="3"/>
    <n v="0"/>
    <s v="UNK"/>
    <n v="0.1404823791125161"/>
    <s v="Russell City Energy Company LLC"/>
    <m/>
    <x v="0"/>
  </r>
  <r>
    <s v="G"/>
    <n v="2016"/>
    <s v="G0935"/>
    <s v="Russell City Energy Company LLC"/>
    <s v="CTG2"/>
    <s v="OP"/>
    <n v="41494"/>
    <m/>
    <s v="CT"/>
    <x v="7"/>
    <n v="195"/>
    <n v="274446"/>
    <n v="3040740"/>
    <x v="3"/>
    <n v="0"/>
    <s v="UNK"/>
    <n v="0.16066385669125396"/>
    <s v="Russell City Energy Company LLC"/>
    <m/>
    <x v="0"/>
  </r>
  <r>
    <s v="G"/>
    <n v="2016"/>
    <s v="G0935"/>
    <s v="Russell City Energy Company LLC"/>
    <s v="ST1"/>
    <s v="OP"/>
    <n v="41494"/>
    <m/>
    <s v="CA"/>
    <x v="8"/>
    <n v="235"/>
    <n v="272528"/>
    <n v="31653"/>
    <x v="3"/>
    <n v="0"/>
    <s v="UNK"/>
    <n v="0.13238511609831924"/>
    <s v="Russell City Energy Company LLC"/>
    <m/>
    <x v="0"/>
  </r>
  <r>
    <s v="G"/>
    <n v="2016"/>
    <s v="G0076"/>
    <s v="Sacramento Campbell Soup SPA"/>
    <s v="Unit CT"/>
    <s v="OP"/>
    <n v="35765"/>
    <m/>
    <s v="CT"/>
    <x v="7"/>
    <n v="118.7"/>
    <n v="542011"/>
    <n v="6905180"/>
    <x v="3"/>
    <n v="0"/>
    <s v="UNK"/>
    <n v="0.5212586506022242"/>
    <s v="Sacramento Campbell Soup SPA"/>
    <m/>
    <x v="0"/>
  </r>
  <r>
    <s v="G"/>
    <n v="2016"/>
    <s v="G0076"/>
    <s v="Sacramento Campbell Soup SPA"/>
    <s v="Unit ST"/>
    <s v="OP"/>
    <n v="35765"/>
    <m/>
    <s v="CA"/>
    <x v="8"/>
    <n v="55.2"/>
    <n v="300358"/>
    <n v="0"/>
    <x v="3"/>
    <n v="0"/>
    <s v="UNK"/>
    <n v="0.62114932830388458"/>
    <s v="Sacramento Campbell Soup SPA"/>
    <m/>
    <x v="0"/>
  </r>
  <r>
    <s v="G"/>
    <n v="2016"/>
    <s v="G0085"/>
    <s v="Sacramento Carson - Carson Ice CG"/>
    <s v="Unit 1"/>
    <s v="OP"/>
    <n v="34973"/>
    <m/>
    <s v="GT"/>
    <x v="4"/>
    <n v="48"/>
    <n v="17950"/>
    <n v="201283"/>
    <x v="3"/>
    <n v="0"/>
    <s v="OTH"/>
    <n v="4.2689307458143075E-2"/>
    <s v="Sacramento Carson - Carson Ice CG"/>
    <m/>
    <x v="0"/>
  </r>
  <r>
    <s v="G"/>
    <n v="2016"/>
    <s v="G0085"/>
    <s v="Sacramento Carson - Carson Ice CG"/>
    <s v="Unit 2"/>
    <s v="OP"/>
    <n v="34973"/>
    <m/>
    <s v="CA"/>
    <x v="8"/>
    <n v="17.5"/>
    <n v="68247"/>
    <n v="0"/>
    <x v="3"/>
    <n v="0"/>
    <s v="OTH"/>
    <n v="0.44518590998043051"/>
    <s v="Sacramento Carson - Carson Ice CG"/>
    <m/>
    <x v="0"/>
  </r>
  <r>
    <s v="G"/>
    <n v="2016"/>
    <s v="G0085"/>
    <s v="Sacramento Carson - Carson Ice CG"/>
    <s v="Unit CT"/>
    <s v="OP"/>
    <n v="34973"/>
    <m/>
    <s v="CT"/>
    <x v="7"/>
    <n v="54"/>
    <n v="294064"/>
    <n v="3280480"/>
    <x v="3"/>
    <n v="136138"/>
    <s v="OTH"/>
    <n v="0.62164721799424993"/>
    <s v="Sacramento Carson - Carson Ice CG"/>
    <m/>
    <x v="0"/>
  </r>
  <r>
    <s v="G"/>
    <n v="2016"/>
    <s v="G0467"/>
    <s v="Sacramento SCA"/>
    <s v="CCST"/>
    <s v="OP"/>
    <n v="35490"/>
    <m/>
    <s v="CA"/>
    <x v="8"/>
    <n v="49.8"/>
    <n v="127509"/>
    <n v="0"/>
    <x v="3"/>
    <n v="0"/>
    <s v="UNK"/>
    <n v="0.29228558067887989"/>
    <s v="Sacramento SCA"/>
    <m/>
    <x v="0"/>
  </r>
  <r>
    <s v="G"/>
    <n v="2016"/>
    <s v="G0467"/>
    <s v="Sacramento SCA"/>
    <s v="CT1A"/>
    <s v="OP"/>
    <n v="35551"/>
    <m/>
    <s v="CT"/>
    <x v="7"/>
    <n v="49.8"/>
    <n v="236599"/>
    <n v="2569320"/>
    <x v="3"/>
    <n v="0"/>
    <s v="NA"/>
    <n v="0.54234976435422055"/>
    <s v="Sacramento SCA"/>
    <m/>
    <x v="0"/>
  </r>
  <r>
    <s v="G"/>
    <n v="2016"/>
    <s v="G0467"/>
    <s v="Sacramento SCA"/>
    <s v="CT1B"/>
    <s v="OP"/>
    <n v="35490"/>
    <m/>
    <s v="CT"/>
    <x v="7"/>
    <n v="48.3"/>
    <n v="328192"/>
    <n v="3543110"/>
    <x v="3"/>
    <n v="0"/>
    <s v="UNK"/>
    <n v="0.77566956899893169"/>
    <s v="Sacramento SCA"/>
    <m/>
    <x v="0"/>
  </r>
  <r>
    <s v="G"/>
    <n v="2016"/>
    <s v="G0467"/>
    <s v="Sacramento SCA"/>
    <s v="CT1C"/>
    <s v="OP"/>
    <n v="36982"/>
    <m/>
    <s v="GT"/>
    <x v="4"/>
    <n v="50"/>
    <n v="34203"/>
    <n v="369323"/>
    <x v="3"/>
    <n v="0"/>
    <s v="UNK"/>
    <n v="7.8089041095890405E-2"/>
    <s v="Sacramento SCA"/>
    <m/>
    <x v="0"/>
  </r>
  <r>
    <s v="G"/>
    <n v="2016"/>
    <s v="G1014"/>
    <s v="Saddleback Community College"/>
    <n v="1"/>
    <s v="OP"/>
    <n v="37681"/>
    <m/>
    <s v="IC"/>
    <x v="2"/>
    <n v="0.75"/>
    <n v="2879"/>
    <n v="28594"/>
    <x v="3"/>
    <n v="0"/>
    <s v="UNK"/>
    <n v="0.4382039573820396"/>
    <s v="Saddleback Community College"/>
    <m/>
    <x v="0"/>
  </r>
  <r>
    <s v="G"/>
    <n v="2016"/>
    <s v="G1014"/>
    <s v="Saddleback Community College"/>
    <n v="2"/>
    <s v="OP"/>
    <n v="37681"/>
    <m/>
    <s v="IC"/>
    <x v="2"/>
    <n v="0.75"/>
    <n v="3596"/>
    <n v="36735"/>
    <x v="3"/>
    <n v="0"/>
    <s v="UNK"/>
    <n v="0.54733637747336372"/>
    <s v="Saddleback Community College"/>
    <m/>
    <x v="0"/>
  </r>
  <r>
    <s v="W"/>
    <n v="2016"/>
    <s v="W0396"/>
    <s v="Safeway Tracy"/>
    <s v="WPRS 1"/>
    <s v="OP"/>
    <n v="40452"/>
    <m/>
    <s v="WT"/>
    <x v="0"/>
    <n v="2"/>
    <n v="2720"/>
    <n v="0"/>
    <x v="0"/>
    <n v="0"/>
    <s v="UNK"/>
    <n v="0.15525114155251141"/>
    <s v="Safeway Tracy"/>
    <m/>
    <x v="0"/>
  </r>
  <r>
    <s v="G"/>
    <n v="2016"/>
    <s v="G0518"/>
    <s v="Saint Agnes Medical Center"/>
    <n v="1"/>
    <s v="OP"/>
    <n v="36982"/>
    <m/>
    <s v="GT"/>
    <x v="4"/>
    <n v="7"/>
    <n v="27055"/>
    <n v="403583"/>
    <x v="3"/>
    <n v="0"/>
    <s v="UNK"/>
    <n v="0.44121004566210048"/>
    <s v="Saint Agnes Medical Center"/>
    <m/>
    <x v="0"/>
  </r>
  <r>
    <s v="G"/>
    <n v="2016"/>
    <s v="G0520"/>
    <s v="Salinas River Cogeneration"/>
    <s v="18C053"/>
    <s v="OP"/>
    <n v="33604"/>
    <m/>
    <s v="GT"/>
    <x v="4"/>
    <n v="38.9"/>
    <n v="295657"/>
    <n v="3858830"/>
    <x v="3"/>
    <n v="0"/>
    <s v="UNK"/>
    <n v="0.86762979657475559"/>
    <s v="Salinas River Cogeneration"/>
    <m/>
    <x v="0"/>
  </r>
  <r>
    <s v="S"/>
    <n v="2016"/>
    <s v="S9071"/>
    <s v="Salinas Valley Memorial Hospital"/>
    <n v="1"/>
    <s v="OP"/>
    <n v="40909"/>
    <m/>
    <s v="PV"/>
    <x v="1"/>
    <n v="1"/>
    <n v="1622"/>
    <n v="0"/>
    <x v="1"/>
    <n v="0"/>
    <s v="UNK"/>
    <n v="0.18515981735159817"/>
    <s v="Salinas Valley Memorial Hospital"/>
    <m/>
    <x v="0"/>
  </r>
  <r>
    <s v="H"/>
    <n v="2016"/>
    <s v="H0431"/>
    <s v="Salt Springs"/>
    <s v="Unit 580"/>
    <s v="OP"/>
    <n v="11489"/>
    <m/>
    <s v="HY"/>
    <x v="6"/>
    <n v="12"/>
    <n v="37101"/>
    <n v="0"/>
    <x v="5"/>
    <n v="0"/>
    <s v="UNK"/>
    <n v="0.35293949771689498"/>
    <s v="Salt Springs"/>
    <m/>
    <x v="0"/>
  </r>
  <r>
    <s v="H"/>
    <n v="2016"/>
    <s v="H0431"/>
    <s v="Salt Springs"/>
    <s v="Unit 581"/>
    <s v="OP"/>
    <n v="11489"/>
    <m/>
    <s v="HY"/>
    <x v="6"/>
    <n v="34"/>
    <n v="137747"/>
    <n v="0"/>
    <x v="5"/>
    <n v="0"/>
    <s v="UNK"/>
    <n v="0.46248656997045395"/>
    <s v="Salt Springs"/>
    <m/>
    <x v="0"/>
  </r>
  <r>
    <s v="T"/>
    <n v="2016"/>
    <s v="T0047"/>
    <s v="Salton Sea Unit 1"/>
    <s v="EE11"/>
    <s v="OP"/>
    <n v="30133"/>
    <m/>
    <s v="ST"/>
    <x v="5"/>
    <n v="10.25"/>
    <n v="70947"/>
    <n v="0"/>
    <x v="4"/>
    <n v="0"/>
    <s v="UNK"/>
    <n v="0.79014366855997331"/>
    <s v="Salton Sea Unit 1"/>
    <m/>
    <x v="0"/>
  </r>
  <r>
    <s v="T"/>
    <n v="2016"/>
    <s v="T0048"/>
    <s v="Salton Sea Unit 2"/>
    <s v="GEN1"/>
    <s v="OP"/>
    <n v="32933"/>
    <m/>
    <s v="ST"/>
    <x v="5"/>
    <n v="10"/>
    <n v="44413"/>
    <n v="0"/>
    <x v="4"/>
    <n v="0"/>
    <s v="UNK"/>
    <n v="0.50699771689497719"/>
    <s v="Salton Sea Unit 2"/>
    <m/>
    <x v="0"/>
  </r>
  <r>
    <s v="T"/>
    <n v="2016"/>
    <s v="T0048"/>
    <s v="Salton Sea Unit 2"/>
    <s v="GEN2"/>
    <s v="OP"/>
    <n v="32933"/>
    <m/>
    <s v="ST"/>
    <x v="5"/>
    <n v="5.7"/>
    <n v="25314"/>
    <n v="0"/>
    <x v="4"/>
    <n v="0"/>
    <s v="UNK"/>
    <n v="0.50696947849074747"/>
    <s v="Salton Sea Unit 2"/>
    <m/>
    <x v="0"/>
  </r>
  <r>
    <s v="T"/>
    <n v="2016"/>
    <s v="T0048"/>
    <s v="Salton Sea Unit 2"/>
    <s v="GEN3"/>
    <s v="OP"/>
    <n v="32933"/>
    <m/>
    <s v="ST"/>
    <x v="5"/>
    <n v="4"/>
    <n v="17767"/>
    <n v="0"/>
    <x v="4"/>
    <n v="0"/>
    <s v="UNK"/>
    <n v="0.50704908675799087"/>
    <s v="Salton Sea Unit 2"/>
    <m/>
    <x v="0"/>
  </r>
  <r>
    <s v="T"/>
    <n v="2016"/>
    <s v="T0049"/>
    <s v="Salton Sea Unit 3"/>
    <s v="GEN1"/>
    <s v="OP"/>
    <n v="32540"/>
    <m/>
    <s v="ST"/>
    <x v="5"/>
    <n v="53.97"/>
    <n v="293200"/>
    <n v="0"/>
    <x v="4"/>
    <n v="0"/>
    <s v="UNK"/>
    <n v="0.62016527023722801"/>
    <s v="Salton Sea Unit 3"/>
    <m/>
    <x v="0"/>
  </r>
  <r>
    <s v="T"/>
    <n v="2016"/>
    <s v="T0016"/>
    <s v="Salton Sea Unit 4"/>
    <n v="4100"/>
    <s v="OP"/>
    <n v="35551"/>
    <m/>
    <s v="ST"/>
    <x v="5"/>
    <n v="47.5"/>
    <n v="255061"/>
    <n v="0"/>
    <x v="4"/>
    <n v="0"/>
    <s v="UNK"/>
    <n v="0.61298005287190582"/>
    <s v="Salton Sea Unit 4"/>
    <m/>
    <x v="0"/>
  </r>
  <r>
    <s v="T"/>
    <n v="2016"/>
    <s v="T0017"/>
    <s v="Salton Sea Unit 5"/>
    <s v="1(TG-5100)"/>
    <s v="OP"/>
    <n v="36678"/>
    <m/>
    <s v="ST"/>
    <x v="5"/>
    <n v="58.3"/>
    <n v="313047"/>
    <n v="0"/>
    <x v="4"/>
    <n v="0"/>
    <s v="UNK"/>
    <n v="0.61296670504476136"/>
    <s v="Salton Sea Unit 5"/>
    <m/>
    <x v="0"/>
  </r>
  <r>
    <s v="G"/>
    <n v="2016"/>
    <s v="G0522"/>
    <s v="San Antonio Community Hospital"/>
    <s v="Unit 1"/>
    <s v="OP"/>
    <n v="31048"/>
    <m/>
    <s v="IC"/>
    <x v="2"/>
    <n v="0.9"/>
    <n v="5491"/>
    <n v="68315"/>
    <x v="3"/>
    <n v="0"/>
    <s v="UNK"/>
    <n v="0.69647387113140535"/>
    <s v="San Antonio Community Hospital"/>
    <m/>
    <x v="0"/>
  </r>
  <r>
    <s v="G"/>
    <n v="2016"/>
    <s v="G0522"/>
    <s v="San Antonio Community Hospital"/>
    <s v="Unit 2"/>
    <s v="OP"/>
    <n v="31048"/>
    <m/>
    <s v="IC"/>
    <x v="2"/>
    <n v="0.9"/>
    <n v="4257"/>
    <n v="52962"/>
    <x v="3"/>
    <n v="0"/>
    <s v="UNK"/>
    <n v="0.53995433789954339"/>
    <s v="San Antonio Community Hospital"/>
    <m/>
    <x v="0"/>
  </r>
  <r>
    <s v="G"/>
    <n v="2016"/>
    <s v="G0522"/>
    <s v="San Antonio Community Hospital"/>
    <s v="Unit 3"/>
    <s v="OP"/>
    <n v="36951"/>
    <m/>
    <s v="IC"/>
    <x v="2"/>
    <n v="0.9"/>
    <n v="4447"/>
    <n v="55326"/>
    <x v="3"/>
    <n v="0"/>
    <s v="UNK"/>
    <n v="0.5640537798072045"/>
    <s v="San Antonio Community Hospital"/>
    <m/>
    <x v="0"/>
  </r>
  <r>
    <s v="S"/>
    <n v="2016"/>
    <s v="S0304"/>
    <s v="San Benito Smart Park"/>
    <n v="1"/>
    <s v="OP"/>
    <n v="41790"/>
    <m/>
    <s v="PV"/>
    <x v="1"/>
    <n v="1.5"/>
    <n v="3603"/>
    <n v="0"/>
    <x v="1"/>
    <n v="0"/>
    <s v="UNK"/>
    <n v="0.27420091324200913"/>
    <s v="San Benito Smart Park"/>
    <m/>
    <x v="0"/>
  </r>
  <r>
    <s v="S"/>
    <n v="2016"/>
    <s v="S0378"/>
    <s v="San Diego - Alta Rd. EMDF Canopy"/>
    <n v="1"/>
    <s v="OP"/>
    <n v="40879"/>
    <m/>
    <s v="PV"/>
    <x v="1"/>
    <n v="1"/>
    <n v="1644"/>
    <n v="0"/>
    <x v="1"/>
    <n v="0"/>
    <s v="UNK"/>
    <n v="0.18767123287671234"/>
    <s v="San Diego - Alta Rd. EMDF Canopy"/>
    <m/>
    <x v="0"/>
  </r>
  <r>
    <s v="S"/>
    <n v="2016"/>
    <s v="S0401"/>
    <s v="San Diego City Regional Airport Authority"/>
    <n v="1"/>
    <s v="OP"/>
    <n v="42040"/>
    <m/>
    <s v="PV"/>
    <x v="1"/>
    <n v="1.6"/>
    <n v="2803"/>
    <n v="0"/>
    <x v="1"/>
    <n v="0"/>
    <m/>
    <n v="0.1999857305936073"/>
    <s v="San Diego City Regional Airport Authority"/>
    <m/>
    <x v="0"/>
  </r>
  <r>
    <s v="G"/>
    <n v="2016"/>
    <s v="G0360"/>
    <s v="San Diego Combustion Turbines - Miramar 1A 1B"/>
    <s v="Unit 1A"/>
    <s v="OP"/>
    <n v="26434"/>
    <m/>
    <s v="GT"/>
    <x v="4"/>
    <n v="16"/>
    <n v="1066.03"/>
    <n v="16954"/>
    <x v="3"/>
    <n v="0"/>
    <s v="DFO"/>
    <n v="7.6058076484018262E-3"/>
    <s v="San Diego Combustion Turbines - Miramar 1A 1B"/>
    <m/>
    <x v="0"/>
  </r>
  <r>
    <s v="G"/>
    <n v="2016"/>
    <s v="G0360"/>
    <s v="San Diego Combustion Turbines - Miramar 1A 1B"/>
    <s v="Unit 1B"/>
    <s v="OP"/>
    <n v="26434"/>
    <m/>
    <s v="GT"/>
    <x v="4"/>
    <n v="17"/>
    <n v="1557.02"/>
    <n v="25104"/>
    <x v="3"/>
    <n v="0"/>
    <s v="DFO"/>
    <n v="1.0455412301907064E-2"/>
    <s v="San Diego Combustion Turbines - Miramar 1A 1B"/>
    <m/>
    <x v="0"/>
  </r>
  <r>
    <s v="G"/>
    <n v="2016"/>
    <s v="G0511"/>
    <s v="San Diego State University"/>
    <s v="GEN 1"/>
    <s v="OP"/>
    <n v="37500"/>
    <m/>
    <s v="CT"/>
    <x v="7"/>
    <n v="5.0999999999999996"/>
    <n v="22331"/>
    <n v="293436"/>
    <x v="3"/>
    <n v="0"/>
    <s v="NA"/>
    <n v="0.49984331632196255"/>
    <s v="San Diego State University"/>
    <m/>
    <x v="0"/>
  </r>
  <r>
    <s v="G"/>
    <n v="2016"/>
    <s v="G0511"/>
    <s v="San Diego State University"/>
    <s v="GEN 2"/>
    <s v="OP"/>
    <n v="37500"/>
    <m/>
    <s v="CT"/>
    <x v="7"/>
    <n v="5.0999999999999996"/>
    <n v="29298"/>
    <n v="383677"/>
    <x v="3"/>
    <n v="0"/>
    <s v="NA"/>
    <n v="0.65578834273435405"/>
    <s v="San Diego State University"/>
    <m/>
    <x v="0"/>
  </r>
  <r>
    <s v="G"/>
    <n v="2016"/>
    <s v="G0511"/>
    <s v="San Diego State University"/>
    <s v="GEN 3"/>
    <s v="OP"/>
    <n v="37500"/>
    <m/>
    <s v="CA"/>
    <x v="8"/>
    <n v="4.0999999999999996"/>
    <n v="5019.01"/>
    <n v="0"/>
    <x v="3"/>
    <n v="0"/>
    <s v="NA"/>
    <n v="0.1397430114712106"/>
    <s v="San Diego State University"/>
    <m/>
    <x v="0"/>
  </r>
  <r>
    <s v="H"/>
    <n v="2016"/>
    <s v="H0437"/>
    <s v="San Dimas Hydro Recovery Plant"/>
    <n v="1"/>
    <s v="OP"/>
    <n v="29646"/>
    <m/>
    <s v="HY"/>
    <x v="6"/>
    <n v="9.92"/>
    <n v="38554"/>
    <n v="0"/>
    <x v="5"/>
    <n v="0"/>
    <s v="UNK"/>
    <n v="0.44366346295477982"/>
    <s v="San Dimas Hydro Recovery Plant"/>
    <m/>
    <x v="0"/>
  </r>
  <r>
    <s v="H"/>
    <n v="2016"/>
    <s v="H0443"/>
    <s v="San Dimas Wash"/>
    <s v="UNIT 1"/>
    <s v="OP"/>
    <n v="31472"/>
    <m/>
    <s v="HY"/>
    <x v="6"/>
    <n v="1.05"/>
    <n v="1495"/>
    <n v="0"/>
    <x v="5"/>
    <n v="0"/>
    <s v="UNK"/>
    <n v="0.16253533376821047"/>
    <s v="San Dimas Wash"/>
    <m/>
    <x v="0"/>
  </r>
  <r>
    <s v="H"/>
    <n v="2016"/>
    <s v="H0438"/>
    <s v="San Fernando"/>
    <s v="Unit 1"/>
    <s v="OP"/>
    <n v="8331"/>
    <m/>
    <s v="HY"/>
    <x v="6"/>
    <n v="3.2"/>
    <n v="0.01"/>
    <n v="0"/>
    <x v="5"/>
    <n v="0"/>
    <s v="UNK"/>
    <n v="3.5673515981735161E-7"/>
    <s v="San Fernando"/>
    <m/>
    <x v="0"/>
  </r>
  <r>
    <s v="H"/>
    <n v="2016"/>
    <s v="H0438"/>
    <s v="San Fernando"/>
    <s v="Unit 2"/>
    <s v="OP"/>
    <n v="8331"/>
    <m/>
    <s v="HY"/>
    <x v="6"/>
    <n v="3.2"/>
    <n v="682"/>
    <n v="0"/>
    <x v="5"/>
    <n v="0"/>
    <s v="UNK"/>
    <n v="2.432933789954338E-2"/>
    <s v="San Fernando"/>
    <m/>
    <x v="0"/>
  </r>
  <r>
    <s v="S"/>
    <n v="2016"/>
    <s v="S9119"/>
    <s v="San Francisco State University"/>
    <n v="1"/>
    <s v="OP"/>
    <n v="40909"/>
    <m/>
    <s v="PV"/>
    <x v="1"/>
    <n v="1.2"/>
    <n v="2011"/>
    <n v="0"/>
    <x v="1"/>
    <n v="0"/>
    <s v="UNK"/>
    <n v="0.19130517503805175"/>
    <s v="San Francisco State University"/>
    <m/>
    <x v="0"/>
  </r>
  <r>
    <s v="H"/>
    <n v="2016"/>
    <s v="H0441"/>
    <s v="San Francisquito 1"/>
    <s v="Unit #1A"/>
    <s v="OP"/>
    <n v="30437"/>
    <m/>
    <s v="HY"/>
    <x v="6"/>
    <n v="25"/>
    <n v="28669"/>
    <n v="0"/>
    <x v="5"/>
    <n v="0"/>
    <s v="UNK"/>
    <n v="0.13090867579908677"/>
    <s v="San Francisquito 1"/>
    <m/>
    <x v="0"/>
  </r>
  <r>
    <s v="H"/>
    <n v="2016"/>
    <s v="H0441"/>
    <s v="San Francisquito 1"/>
    <s v="Unit #3"/>
    <s v="OP"/>
    <n v="6331"/>
    <m/>
    <s v="HY"/>
    <x v="6"/>
    <n v="9.3800000000000008"/>
    <n v="289.07"/>
    <n v="0"/>
    <x v="5"/>
    <n v="0"/>
    <s v="UNK"/>
    <n v="3.5180019666832176E-3"/>
    <s v="San Francisquito 1"/>
    <m/>
    <x v="0"/>
  </r>
  <r>
    <s v="H"/>
    <n v="2016"/>
    <s v="H0441"/>
    <s v="San Francisquito 1"/>
    <s v="Unit #4"/>
    <s v="OP"/>
    <n v="8522"/>
    <m/>
    <s v="HY"/>
    <x v="6"/>
    <n v="10"/>
    <n v="549.02"/>
    <n v="0"/>
    <x v="5"/>
    <n v="0"/>
    <s v="UNK"/>
    <n v="6.2673515981735159E-3"/>
    <s v="San Francisquito 1"/>
    <m/>
    <x v="0"/>
  </r>
  <r>
    <s v="H"/>
    <n v="2016"/>
    <s v="H0441"/>
    <s v="San Francisquito 1"/>
    <s v="Unit #5A"/>
    <s v="OP"/>
    <n v="31868"/>
    <m/>
    <s v="HY"/>
    <x v="6"/>
    <n v="25"/>
    <n v="37924"/>
    <n v="0"/>
    <x v="5"/>
    <n v="0"/>
    <s v="UNK"/>
    <n v="0.17316894977168951"/>
    <s v="San Francisquito 1"/>
    <m/>
    <x v="0"/>
  </r>
  <r>
    <s v="H"/>
    <n v="2016"/>
    <s v="H0440"/>
    <s v="San Francisquito 2"/>
    <s v="Unit 1"/>
    <s v="OP"/>
    <n v="7127"/>
    <m/>
    <s v="HY"/>
    <x v="6"/>
    <n v="14"/>
    <n v="0.12"/>
    <n v="0"/>
    <x v="5"/>
    <n v="0"/>
    <s v="UNK"/>
    <n v="9.7847358121330727E-7"/>
    <s v="San Francisquito 2"/>
    <m/>
    <x v="0"/>
  </r>
  <r>
    <s v="H"/>
    <n v="2016"/>
    <s v="H0440"/>
    <s v="San Francisquito 2"/>
    <s v="Unit 2"/>
    <s v="OP"/>
    <n v="7153"/>
    <m/>
    <s v="HY"/>
    <x v="6"/>
    <n v="14"/>
    <n v="937"/>
    <n v="0"/>
    <x v="5"/>
    <n v="0"/>
    <s v="UNK"/>
    <n v="7.6402478799739073E-3"/>
    <s v="San Francisquito 2"/>
    <m/>
    <x v="0"/>
  </r>
  <r>
    <s v="H"/>
    <n v="2016"/>
    <s v="H0440"/>
    <s v="San Francisquito 2"/>
    <s v="Unit 3"/>
    <s v="OP"/>
    <n v="4628"/>
    <m/>
    <s v="HY"/>
    <x v="6"/>
    <n v="18"/>
    <n v="-81.95"/>
    <n v="0"/>
    <x v="5"/>
    <n v="0"/>
    <s v="UNK"/>
    <n v="-5.1972349061390154E-4"/>
    <s v="San Francisquito 2"/>
    <m/>
    <x v="0"/>
  </r>
  <r>
    <s v="H"/>
    <n v="2016"/>
    <s v="H0442"/>
    <s v="San Gabriel Hydroelectric Project"/>
    <s v="U1"/>
    <s v="OP"/>
    <n v="32112"/>
    <m/>
    <s v="HY"/>
    <x v="6"/>
    <n v="3.9"/>
    <n v="670"/>
    <n v="0"/>
    <x v="5"/>
    <n v="0"/>
    <s v="UNK"/>
    <n v="1.9611286734574407E-2"/>
    <s v="San Gabriel Hydroelectric Project"/>
    <m/>
    <x v="0"/>
  </r>
  <r>
    <s v="H"/>
    <n v="2016"/>
    <s v="H0442"/>
    <s v="San Gabriel Hydroelectric Project"/>
    <s v="U2"/>
    <s v="OP"/>
    <n v="32112"/>
    <m/>
    <s v="HY"/>
    <x v="6"/>
    <n v="1.08"/>
    <n v="185"/>
    <n v="0"/>
    <x v="5"/>
    <n v="0"/>
    <s v="UNK"/>
    <n v="1.9554371723321494E-2"/>
    <s v="San Gabriel Hydroelectric Project"/>
    <m/>
    <x v="0"/>
  </r>
  <r>
    <s v="W"/>
    <n v="2016"/>
    <s v="W0261"/>
    <s v="San Gorgonio Farms Wind Farm"/>
    <s v="WPRS 1"/>
    <s v="OP"/>
    <n v="30376"/>
    <m/>
    <s v="WT"/>
    <x v="0"/>
    <n v="31.02"/>
    <n v="88025"/>
    <n v="0"/>
    <x v="0"/>
    <n v="0"/>
    <s v="UNK"/>
    <n v="0.32393668542021792"/>
    <s v="San Gorgonio Farms Wind Farm"/>
    <m/>
    <x v="0"/>
  </r>
  <r>
    <s v="W"/>
    <n v="2016"/>
    <s v="W0283"/>
    <s v="San Gorgonio Westwinds II"/>
    <s v="WPRS 1"/>
    <s v="OP"/>
    <n v="30317"/>
    <m/>
    <s v="WT"/>
    <x v="0"/>
    <n v="43.4"/>
    <n v="110413"/>
    <n v="0"/>
    <x v="0"/>
    <n v="0"/>
    <s v="UNK"/>
    <n v="0.29041990194221745"/>
    <s v="San Gorgonio Westwinds II"/>
    <m/>
    <x v="0"/>
  </r>
  <r>
    <s v="W"/>
    <n v="2016"/>
    <s v="W0447"/>
    <s v="San Gorgonio Wind"/>
    <s v="WPRS 1"/>
    <s v="OP"/>
    <n v="32873"/>
    <m/>
    <s v="WT"/>
    <x v="0"/>
    <n v="49.5"/>
    <n v="187884"/>
    <n v="0"/>
    <x v="0"/>
    <n v="0"/>
    <s v="UNK"/>
    <n v="0.43329182233291824"/>
    <s v="San Gorgonio Wind"/>
    <m/>
    <x v="0"/>
  </r>
  <r>
    <s v="H"/>
    <n v="2016"/>
    <s v="H0448"/>
    <s v="San Joaquin #1A"/>
    <n v="1"/>
    <s v="OP"/>
    <n v="7000"/>
    <m/>
    <s v="HY"/>
    <x v="6"/>
    <n v="0.43"/>
    <n v="659"/>
    <n v="0"/>
    <x v="5"/>
    <n v="0"/>
    <s v="UNK"/>
    <n v="0.17494955930763514"/>
    <s v="San Joaquin #1A"/>
    <m/>
    <x v="0"/>
  </r>
  <r>
    <s v="H"/>
    <n v="2016"/>
    <s v="H0449"/>
    <s v="San Joaquin #2"/>
    <n v="1"/>
    <s v="OP"/>
    <n v="6454"/>
    <m/>
    <s v="HY"/>
    <x v="6"/>
    <n v="3.2"/>
    <n v="3389"/>
    <n v="0"/>
    <x v="5"/>
    <n v="0"/>
    <s v="UNK"/>
    <n v="0.12089754566210045"/>
    <s v="San Joaquin #2"/>
    <m/>
    <x v="0"/>
  </r>
  <r>
    <s v="H"/>
    <n v="2016"/>
    <s v="H0450"/>
    <s v="San Joaquin #3"/>
    <n v="3"/>
    <s v="OP"/>
    <n v="8614"/>
    <m/>
    <s v="HY"/>
    <x v="6"/>
    <n v="4"/>
    <n v="480"/>
    <n v="0"/>
    <x v="5"/>
    <n v="0"/>
    <s v="UNK"/>
    <n v="1.3698630136986301E-2"/>
    <s v="San Joaquin #3"/>
    <m/>
    <x v="0"/>
  </r>
  <r>
    <s v="G"/>
    <n v="2016"/>
    <s v="G0529"/>
    <s v="San Joaquin Cogen"/>
    <s v="LM5000"/>
    <s v="OP"/>
    <n v="32874"/>
    <m/>
    <s v="GT"/>
    <x v="4"/>
    <n v="48"/>
    <n v="0.12"/>
    <n v="0"/>
    <x v="3"/>
    <n v="0"/>
    <s v="UNK"/>
    <n v="2.8538812785388129E-7"/>
    <s v="San Joaquin Cogen"/>
    <m/>
    <x v="0"/>
  </r>
  <r>
    <s v="G"/>
    <n v="2016"/>
    <s v="G0087"/>
    <s v="San Jose Cogeneration"/>
    <s v="GEN1"/>
    <s v="OP"/>
    <n v="31017"/>
    <m/>
    <s v="CS"/>
    <x v="3"/>
    <n v="3.5"/>
    <n v="17757.7"/>
    <n v="254328"/>
    <x v="3"/>
    <n v="0"/>
    <s v="UNK"/>
    <n v="0.57918134377038488"/>
    <s v="San Jose Cogeneration"/>
    <m/>
    <x v="0"/>
  </r>
  <r>
    <s v="G"/>
    <n v="2016"/>
    <s v="G0087"/>
    <s v="San Jose Cogeneration"/>
    <s v="GEN2"/>
    <s v="OP"/>
    <n v="31017"/>
    <m/>
    <s v="CT"/>
    <x v="7"/>
    <n v="3.5"/>
    <n v="17757.7"/>
    <n v="254328"/>
    <x v="3"/>
    <n v="0"/>
    <s v="UNK"/>
    <n v="0.57918134377038488"/>
    <s v="San Jose Cogeneration"/>
    <m/>
    <x v="0"/>
  </r>
  <r>
    <s v="S"/>
    <n v="2016"/>
    <s v="S9127"/>
    <s v="San Jose Evergreen Community College"/>
    <n v="1"/>
    <s v="OP"/>
    <n v="40909"/>
    <m/>
    <s v="PV"/>
    <x v="1"/>
    <n v="1.4"/>
    <n v="2237"/>
    <n v="0"/>
    <x v="1"/>
    <n v="0"/>
    <s v="UNK"/>
    <n v="0.18240378343118069"/>
    <s v="San Jose Evergreen Community College"/>
    <m/>
    <x v="0"/>
  </r>
  <r>
    <s v="G"/>
    <n v="2016"/>
    <s v="G1047"/>
    <s v="San Jose-Santa Clara Regional Wastewater Facility"/>
    <s v="E-2"/>
    <s v="OP"/>
    <n v="19391"/>
    <m/>
    <s v="IC"/>
    <x v="2"/>
    <n v="0.8"/>
    <n v="3347.01"/>
    <n v="17390"/>
    <x v="3"/>
    <n v="30602.2"/>
    <s v="OBG"/>
    <n v="0.47759845890410962"/>
    <s v="San Jose-Santa Clara Regional Wastewater Facility"/>
    <m/>
    <x v="0"/>
  </r>
  <r>
    <s v="G"/>
    <n v="2016"/>
    <s v="G1047"/>
    <s v="San Jose-Santa Clara Regional Wastewater Facility"/>
    <s v="E-3"/>
    <s v="OP"/>
    <n v="19391"/>
    <m/>
    <s v="IC"/>
    <x v="2"/>
    <n v="0.8"/>
    <n v="0.12"/>
    <n v="0"/>
    <x v="3"/>
    <n v="0"/>
    <s v="OBG"/>
    <n v="1.7123287671232875E-5"/>
    <s v="San Jose-Santa Clara Regional Wastewater Facility"/>
    <m/>
    <x v="0"/>
  </r>
  <r>
    <s v="G"/>
    <n v="2016"/>
    <s v="G1047"/>
    <s v="San Jose-Santa Clara Regional Wastewater Facility"/>
    <s v="E-5"/>
    <s v="OP"/>
    <n v="23071"/>
    <m/>
    <s v="IC"/>
    <x v="2"/>
    <n v="1.8"/>
    <n v="10526"/>
    <n v="26559"/>
    <x v="3"/>
    <n v="37811"/>
    <s v="OBG"/>
    <n v="0.66755454084221211"/>
    <s v="San Jose-Santa Clara Regional Wastewater Facility"/>
    <m/>
    <x v="0"/>
  </r>
  <r>
    <s v="G"/>
    <n v="2016"/>
    <s v="G1047"/>
    <s v="San Jose-Santa Clara Regional Wastewater Facility"/>
    <s v="EG-1"/>
    <s v="OP"/>
    <n v="35004"/>
    <m/>
    <s v="IC"/>
    <x v="2"/>
    <n v="2.8"/>
    <n v="8545.0300000000007"/>
    <n v="35754"/>
    <x v="3"/>
    <n v="35601"/>
    <s v="OBG"/>
    <n v="0.34837858773646446"/>
    <s v="San Jose-Santa Clara Regional Wastewater Facility"/>
    <m/>
    <x v="0"/>
  </r>
  <r>
    <s v="G"/>
    <n v="2016"/>
    <s v="G1047"/>
    <s v="San Jose-Santa Clara Regional Wastewater Facility"/>
    <s v="EG-2"/>
    <s v="OP"/>
    <n v="31229"/>
    <m/>
    <s v="IC"/>
    <x v="2"/>
    <n v="2.8"/>
    <n v="4280.01"/>
    <n v="29341"/>
    <x v="3"/>
    <n v="17523"/>
    <s v="OBG"/>
    <n v="0.17449486301369863"/>
    <s v="San Jose-Santa Clara Regional Wastewater Facility"/>
    <m/>
    <x v="0"/>
  </r>
  <r>
    <s v="G"/>
    <n v="2016"/>
    <s v="G1047"/>
    <s v="San Jose-Santa Clara Regional Wastewater Facility"/>
    <s v="EG-3"/>
    <s v="OP"/>
    <n v="31229"/>
    <m/>
    <s v="IC"/>
    <x v="2"/>
    <n v="2.8"/>
    <n v="10486"/>
    <n v="64802"/>
    <x v="3"/>
    <n v="43557"/>
    <s v="OBG"/>
    <n v="0.42751141552511418"/>
    <s v="San Jose-Santa Clara Regional Wastewater Facility"/>
    <m/>
    <x v="0"/>
  </r>
  <r>
    <s v="E"/>
    <n v="2016"/>
    <s v="E0075"/>
    <s v="San Marcos"/>
    <s v="Unit 1"/>
    <s v="OP"/>
    <n v="31382"/>
    <m/>
    <s v="GT"/>
    <x v="4"/>
    <n v="0.93"/>
    <n v="7098.5"/>
    <n v="107998"/>
    <x v="6"/>
    <n v="0"/>
    <s v="UNK"/>
    <n v="0.87132370992291452"/>
    <s v="San Marcos"/>
    <m/>
    <x v="0"/>
  </r>
  <r>
    <s v="E"/>
    <n v="2016"/>
    <s v="E0075"/>
    <s v="San Marcos"/>
    <s v="Unit 2"/>
    <s v="OP"/>
    <n v="31382"/>
    <m/>
    <s v="GT"/>
    <x v="4"/>
    <n v="0.93"/>
    <n v="6543"/>
    <n v="107998"/>
    <x v="6"/>
    <n v="0"/>
    <s v="UNK"/>
    <n v="0.80313742819266454"/>
    <s v="San Marcos"/>
    <m/>
    <x v="0"/>
  </r>
  <r>
    <s v="S"/>
    <n v="2016"/>
    <s v="S9054"/>
    <s v="San Miguel Winery"/>
    <n v="1"/>
    <s v="OP"/>
    <n v="40909"/>
    <m/>
    <s v="PV"/>
    <x v="1"/>
    <n v="1"/>
    <n v="1622"/>
    <n v="0"/>
    <x v="1"/>
    <n v="0"/>
    <s v="UNK"/>
    <n v="0.18515981735159817"/>
    <s v="San Miguel Winery"/>
    <m/>
    <x v="0"/>
  </r>
  <r>
    <s v="H"/>
    <n v="2016"/>
    <s v="H0519"/>
    <s v="Sand Bar"/>
    <s v="Unit 1"/>
    <s v="OP"/>
    <n v="31533"/>
    <m/>
    <s v="HY"/>
    <x v="6"/>
    <n v="16.2"/>
    <n v="95011"/>
    <n v="0"/>
    <x v="5"/>
    <n v="0"/>
    <s v="UNK"/>
    <n v="0.66950645470432379"/>
    <s v="Sand Bar"/>
    <m/>
    <x v="0"/>
  </r>
  <r>
    <s v="S"/>
    <n v="2016"/>
    <s v="S0131"/>
    <s v="Sand Drag"/>
    <n v="1"/>
    <s v="OP"/>
    <n v="40543"/>
    <m/>
    <s v="PV"/>
    <x v="1"/>
    <n v="19"/>
    <n v="40165"/>
    <n v="0"/>
    <x v="1"/>
    <n v="0"/>
    <s v="UNK"/>
    <n v="0.24131819274212929"/>
    <s v="Sand Drag"/>
    <m/>
    <x v="0"/>
  </r>
  <r>
    <s v="S"/>
    <n v="2016"/>
    <s v="S9246"/>
    <s v="Sandra Energy LLC"/>
    <s v="Unit 1"/>
    <s v="OP"/>
    <n v="42004"/>
    <m/>
    <s v="PV"/>
    <x v="1"/>
    <n v="1.5"/>
    <n v="2628"/>
    <n v="0"/>
    <x v="1"/>
    <n v="0"/>
    <s v="UNK"/>
    <n v="0.2"/>
    <s v="Sandra Energy LLC"/>
    <m/>
    <x v="0"/>
  </r>
  <r>
    <s v="H"/>
    <n v="2016"/>
    <s v="H0460"/>
    <s v="Santa Ana 1"/>
    <n v="1"/>
    <s v="OP"/>
    <s v="1899/1/1"/>
    <m/>
    <s v="HY"/>
    <x v="6"/>
    <n v="0.8"/>
    <n v="219"/>
    <n v="0"/>
    <x v="5"/>
    <n v="0"/>
    <s v="UNK"/>
    <n v="3.125E-2"/>
    <s v="Santa Ana 1"/>
    <m/>
    <x v="0"/>
  </r>
  <r>
    <s v="H"/>
    <n v="2016"/>
    <s v="H0460"/>
    <s v="Santa Ana 1"/>
    <n v="2"/>
    <s v="OP"/>
    <s v="1899/1/1"/>
    <m/>
    <s v="HY"/>
    <x v="6"/>
    <n v="0.8"/>
    <n v="219"/>
    <n v="0"/>
    <x v="5"/>
    <n v="0"/>
    <s v="UNK"/>
    <n v="3.125E-2"/>
    <s v="Santa Ana 1"/>
    <m/>
    <x v="0"/>
  </r>
  <r>
    <s v="H"/>
    <n v="2016"/>
    <s v="H0460"/>
    <s v="Santa Ana 1"/>
    <n v="3"/>
    <s v="OP"/>
    <s v="1899/1/1"/>
    <m/>
    <s v="HY"/>
    <x v="6"/>
    <n v="0.8"/>
    <n v="219"/>
    <n v="0"/>
    <x v="5"/>
    <n v="0"/>
    <s v="UNK"/>
    <n v="3.125E-2"/>
    <s v="Santa Ana 1"/>
    <m/>
    <x v="0"/>
  </r>
  <r>
    <s v="H"/>
    <n v="2016"/>
    <s v="H0460"/>
    <s v="Santa Ana 1"/>
    <n v="4"/>
    <s v="OP"/>
    <s v="1899/1/1"/>
    <m/>
    <s v="HY"/>
    <x v="6"/>
    <n v="0.8"/>
    <n v="219"/>
    <n v="0"/>
    <x v="5"/>
    <n v="0"/>
    <s v="UNK"/>
    <n v="3.125E-2"/>
    <s v="Santa Ana 1"/>
    <m/>
    <x v="0"/>
  </r>
  <r>
    <s v="H"/>
    <n v="2016"/>
    <s v="H0462"/>
    <s v="Santa Ana 3"/>
    <n v="1"/>
    <s v="OP"/>
    <n v="17258"/>
    <m/>
    <s v="HY"/>
    <x v="6"/>
    <n v="3.1"/>
    <n v="2699"/>
    <n v="0"/>
    <x v="5"/>
    <n v="0"/>
    <s v="UNK"/>
    <n v="9.9388717042274269E-2"/>
    <s v="Santa Ana 3"/>
    <m/>
    <x v="0"/>
  </r>
  <r>
    <s v="W"/>
    <n v="2016"/>
    <s v="W0331"/>
    <s v="Santa Clara 85C"/>
    <s v="WPRS 1"/>
    <s v="OP"/>
    <n v="31411"/>
    <m/>
    <s v="WT"/>
    <x v="0"/>
    <n v="16.02"/>
    <n v="9604.07"/>
    <n v="0"/>
    <x v="0"/>
    <n v="0"/>
    <s v="UNK"/>
    <n v="6.843664312303685E-2"/>
    <s v="Santa Clara 85C"/>
    <m/>
    <x v="0"/>
  </r>
  <r>
    <s v="G"/>
    <n v="2016"/>
    <s v="G0114"/>
    <s v="Santa Clara Cogen"/>
    <n v="1"/>
    <s v="OP"/>
    <n v="30103"/>
    <m/>
    <s v="GT"/>
    <x v="4"/>
    <n v="3.9"/>
    <n v="23579"/>
    <n v="369001"/>
    <x v="3"/>
    <n v="0"/>
    <s v="UNK"/>
    <n v="0.69017094017094016"/>
    <s v="Santa Clara Cogen"/>
    <m/>
    <x v="0"/>
  </r>
  <r>
    <s v="G"/>
    <n v="2016"/>
    <s v="G0114"/>
    <s v="Santa Clara Cogen"/>
    <n v="2"/>
    <s v="OP"/>
    <n v="30103"/>
    <m/>
    <s v="GT"/>
    <x v="4"/>
    <n v="3.9"/>
    <n v="21862"/>
    <n v="342019"/>
    <x v="3"/>
    <n v="0"/>
    <s v="UNK"/>
    <n v="0.63991335909144131"/>
    <s v="Santa Clara Cogen"/>
    <m/>
    <x v="0"/>
  </r>
  <r>
    <s v="E"/>
    <n v="2016"/>
    <s v="E0132"/>
    <s v="Santa Cruz Energy LLC"/>
    <s v="GEN 1"/>
    <s v="OP"/>
    <n v="40138"/>
    <m/>
    <s v="IC"/>
    <x v="2"/>
    <n v="1.6"/>
    <n v="9149"/>
    <n v="112922"/>
    <x v="6"/>
    <n v="0"/>
    <s v="UNK"/>
    <n v="0.65275399543378998"/>
    <s v="Santa Cruz Energy LLC"/>
    <m/>
    <x v="0"/>
  </r>
  <r>
    <s v="H"/>
    <n v="2016"/>
    <s v="H0533"/>
    <s v="Santa Felicia"/>
    <s v="Unit 1"/>
    <s v="OS"/>
    <n v="31929"/>
    <m/>
    <s v="HY"/>
    <x v="6"/>
    <n v="0.24"/>
    <n v="3"/>
    <n v="0"/>
    <x v="5"/>
    <n v="0"/>
    <s v="UNK"/>
    <n v="1.4269406392694063E-3"/>
    <s v="Santa Felicia"/>
    <m/>
    <x v="0"/>
  </r>
  <r>
    <s v="H"/>
    <n v="2016"/>
    <s v="H0533"/>
    <s v="Santa Felicia"/>
    <s v="Unit 2"/>
    <s v="OS"/>
    <n v="31929"/>
    <m/>
    <s v="HY"/>
    <x v="6"/>
    <n v="1.18"/>
    <n v="54"/>
    <n v="0"/>
    <x v="5"/>
    <n v="0"/>
    <s v="UNK"/>
    <n v="5.2240538657998608E-3"/>
    <s v="Santa Felicia"/>
    <m/>
    <x v="0"/>
  </r>
  <r>
    <s v="E"/>
    <n v="2016"/>
    <s v="E0228"/>
    <s v="Santa Maria II Landfill"/>
    <n v="1"/>
    <s v="OP"/>
    <n v="40433"/>
    <m/>
    <s v="IC"/>
    <x v="2"/>
    <n v="1.4"/>
    <n v="5596"/>
    <n v="49580"/>
    <x v="6"/>
    <n v="0"/>
    <s v="UNK"/>
    <n v="0.45629484670580561"/>
    <s v="Santa Maria II Landfill"/>
    <m/>
    <x v="0"/>
  </r>
  <r>
    <s v="G"/>
    <n v="2016"/>
    <s v="G0547"/>
    <s v="Sargent Canyon Cogeneration"/>
    <s v="18C052"/>
    <s v="OP"/>
    <n v="33604"/>
    <m/>
    <s v="GT"/>
    <x v="4"/>
    <n v="38.200000000000003"/>
    <n v="293315"/>
    <n v="3789450"/>
    <x v="3"/>
    <n v="0"/>
    <s v="UNK"/>
    <n v="0.87653003896817994"/>
    <s v="Sargent Canyon Cogeneration"/>
    <m/>
    <x v="0"/>
  </r>
  <r>
    <s v="H"/>
    <n v="2016"/>
    <s v="H0467"/>
    <s v="Sawtelle"/>
    <n v="1"/>
    <s v="OP"/>
    <n v="31564"/>
    <m/>
    <s v="HY"/>
    <x v="6"/>
    <n v="0.64"/>
    <n v="0.01"/>
    <n v="0"/>
    <x v="5"/>
    <n v="0"/>
    <s v="UNK"/>
    <n v="1.7836757990867579E-6"/>
    <s v="Sawtelle"/>
    <m/>
    <x v="0"/>
  </r>
  <r>
    <s v="G"/>
    <n v="2016"/>
    <s v="G0549"/>
    <s v="Scattergood"/>
    <s v="Unit #1"/>
    <s v="OP"/>
    <n v="21520"/>
    <m/>
    <s v="ST"/>
    <x v="5"/>
    <n v="163.19999999999999"/>
    <n v="339245"/>
    <n v="3490280"/>
    <x v="3"/>
    <n v="744003"/>
    <s v="OBG"/>
    <n v="0.23729533194556363"/>
    <s v="Scattergood"/>
    <m/>
    <x v="0"/>
  </r>
  <r>
    <s v="G"/>
    <n v="2016"/>
    <s v="G0549"/>
    <s v="Scattergood"/>
    <s v="Unit #2"/>
    <s v="OP"/>
    <n v="21732"/>
    <m/>
    <s v="ST"/>
    <x v="5"/>
    <n v="163.19999999999999"/>
    <n v="64613.1"/>
    <n v="670568"/>
    <x v="3"/>
    <n v="92545.1"/>
    <s v="OBG"/>
    <n v="4.5195616774106905E-2"/>
    <s v="Scattergood"/>
    <m/>
    <x v="0"/>
  </r>
  <r>
    <s v="G"/>
    <n v="2016"/>
    <s v="G0549"/>
    <s v="Scattergood"/>
    <s v="Unit #4"/>
    <s v="OP"/>
    <n v="42286"/>
    <m/>
    <s v="CT"/>
    <x v="7"/>
    <n v="216.92"/>
    <n v="858848"/>
    <n v="9296520"/>
    <x v="3"/>
    <n v="0"/>
    <s v="OBG"/>
    <n v="0.45197311973271298"/>
    <s v="Scattergood"/>
    <m/>
    <x v="0"/>
  </r>
  <r>
    <s v="G"/>
    <n v="2016"/>
    <s v="G0549"/>
    <s v="Scattergood"/>
    <s v="Unit #5"/>
    <s v="OP"/>
    <n v="42323"/>
    <m/>
    <s v="CA"/>
    <x v="8"/>
    <n v="118.9"/>
    <n v="424993"/>
    <n v="0"/>
    <x v="3"/>
    <n v="0"/>
    <s v="UNK"/>
    <n v="0.40803349578134424"/>
    <s v="Scattergood"/>
    <m/>
    <x v="0"/>
  </r>
  <r>
    <s v="G"/>
    <n v="2016"/>
    <s v="G0549"/>
    <s v="Scattergood"/>
    <s v="Unit #6"/>
    <s v="OP"/>
    <n v="42225"/>
    <m/>
    <s v="GT"/>
    <x v="4"/>
    <n v="106.9"/>
    <n v="164698"/>
    <n v="1536480"/>
    <x v="3"/>
    <n v="0"/>
    <s v="UNK"/>
    <n v="0.17587597336306282"/>
    <s v="Scattergood"/>
    <m/>
    <x v="0"/>
  </r>
  <r>
    <s v="G"/>
    <n v="2016"/>
    <s v="G0549"/>
    <s v="Scattergood"/>
    <s v="Unit #7"/>
    <s v="OP"/>
    <n v="42270"/>
    <m/>
    <s v="GT"/>
    <x v="4"/>
    <n v="106.9"/>
    <n v="198675"/>
    <n v="1860250"/>
    <x v="3"/>
    <n v="0"/>
    <s v="UNK"/>
    <n v="0.21215897587042043"/>
    <s v="Scattergood"/>
    <m/>
    <x v="0"/>
  </r>
  <r>
    <s v="S"/>
    <n v="2016"/>
    <s v="S0379"/>
    <s v="SCE - Corona"/>
    <n v="1"/>
    <s v="OP"/>
    <n v="41379"/>
    <m/>
    <s v="PV"/>
    <x v="1"/>
    <n v="1"/>
    <n v="1801"/>
    <n v="0"/>
    <x v="1"/>
    <n v="0"/>
    <s v="UNK"/>
    <n v="0.20559360730593607"/>
    <s v="SCE - Corona"/>
    <m/>
    <x v="0"/>
  </r>
  <r>
    <s v="E"/>
    <n v="2016"/>
    <s v="E0063"/>
    <s v="Scotia"/>
    <s v="#3"/>
    <s v="OS"/>
    <n v="13881"/>
    <m/>
    <s v="ST"/>
    <x v="5"/>
    <n v="7.5"/>
    <n v="0.12"/>
    <n v="0"/>
    <x v="8"/>
    <n v="0"/>
    <s v="NG"/>
    <n v="1.8264840182648401E-6"/>
    <s v="Scotia"/>
    <m/>
    <x v="0"/>
  </r>
  <r>
    <s v="E"/>
    <n v="2016"/>
    <s v="E0063"/>
    <s v="Scotia"/>
    <s v="Gen A"/>
    <s v="OP"/>
    <n v="32203"/>
    <m/>
    <s v="ST"/>
    <x v="5"/>
    <n v="12.5"/>
    <n v="38794"/>
    <n v="1122820"/>
    <x v="8"/>
    <n v="0"/>
    <s v="NG"/>
    <n v="0.35428310502283106"/>
    <s v="Scotia"/>
    <m/>
    <x v="0"/>
  </r>
  <r>
    <s v="E"/>
    <n v="2016"/>
    <s v="E0063"/>
    <s v="Scotia"/>
    <s v="Gen B"/>
    <s v="OP"/>
    <n v="32509"/>
    <m/>
    <s v="ST"/>
    <x v="5"/>
    <n v="12.5"/>
    <n v="38119"/>
    <n v="1253270"/>
    <x v="8"/>
    <n v="0"/>
    <s v="NG"/>
    <n v="0.34811872146118722"/>
    <s v="Scotia"/>
    <m/>
    <x v="0"/>
  </r>
  <r>
    <s v="T"/>
    <n v="2016"/>
    <s v="T0051"/>
    <s v="Second Imperial Geothermal Co SIGC Plant"/>
    <s v="Gen 1-12"/>
    <s v="OP"/>
    <n v="34121"/>
    <m/>
    <s v="ST"/>
    <x v="5"/>
    <n v="48"/>
    <n v="165515"/>
    <n v="0"/>
    <x v="4"/>
    <n v="0"/>
    <s v="UNK"/>
    <n v="0.39363346651445968"/>
    <s v="Second Imperial Geothermal Co SIGC Plant"/>
    <m/>
    <x v="0"/>
  </r>
  <r>
    <s v="T"/>
    <n v="2016"/>
    <s v="T0051"/>
    <s v="Second Imperial Geothermal Co SIGC Plant"/>
    <s v="GEN 13"/>
    <s v="OP"/>
    <n v="38742"/>
    <m/>
    <s v="ST"/>
    <x v="5"/>
    <n v="16"/>
    <n v="27446"/>
    <n v="0"/>
    <x v="4"/>
    <n v="0"/>
    <s v="UNK"/>
    <n v="0.19581906392694065"/>
    <s v="Second Imperial Geothermal Co SIGC Plant"/>
    <m/>
    <x v="0"/>
  </r>
  <r>
    <s v="T"/>
    <n v="2016"/>
    <s v="T0051"/>
    <s v="Second Imperial Geothermal Co SIGC Plant"/>
    <s v="GEN 14"/>
    <s v="OP"/>
    <n v="39542"/>
    <m/>
    <s v="ST"/>
    <x v="5"/>
    <n v="16"/>
    <n v="106368"/>
    <n v="0"/>
    <x v="4"/>
    <n v="0"/>
    <s v="UNK"/>
    <n v="0.75890410958904109"/>
    <s v="Second Imperial Geothermal Co SIGC Plant"/>
    <m/>
    <x v="0"/>
  </r>
  <r>
    <s v="S"/>
    <n v="2016"/>
    <s v="S0071"/>
    <s v="SEGS III"/>
    <s v="GEN1"/>
    <s v="OP"/>
    <n v="31764"/>
    <m/>
    <s v="ST"/>
    <x v="5"/>
    <n v="34.200000000000003"/>
    <n v="55739"/>
    <n v="680398"/>
    <x v="1"/>
    <n v="127899"/>
    <s v="NG"/>
    <n v="0.18604969425084783"/>
    <s v="SEGS III"/>
    <m/>
    <x v="0"/>
  </r>
  <r>
    <s v="S"/>
    <n v="2016"/>
    <s v="S0072"/>
    <s v="SEGS IV"/>
    <s v="GEN1"/>
    <s v="OP"/>
    <n v="31764"/>
    <m/>
    <s v="ST"/>
    <x v="5"/>
    <n v="34.200000000000003"/>
    <n v="55211"/>
    <n v="736510"/>
    <x v="1"/>
    <n v="113468"/>
    <s v="NG"/>
    <n v="0.1842872973911186"/>
    <s v="SEGS IV"/>
    <m/>
    <x v="0"/>
  </r>
  <r>
    <s v="S"/>
    <n v="2016"/>
    <s v="S0073"/>
    <s v="SEGS IX"/>
    <s v="GEN1"/>
    <s v="OP"/>
    <n v="33157"/>
    <m/>
    <s v="ST"/>
    <x v="5"/>
    <n v="92"/>
    <n v="157967"/>
    <n v="1676910"/>
    <x v="1"/>
    <n v="200635"/>
    <s v="NG"/>
    <n v="0.19600828866388723"/>
    <s v="SEGS IX"/>
    <m/>
    <x v="0"/>
  </r>
  <r>
    <s v="S"/>
    <n v="2016"/>
    <s v="S0074"/>
    <s v="SEGS V"/>
    <s v="GEN1"/>
    <s v="OP"/>
    <n v="32049"/>
    <m/>
    <s v="ST"/>
    <x v="5"/>
    <n v="34.200000000000003"/>
    <n v="55842"/>
    <n v="757513"/>
    <x v="1"/>
    <n v="112439"/>
    <s v="NG"/>
    <n v="0.18639349515340864"/>
    <s v="SEGS V"/>
    <m/>
    <x v="0"/>
  </r>
  <r>
    <s v="S"/>
    <n v="2016"/>
    <s v="S0075"/>
    <s v="SEGS VI"/>
    <s v="GEN1"/>
    <s v="OP"/>
    <n v="32502"/>
    <m/>
    <s v="ST"/>
    <x v="5"/>
    <n v="35"/>
    <n v="50813"/>
    <n v="513435"/>
    <x v="1"/>
    <n v="135233"/>
    <s v="NG"/>
    <n v="0.16573059360730594"/>
    <s v="SEGS VI"/>
    <m/>
    <x v="0"/>
  </r>
  <r>
    <s v="S"/>
    <n v="2016"/>
    <s v="S0076"/>
    <s v="SEGS VII"/>
    <s v="GEN1"/>
    <s v="OP"/>
    <n v="32506"/>
    <m/>
    <s v="ST"/>
    <x v="5"/>
    <n v="35"/>
    <n v="53936"/>
    <n v="605293"/>
    <x v="1"/>
    <n v="158009"/>
    <s v="NG"/>
    <n v="0.17591650358773647"/>
    <s v="SEGS VII"/>
    <m/>
    <x v="0"/>
  </r>
  <r>
    <s v="S"/>
    <n v="2016"/>
    <s v="S0077"/>
    <s v="SEGS VIII"/>
    <s v="GEN1"/>
    <s v="OP"/>
    <n v="32843"/>
    <m/>
    <s v="ST"/>
    <x v="5"/>
    <n v="92"/>
    <n v="156265"/>
    <n v="1658890"/>
    <x v="1"/>
    <n v="216997"/>
    <s v="NG"/>
    <n v="0.19389641651776851"/>
    <s v="SEGS VIII"/>
    <m/>
    <x v="0"/>
  </r>
  <r>
    <s v="H"/>
    <n v="2016"/>
    <s v="H0471"/>
    <s v="Senator Wash"/>
    <s v="Unit 1"/>
    <s v="OP"/>
    <n v="28399"/>
    <m/>
    <s v="HY"/>
    <x v="6"/>
    <n v="7.83"/>
    <n v="5139.6000000000004"/>
    <n v="0"/>
    <x v="5"/>
    <n v="0"/>
    <s v="UNK"/>
    <n v="7.4931331898738615E-2"/>
    <s v="Senator Wash"/>
    <m/>
    <x v="0"/>
  </r>
  <r>
    <s v="G"/>
    <n v="2016"/>
    <s v="G0512"/>
    <s v="Sentinel Energy Project CPV"/>
    <n v="1"/>
    <s v="OP"/>
    <n v="41404"/>
    <m/>
    <s v="GT"/>
    <x v="4"/>
    <n v="100"/>
    <n v="57484"/>
    <n v="594454"/>
    <x v="3"/>
    <n v="0"/>
    <s v="UNK"/>
    <n v="6.5621004566210048E-2"/>
    <s v="Sentinel Energy Project CPV"/>
    <m/>
    <x v="0"/>
  </r>
  <r>
    <s v="G"/>
    <n v="2016"/>
    <s v="G0512"/>
    <s v="Sentinel Energy Project CPV"/>
    <n v="2"/>
    <s v="OP"/>
    <n v="41404"/>
    <m/>
    <s v="GT"/>
    <x v="4"/>
    <n v="100"/>
    <n v="57316"/>
    <n v="587648"/>
    <x v="3"/>
    <n v="0"/>
    <s v="UNK"/>
    <n v="6.5429223744292234E-2"/>
    <s v="Sentinel Energy Project CPV"/>
    <m/>
    <x v="0"/>
  </r>
  <r>
    <s v="G"/>
    <n v="2016"/>
    <s v="G0512"/>
    <s v="Sentinel Energy Project CPV"/>
    <n v="3"/>
    <s v="OP"/>
    <n v="41404"/>
    <m/>
    <s v="GT"/>
    <x v="4"/>
    <n v="100"/>
    <n v="63637"/>
    <n v="642367"/>
    <x v="3"/>
    <n v="0"/>
    <s v="UNK"/>
    <n v="7.264497716894977E-2"/>
    <s v="Sentinel Energy Project CPV"/>
    <m/>
    <x v="0"/>
  </r>
  <r>
    <s v="G"/>
    <n v="2016"/>
    <s v="G0512"/>
    <s v="Sentinel Energy Project CPV"/>
    <n v="4"/>
    <s v="OP"/>
    <n v="41404"/>
    <m/>
    <s v="GT"/>
    <x v="4"/>
    <n v="100"/>
    <n v="56671"/>
    <n v="567545"/>
    <x v="3"/>
    <n v="0"/>
    <s v="UNK"/>
    <n v="6.4692922374429224E-2"/>
    <s v="Sentinel Energy Project CPV"/>
    <m/>
    <x v="0"/>
  </r>
  <r>
    <s v="G"/>
    <n v="2016"/>
    <s v="G0512"/>
    <s v="Sentinel Energy Project CPV"/>
    <n v="5"/>
    <s v="OP"/>
    <n v="41404"/>
    <m/>
    <s v="GT"/>
    <x v="4"/>
    <n v="100"/>
    <n v="61398"/>
    <n v="612933"/>
    <x v="3"/>
    <n v="0"/>
    <s v="UNK"/>
    <n v="7.0089041095890411E-2"/>
    <s v="Sentinel Energy Project CPV"/>
    <m/>
    <x v="0"/>
  </r>
  <r>
    <s v="G"/>
    <n v="2016"/>
    <s v="G0512"/>
    <s v="Sentinel Energy Project CPV"/>
    <n v="6"/>
    <s v="OP"/>
    <n v="41404"/>
    <m/>
    <s v="GT"/>
    <x v="4"/>
    <n v="100"/>
    <n v="44278"/>
    <n v="454140"/>
    <x v="3"/>
    <n v="0"/>
    <s v="UNK"/>
    <n v="5.054566210045662E-2"/>
    <s v="Sentinel Energy Project CPV"/>
    <m/>
    <x v="0"/>
  </r>
  <r>
    <s v="G"/>
    <n v="2016"/>
    <s v="G0512"/>
    <s v="Sentinel Energy Project CPV"/>
    <n v="7"/>
    <s v="OP"/>
    <n v="41404"/>
    <m/>
    <s v="GT"/>
    <x v="4"/>
    <n v="100"/>
    <n v="62931"/>
    <n v="632288"/>
    <x v="3"/>
    <n v="0"/>
    <s v="UNK"/>
    <n v="7.1839041095890413E-2"/>
    <s v="Sentinel Energy Project CPV"/>
    <m/>
    <x v="0"/>
  </r>
  <r>
    <s v="G"/>
    <n v="2016"/>
    <s v="G0512"/>
    <s v="Sentinel Energy Project CPV"/>
    <n v="8"/>
    <s v="OP"/>
    <n v="41404"/>
    <m/>
    <s v="GT"/>
    <x v="4"/>
    <n v="100"/>
    <n v="45600"/>
    <n v="479803"/>
    <x v="3"/>
    <n v="0"/>
    <s v="UNK"/>
    <n v="5.2054794520547946E-2"/>
    <s v="Sentinel Energy Project CPV"/>
    <m/>
    <x v="0"/>
  </r>
  <r>
    <s v="S"/>
    <n v="2016"/>
    <s v="S9155"/>
    <s v="Sepulveda Ambulatory Care Center"/>
    <n v="1"/>
    <s v="OP"/>
    <n v="40909"/>
    <m/>
    <s v="PV"/>
    <x v="1"/>
    <n v="4"/>
    <n v="7008"/>
    <n v="0"/>
    <x v="1"/>
    <n v="0"/>
    <s v="UNK"/>
    <n v="0.2"/>
    <s v="Sepulveda Ambulatory Care Center"/>
    <m/>
    <x v="0"/>
  </r>
  <r>
    <s v="H"/>
    <n v="2016"/>
    <s v="H0472"/>
    <s v="Sepulveda Canyon"/>
    <n v="1"/>
    <s v="OP"/>
    <n v="30011"/>
    <m/>
    <s v="HY"/>
    <x v="6"/>
    <n v="8.5399999999999991"/>
    <n v="4312"/>
    <n v="0"/>
    <x v="5"/>
    <n v="0"/>
    <s v="UNK"/>
    <n v="5.7639044838685538E-2"/>
    <s v="Sepulveda Canyon"/>
    <m/>
    <x v="0"/>
  </r>
  <r>
    <s v="S"/>
    <n v="2016"/>
    <s v="S0163"/>
    <s v="SEPV 1 (Gestamp - GASNA)"/>
    <n v="1"/>
    <s v="OP"/>
    <n v="41022"/>
    <m/>
    <s v="PV"/>
    <x v="1"/>
    <n v="2"/>
    <n v="5329"/>
    <n v="0"/>
    <x v="1"/>
    <n v="0"/>
    <s v="UNK"/>
    <n v="0.30416666666666664"/>
    <s v="SEPV 1 "/>
    <s v="Gestamp - GASNA)"/>
    <x v="0"/>
  </r>
  <r>
    <s v="S"/>
    <n v="2016"/>
    <s v="S0557"/>
    <s v="SEPV 18 - Palmdale 18"/>
    <s v="Unit 1"/>
    <s v="OP"/>
    <n v="42373"/>
    <m/>
    <s v="PV"/>
    <x v="1"/>
    <n v="1.5"/>
    <n v="6412"/>
    <n v="0"/>
    <x v="1"/>
    <n v="0"/>
    <m/>
    <n v="0.48797564687975648"/>
    <s v="SEPV 18 - Palmdale 18"/>
    <m/>
    <x v="0"/>
  </r>
  <r>
    <s v="S"/>
    <n v="2016"/>
    <s v="S0164"/>
    <s v="SEPV 2 (Gestamp - GASNA)"/>
    <n v="1"/>
    <s v="OP"/>
    <n v="41061"/>
    <m/>
    <s v="PV"/>
    <x v="1"/>
    <n v="2"/>
    <n v="5344"/>
    <n v="0"/>
    <x v="1"/>
    <n v="0"/>
    <s v="UNK"/>
    <n v="0.30502283105022832"/>
    <s v="SEPV 2 "/>
    <s v="Gestamp - GASNA)"/>
    <x v="0"/>
  </r>
  <r>
    <s v="S"/>
    <n v="2016"/>
    <s v="S0550"/>
    <s v="SEPV Mojave West"/>
    <s v="Unit 1"/>
    <s v="OP"/>
    <n v="42170"/>
    <m/>
    <s v="PV"/>
    <x v="1"/>
    <n v="20"/>
    <n v="36776"/>
    <n v="0"/>
    <x v="1"/>
    <n v="0"/>
    <m/>
    <n v="0.20990867579908676"/>
    <s v="SEPV Mojave West"/>
    <m/>
    <x v="0"/>
  </r>
  <r>
    <s v="S"/>
    <n v="2016"/>
    <s v="S0415"/>
    <s v="SEPV Palmdale East LLC"/>
    <s v="PLMD"/>
    <s v="OP"/>
    <n v="42216"/>
    <m/>
    <s v="PV"/>
    <x v="1"/>
    <n v="10"/>
    <n v="27372"/>
    <n v="0"/>
    <x v="1"/>
    <n v="0"/>
    <s v="UNK"/>
    <n v="0.31246575342465754"/>
    <s v="SEPV Palmdale East LLC"/>
    <m/>
    <x v="0"/>
  </r>
  <r>
    <s v="S"/>
    <n v="2016"/>
    <s v="S9207"/>
    <s v="Sequoia (Bena C)"/>
    <s v="Unit 1"/>
    <s v="OP"/>
    <n v="42004"/>
    <m/>
    <s v="PV"/>
    <x v="1"/>
    <n v="1.5"/>
    <n v="2628"/>
    <n v="0"/>
    <x v="1"/>
    <n v="0"/>
    <m/>
    <n v="0.2"/>
    <s v="Sequoia "/>
    <s v="Bena C)"/>
    <x v="0"/>
  </r>
  <r>
    <s v="S"/>
    <n v="2016"/>
    <s v="S0516"/>
    <s v="Sequoia PV1"/>
    <s v="Farmersville123"/>
    <s v="OP"/>
    <n v="41871"/>
    <m/>
    <s v="PV"/>
    <x v="1"/>
    <n v="4.5"/>
    <n v="8804"/>
    <n v="0"/>
    <x v="1"/>
    <n v="0"/>
    <s v="UNK"/>
    <n v="0.22333840690005075"/>
    <s v="Sequoia PV1"/>
    <m/>
    <x v="0"/>
  </r>
  <r>
    <s v="S"/>
    <n v="2016"/>
    <s v="S0516"/>
    <s v="Sequoia PV1"/>
    <s v="Tulare1&amp;2"/>
    <s v="OP"/>
    <n v="41725"/>
    <m/>
    <s v="PV"/>
    <x v="1"/>
    <n v="3"/>
    <n v="5885"/>
    <n v="0"/>
    <x v="1"/>
    <n v="0"/>
    <s v="UNK"/>
    <n v="0.2239345509893455"/>
    <s v="Sequoia PV1"/>
    <m/>
    <x v="0"/>
  </r>
  <r>
    <s v="S"/>
    <n v="2016"/>
    <s v="S0517"/>
    <s v="Sequoia PV2"/>
    <s v="Hanford 1&amp;2"/>
    <s v="OP"/>
    <n v="41880"/>
    <m/>
    <s v="PV"/>
    <x v="1"/>
    <n v="3"/>
    <n v="6042"/>
    <n v="0"/>
    <x v="1"/>
    <n v="0"/>
    <s v="UNK"/>
    <n v="0.22990867579908675"/>
    <s v="Sequoia PV2"/>
    <m/>
    <x v="0"/>
  </r>
  <r>
    <s v="S"/>
    <n v="2016"/>
    <s v="S0518"/>
    <s v="Sequoia PV3"/>
    <s v="Porterville6&amp;7"/>
    <s v="OP"/>
    <n v="41852"/>
    <m/>
    <s v="PV"/>
    <x v="1"/>
    <n v="3"/>
    <n v="5936"/>
    <n v="0"/>
    <x v="1"/>
    <n v="0"/>
    <s v="UNK"/>
    <n v="0.22587519025875191"/>
    <s v="Sequoia PV3"/>
    <m/>
    <x v="0"/>
  </r>
  <r>
    <s v="S"/>
    <n v="2016"/>
    <s v="S9036"/>
    <s v="Services Inc. #345 Ikea Distribution"/>
    <n v="1"/>
    <s v="OP"/>
    <n v="40909"/>
    <m/>
    <s v="PV"/>
    <x v="1"/>
    <n v="1"/>
    <n v="1622"/>
    <n v="0"/>
    <x v="1"/>
    <n v="0"/>
    <s v="UNK"/>
    <n v="0.18515981735159817"/>
    <s v="Services Inc. #345 Ikea Distribution"/>
    <m/>
    <x v="0"/>
  </r>
  <r>
    <s v="S"/>
    <n v="2016"/>
    <s v="S0408"/>
    <s v="Seville Solar One"/>
    <s v="Unit 1"/>
    <s v="OP"/>
    <n v="42368"/>
    <m/>
    <s v="PV"/>
    <x v="1"/>
    <n v="20"/>
    <n v="65604"/>
    <n v="0"/>
    <x v="1"/>
    <n v="0"/>
    <s v="UNK"/>
    <n v="0.37445205479452054"/>
    <s v="Seville Solar One"/>
    <m/>
    <x v="0"/>
  </r>
  <r>
    <s v="S"/>
    <n v="2016"/>
    <s v="S0409"/>
    <s v="Seville Solar Two"/>
    <s v="Unit 1"/>
    <s v="OP"/>
    <n v="42362"/>
    <m/>
    <s v="PV"/>
    <x v="1"/>
    <n v="30"/>
    <n v="93299"/>
    <n v="0"/>
    <x v="1"/>
    <n v="0"/>
    <s v="UNK"/>
    <n v="0.35501902587519024"/>
    <s v="Seville Solar Two"/>
    <m/>
    <x v="0"/>
  </r>
  <r>
    <s v="G"/>
    <n v="2016"/>
    <s v="G0127"/>
    <s v="SF Fuel Cell Station"/>
    <n v="1"/>
    <s v="OP"/>
    <n v="40787"/>
    <m/>
    <s v="FC"/>
    <x v="9"/>
    <n v="1.6"/>
    <n v="1508"/>
    <n v="11185"/>
    <x v="3"/>
    <n v="0"/>
    <s v="UNK"/>
    <n v="0.10759132420091325"/>
    <s v="SF Fuel Cell Station"/>
    <m/>
    <x v="0"/>
  </r>
  <r>
    <s v="S"/>
    <n v="2016"/>
    <s v="S0330"/>
    <s v="Shafter Solar LLC"/>
    <n v="1"/>
    <s v="OP"/>
    <n v="42158"/>
    <m/>
    <s v="PV"/>
    <x v="1"/>
    <n v="20"/>
    <n v="51661"/>
    <n v="0"/>
    <x v="1"/>
    <n v="0"/>
    <s v="UNK"/>
    <n v="0.2948687214611872"/>
    <s v="Shafter Solar LLC"/>
    <m/>
    <x v="0"/>
  </r>
  <r>
    <s v="H"/>
    <n v="2016"/>
    <s v="H0475"/>
    <s v="Shasta"/>
    <s v="UNIT 1"/>
    <s v="OP"/>
    <n v="17989"/>
    <m/>
    <s v="HY"/>
    <x v="6"/>
    <n v="142"/>
    <n v="347649"/>
    <n v="0"/>
    <x v="5"/>
    <n v="0"/>
    <s v="UNK"/>
    <n v="0.27947858383175767"/>
    <s v="Shasta"/>
    <m/>
    <x v="0"/>
  </r>
  <r>
    <s v="H"/>
    <n v="2016"/>
    <s v="H0475"/>
    <s v="Shasta"/>
    <s v="UNIT 2"/>
    <s v="OP"/>
    <n v="17715"/>
    <m/>
    <s v="HY"/>
    <x v="6"/>
    <n v="142"/>
    <n v="347648"/>
    <n v="0"/>
    <x v="5"/>
    <n v="0"/>
    <s v="UNK"/>
    <n v="0.27947777992153838"/>
    <s v="Shasta"/>
    <m/>
    <x v="0"/>
  </r>
  <r>
    <s v="H"/>
    <n v="2016"/>
    <s v="H0475"/>
    <s v="Shasta"/>
    <s v="UNIT 3"/>
    <s v="OP"/>
    <n v="16224"/>
    <m/>
    <s v="HY"/>
    <x v="6"/>
    <n v="142"/>
    <n v="347647"/>
    <n v="0"/>
    <x v="5"/>
    <n v="0"/>
    <s v="UNK"/>
    <n v="0.27947697601131904"/>
    <s v="Shasta"/>
    <m/>
    <x v="0"/>
  </r>
  <r>
    <s v="H"/>
    <n v="2016"/>
    <s v="H0475"/>
    <s v="Shasta"/>
    <s v="UNIT 4"/>
    <s v="OP"/>
    <n v="16224"/>
    <m/>
    <s v="HY"/>
    <x v="6"/>
    <n v="142"/>
    <n v="347648"/>
    <n v="0"/>
    <x v="5"/>
    <n v="0"/>
    <s v="UNK"/>
    <n v="0.27947777992153838"/>
    <s v="Shasta"/>
    <m/>
    <x v="0"/>
  </r>
  <r>
    <s v="H"/>
    <n v="2016"/>
    <s v="H0475"/>
    <s v="Shasta"/>
    <s v="UNIT 5"/>
    <s v="OP"/>
    <n v="17593"/>
    <m/>
    <s v="HY"/>
    <x v="6"/>
    <n v="142"/>
    <n v="347647"/>
    <n v="0"/>
    <x v="5"/>
    <n v="0"/>
    <s v="UNK"/>
    <n v="0.27947697601131904"/>
    <s v="Shasta"/>
    <m/>
    <x v="0"/>
  </r>
  <r>
    <s v="H"/>
    <n v="2016"/>
    <s v="H0475"/>
    <s v="Shasta"/>
    <s v="UNIT S1"/>
    <s v="OP"/>
    <n v="16224"/>
    <m/>
    <s v="HY"/>
    <x v="6"/>
    <n v="2"/>
    <n v="4896.3100000000004"/>
    <n v="0"/>
    <x v="5"/>
    <n v="0"/>
    <s v="UNK"/>
    <n v="0.2794697488584475"/>
    <s v="Shasta"/>
    <m/>
    <x v="0"/>
  </r>
  <r>
    <s v="H"/>
    <n v="2016"/>
    <s v="H0475"/>
    <s v="Shasta"/>
    <s v="UNIT S2"/>
    <s v="OP"/>
    <n v="16224"/>
    <m/>
    <s v="HY"/>
    <x v="6"/>
    <n v="2"/>
    <n v="4896.3"/>
    <n v="0"/>
    <x v="5"/>
    <n v="0"/>
    <s v="UNK"/>
    <n v="0.27946917808219179"/>
    <s v="Shasta"/>
    <m/>
    <x v="0"/>
  </r>
  <r>
    <s v="S"/>
    <n v="2016"/>
    <s v="S9002"/>
    <s v="Shasta College"/>
    <n v="1"/>
    <s v="OP"/>
    <n v="40909"/>
    <m/>
    <s v="PV"/>
    <x v="1"/>
    <n v="1"/>
    <n v="1620"/>
    <n v="0"/>
    <x v="1"/>
    <n v="0"/>
    <s v="UNK"/>
    <n v="0.18493150684931506"/>
    <s v="Shasta College"/>
    <m/>
    <x v="0"/>
  </r>
  <r>
    <s v="W"/>
    <n v="2016"/>
    <s v="W0358"/>
    <s v="Shiloh I Wind (Victory Garden Prtnr PHIV)"/>
    <s v="WPRS 1"/>
    <s v="OP"/>
    <n v="38806"/>
    <m/>
    <s v="WT"/>
    <x v="0"/>
    <n v="150"/>
    <n v="386097"/>
    <n v="0"/>
    <x v="0"/>
    <n v="0"/>
    <s v="UNK"/>
    <n v="0.29383333333333334"/>
    <s v="Shiloh I Wind "/>
    <s v="Victory Garden Prtnr PHIV)"/>
    <x v="0"/>
  </r>
  <r>
    <s v="W"/>
    <n v="2016"/>
    <s v="W0421"/>
    <s v="Shiloh III Wind Project, LLC"/>
    <s v="WPRS 1"/>
    <s v="OP"/>
    <n v="41263"/>
    <m/>
    <s v="WT"/>
    <x v="0"/>
    <n v="102.5"/>
    <n v="260264"/>
    <n v="0"/>
    <x v="0"/>
    <n v="0"/>
    <s v="UNK"/>
    <n v="0.28985855885956119"/>
    <s v="Shiloh III Wind Project, LLC"/>
    <m/>
    <x v="0"/>
  </r>
  <r>
    <s v="W"/>
    <n v="2016"/>
    <s v="W0422"/>
    <s v="Shiloh IV Wind Project, LLC"/>
    <s v="WPRS 1"/>
    <s v="OP"/>
    <n v="40899"/>
    <m/>
    <s v="WT"/>
    <x v="0"/>
    <n v="102.5"/>
    <n v="282860"/>
    <n v="0"/>
    <x v="0"/>
    <n v="0"/>
    <s v="UNK"/>
    <n v="0.31502394475999557"/>
    <s v="Shiloh IV Wind Project, LLC"/>
    <m/>
    <x v="0"/>
  </r>
  <r>
    <s v="W"/>
    <n v="2016"/>
    <s v="W0384"/>
    <s v="Shiloh Wind Project 2, LLC (Shiloh II &amp; III)"/>
    <s v="WPRS 1"/>
    <s v="OP"/>
    <n v="35431"/>
    <m/>
    <s v="WT"/>
    <x v="0"/>
    <n v="153.75"/>
    <n v="399427"/>
    <n v="0"/>
    <x v="0"/>
    <n v="0"/>
    <s v="UNK"/>
    <n v="0.29656383413149201"/>
    <s v="Shiloh Wind Project 2, LLC "/>
    <s v="Shiloh II &amp; III)"/>
    <x v="0"/>
  </r>
  <r>
    <s v="S"/>
    <n v="2016"/>
    <s v="S9092"/>
    <s v="Siemens Industry Inc."/>
    <n v="1"/>
    <s v="OP"/>
    <n v="40909"/>
    <m/>
    <s v="PV"/>
    <x v="1"/>
    <n v="1"/>
    <n v="1624"/>
    <n v="0"/>
    <x v="1"/>
    <n v="0"/>
    <s v="UNK"/>
    <n v="0.18538812785388128"/>
    <s v="Siemens Industry Inc."/>
    <m/>
    <x v="0"/>
  </r>
  <r>
    <s v="H"/>
    <n v="2016"/>
    <s v="H0479"/>
    <s v="Sierra"/>
    <n v="1"/>
    <s v="OP"/>
    <n v="8037"/>
    <m/>
    <s v="HY"/>
    <x v="6"/>
    <n v="0.24"/>
    <n v="403"/>
    <n v="0"/>
    <x v="5"/>
    <n v="0"/>
    <s v="UNK"/>
    <n v="0.19168569254185691"/>
    <s v="Sierra"/>
    <m/>
    <x v="0"/>
  </r>
  <r>
    <s v="H"/>
    <n v="2016"/>
    <s v="H0479"/>
    <s v="Sierra"/>
    <n v="2"/>
    <s v="OP"/>
    <n v="8068"/>
    <m/>
    <s v="HY"/>
    <x v="6"/>
    <n v="0.24"/>
    <n v="402"/>
    <n v="0"/>
    <x v="5"/>
    <n v="0"/>
    <s v="UNK"/>
    <n v="0.19121004566210045"/>
    <s v="Sierra"/>
    <m/>
    <x v="0"/>
  </r>
  <r>
    <s v="S"/>
    <n v="2016"/>
    <s v="S0160"/>
    <s v="Sierra Nevada Brewing Solar"/>
    <n v="1"/>
    <s v="OP"/>
    <n v="39813"/>
    <m/>
    <s v="PV"/>
    <x v="1"/>
    <n v="2"/>
    <n v="5318"/>
    <n v="0"/>
    <x v="1"/>
    <n v="0"/>
    <s v="UNK"/>
    <n v="0.30353881278538813"/>
    <s v="Sierra Nevada Brewing Solar"/>
    <m/>
    <x v="0"/>
  </r>
  <r>
    <s v="S"/>
    <n v="2016"/>
    <s v="S0432"/>
    <s v="Sierra Solar Greenworks LLC"/>
    <s v="Unit 1"/>
    <s v="OP"/>
    <n v="42309"/>
    <m/>
    <s v="PV"/>
    <x v="1"/>
    <n v="22.47"/>
    <n v="44722"/>
    <n v="0"/>
    <x v="1"/>
    <n v="0"/>
    <s v="UNK"/>
    <n v="0.22720298805307129"/>
    <s v="Sierra Solar Greenworks LLC"/>
    <m/>
    <x v="0"/>
  </r>
  <r>
    <s v="S"/>
    <n v="2016"/>
    <s v="S9174"/>
    <s v="Silver Ridge Mount Signal (Imperial Valley Solar 1)"/>
    <s v="Unit 1"/>
    <s v="OP"/>
    <n v="41548"/>
    <m/>
    <s v="PV"/>
    <x v="1"/>
    <n v="200"/>
    <n v="536067"/>
    <n v="0"/>
    <x v="1"/>
    <n v="0"/>
    <s v="UNK"/>
    <n v="0.30597431506849315"/>
    <s v="Silver Ridge Mount Signal "/>
    <s v="Imperial Valley Solar 1)"/>
    <x v="0"/>
  </r>
  <r>
    <s v="S"/>
    <n v="2016"/>
    <s v="S0436"/>
    <s v="Silver State Power South (NV)"/>
    <s v="Unit 1"/>
    <s v="OP"/>
    <n v="42614"/>
    <m/>
    <s v="PV"/>
    <x v="1"/>
    <n v="250"/>
    <n v="565480"/>
    <n v="0"/>
    <x v="1"/>
    <n v="0"/>
    <s v="UNK"/>
    <n v="0.25821004566210043"/>
    <s v="Silver State Power South "/>
    <s v="NV)"/>
    <x v="1"/>
  </r>
  <r>
    <s v="E"/>
    <n v="2016"/>
    <s v="E0208"/>
    <s v="Simi Valley Landfill (Retired 9/30/2016)"/>
    <n v="1"/>
    <s v="RE"/>
    <n v="38322"/>
    <n v="42643"/>
    <s v="IC"/>
    <x v="2"/>
    <n v="1.35"/>
    <n v="5560"/>
    <n v="80781"/>
    <x v="6"/>
    <n v="0"/>
    <s v="UNK"/>
    <n v="0.47015051581261624"/>
    <s v="Simi Valley Landfill "/>
    <s v="Retired 9/30/2016)"/>
    <x v="1"/>
  </r>
  <r>
    <s v="E"/>
    <n v="2016"/>
    <s v="E0208"/>
    <s v="Simi Valley Landfill (Retired 9/30/2016)"/>
    <n v="2"/>
    <s v="OP"/>
    <n v="38322"/>
    <m/>
    <s v="IC"/>
    <x v="2"/>
    <n v="1.35"/>
    <n v="5561"/>
    <n v="80781"/>
    <x v="6"/>
    <n v="0"/>
    <s v="UNK"/>
    <n v="0.47023507525790631"/>
    <s v="Simi Valley Landfill "/>
    <s v="Retired 9/30/2016)"/>
    <x v="1"/>
  </r>
  <r>
    <s v="W"/>
    <n v="2016"/>
    <s v="W0289"/>
    <s v="Sky River Partnership (ESI Energy Inc - 6065)"/>
    <s v="WPRS 1"/>
    <s v="OP"/>
    <n v="41254"/>
    <m/>
    <s v="WT"/>
    <x v="0"/>
    <n v="70.650000000000006"/>
    <n v="136624"/>
    <n v="0"/>
    <x v="0"/>
    <n v="0"/>
    <s v="UNK"/>
    <n v="0.22075508891668041"/>
    <s v="Sky River Partnership "/>
    <s v="ESI Energy Inc - 6065)"/>
    <x v="0"/>
  </r>
  <r>
    <s v="H"/>
    <n v="2016"/>
    <s v="H0482"/>
    <s v="Slab Creek"/>
    <n v="1"/>
    <s v="OP"/>
    <n v="30498"/>
    <m/>
    <s v="HY"/>
    <x v="6"/>
    <n v="0.48"/>
    <n v="1985"/>
    <n v="0"/>
    <x v="5"/>
    <n v="0"/>
    <s v="UNK"/>
    <n v="0.47207952815829524"/>
    <s v="Slab Creek"/>
    <m/>
    <x v="0"/>
  </r>
  <r>
    <s v="H"/>
    <n v="2016"/>
    <s v="H0483"/>
    <s v="Slate Creek"/>
    <s v="GEN1"/>
    <s v="OP"/>
    <n v="32994"/>
    <m/>
    <s v="HY"/>
    <x v="6"/>
    <n v="4.2"/>
    <n v="10531"/>
    <n v="0"/>
    <x v="5"/>
    <n v="0"/>
    <s v="UNK"/>
    <n v="0.28623070232659276"/>
    <s v="Slate Creek"/>
    <m/>
    <x v="0"/>
  </r>
  <r>
    <s v="H"/>
    <n v="2016"/>
    <s v="H0484"/>
    <s v="Sly Creek"/>
    <n v="1"/>
    <s v="OP"/>
    <n v="30498"/>
    <m/>
    <s v="HY"/>
    <x v="6"/>
    <n v="12"/>
    <n v="34917"/>
    <n v="0"/>
    <x v="5"/>
    <n v="0"/>
    <s v="UNK"/>
    <n v="0.33216324200913244"/>
    <s v="Sly Creek"/>
    <m/>
    <x v="0"/>
  </r>
  <r>
    <s v="S"/>
    <n v="2016"/>
    <s v="S0351"/>
    <s v="Snowline - Duncan Road (North)"/>
    <n v="1"/>
    <s v="OP"/>
    <n v="41914"/>
    <m/>
    <s v="PV"/>
    <x v="1"/>
    <n v="1.5"/>
    <n v="4003"/>
    <n v="0"/>
    <x v="1"/>
    <n v="0"/>
    <s v="UNK"/>
    <n v="0.30464231354642313"/>
    <s v="Snowline - Duncan Road "/>
    <s v="North)"/>
    <x v="0"/>
  </r>
  <r>
    <s v="S"/>
    <n v="2016"/>
    <s v="S0352"/>
    <s v="Snowline - Duncan Road (South)"/>
    <n v="1"/>
    <s v="OP"/>
    <n v="41914"/>
    <m/>
    <s v="PV"/>
    <x v="1"/>
    <n v="1"/>
    <n v="2521"/>
    <n v="0"/>
    <x v="1"/>
    <n v="0"/>
    <s v="UNK"/>
    <n v="0.28778538812785387"/>
    <s v="Snowline - Duncan Road "/>
    <s v="South)"/>
    <x v="0"/>
  </r>
  <r>
    <s v="S"/>
    <n v="2016"/>
    <s v="S0355"/>
    <s v="Snowline - White Road (Central)"/>
    <n v="1"/>
    <s v="OP"/>
    <n v="41968"/>
    <m/>
    <s v="PV"/>
    <x v="1"/>
    <n v="1.5"/>
    <n v="3948"/>
    <n v="0"/>
    <x v="1"/>
    <n v="0"/>
    <s v="UNK"/>
    <n v="0.30045662100456622"/>
    <s v="Snowline - White Road "/>
    <s v="Central)"/>
    <x v="0"/>
  </r>
  <r>
    <s v="S"/>
    <n v="2016"/>
    <s v="S0353"/>
    <s v="Snowline - White Road (North)"/>
    <n v="1"/>
    <s v="OP"/>
    <n v="41968"/>
    <m/>
    <s v="PV"/>
    <x v="1"/>
    <n v="1.5"/>
    <n v="4045"/>
    <n v="0"/>
    <x v="1"/>
    <n v="0"/>
    <s v="UNK"/>
    <n v="0.3078386605783866"/>
    <s v="Snowline - White Road "/>
    <s v="North)"/>
    <x v="0"/>
  </r>
  <r>
    <s v="S"/>
    <n v="2016"/>
    <s v="S0354"/>
    <s v="Snowline - White Road (South)"/>
    <n v="1"/>
    <s v="OP"/>
    <n v="41914"/>
    <m/>
    <s v="PV"/>
    <x v="1"/>
    <n v="1.5"/>
    <n v="4084"/>
    <n v="0"/>
    <x v="1"/>
    <n v="0"/>
    <s v="UNK"/>
    <n v="0.31080669710806696"/>
    <s v="Snowline - White Road "/>
    <s v="South)"/>
    <x v="0"/>
  </r>
  <r>
    <s v="T"/>
    <n v="2016"/>
    <s v="T0029"/>
    <s v="Socrates #18"/>
    <s v="SCST18"/>
    <s v="OP"/>
    <n v="30317"/>
    <m/>
    <s v="ST"/>
    <x v="5"/>
    <n v="120"/>
    <n v="240568"/>
    <n v="0"/>
    <x v="4"/>
    <n v="0"/>
    <s v="UNK"/>
    <n v="0.22885083713850837"/>
    <s v="Socrates #18"/>
    <m/>
    <x v="0"/>
  </r>
  <r>
    <s v="G"/>
    <n v="2016"/>
    <s v="G0159"/>
    <s v="Solano County Cogeneration Plant"/>
    <n v="3163"/>
    <s v="OP"/>
    <n v="32674"/>
    <m/>
    <s v="IC"/>
    <x v="2"/>
    <n v="1"/>
    <n v="3927"/>
    <n v="46848"/>
    <x v="3"/>
    <n v="0"/>
    <s v="UNK"/>
    <n v="0.44828767123287672"/>
    <s v="Solano County Cogeneration Plant"/>
    <m/>
    <x v="0"/>
  </r>
  <r>
    <s v="G"/>
    <n v="2016"/>
    <s v="G0159"/>
    <s v="Solano County Cogeneration Plant"/>
    <n v="3164"/>
    <s v="OP"/>
    <n v="32660"/>
    <m/>
    <s v="IC"/>
    <x v="2"/>
    <n v="0.45"/>
    <n v="1767"/>
    <n v="21082"/>
    <x v="3"/>
    <n v="0"/>
    <s v="UNK"/>
    <n v="0.4482496194824962"/>
    <s v="Solano County Cogeneration Plant"/>
    <m/>
    <x v="0"/>
  </r>
  <r>
    <s v="G"/>
    <n v="2016"/>
    <s v="G0159"/>
    <s v="Solano County Cogeneration Plant"/>
    <n v="8338"/>
    <s v="OP"/>
    <n v="38443"/>
    <m/>
    <s v="IC"/>
    <x v="2"/>
    <n v="1.47"/>
    <n v="5498"/>
    <n v="65588"/>
    <x v="3"/>
    <n v="0"/>
    <s v="UNK"/>
    <n v="0.42695617059609237"/>
    <s v="Solano County Cogeneration Plant"/>
    <m/>
    <x v="0"/>
  </r>
  <r>
    <s v="W"/>
    <n v="2016"/>
    <s v="W0357"/>
    <s v="Solano Wind 1,2 (SMUD Solano Phase 2)"/>
    <s v="WPRS 1"/>
    <s v="OP"/>
    <n v="34335"/>
    <m/>
    <s v="WT"/>
    <x v="0"/>
    <n v="102.18"/>
    <n v="212379"/>
    <n v="0"/>
    <x v="0"/>
    <n v="0"/>
    <s v="UNK"/>
    <n v="0.2372693098668211"/>
    <s v="Solano Wind 1,2 "/>
    <s v="SMUD Solano Phase 2)"/>
    <x v="0"/>
  </r>
  <r>
    <s v="W"/>
    <n v="2016"/>
    <s v="W0356"/>
    <s v="Solano Wind 3 (SMUD Solano Phase 1)"/>
    <s v="WPRS 1"/>
    <s v="OP"/>
    <n v="41017"/>
    <m/>
    <s v="WT"/>
    <x v="0"/>
    <n v="127.8"/>
    <n v="349975"/>
    <n v="0"/>
    <x v="0"/>
    <n v="0"/>
    <s v="UNK"/>
    <n v="0.31260942111318341"/>
    <s v="Solano Wind 3 "/>
    <s v="SMUD Solano Phase 1)"/>
    <x v="0"/>
  </r>
  <r>
    <s v="S"/>
    <n v="2016"/>
    <s v="S0252"/>
    <s v="Solar Star I (MidAmerican)"/>
    <s v="SSI"/>
    <s v="OP"/>
    <n v="41548"/>
    <m/>
    <s v="PV"/>
    <x v="1"/>
    <n v="318"/>
    <n v="678958"/>
    <n v="0"/>
    <x v="1"/>
    <n v="0"/>
    <s v="UNK"/>
    <n v="0.24373151259297551"/>
    <s v="Solar Star I "/>
    <s v="MidAmerican)"/>
    <x v="0"/>
  </r>
  <r>
    <s v="S"/>
    <n v="2016"/>
    <s v="S0253"/>
    <s v="Solar Star II (MidAmerican)"/>
    <s v="SSII"/>
    <s v="OP"/>
    <n v="41548"/>
    <m/>
    <s v="PV"/>
    <x v="1"/>
    <n v="279"/>
    <n v="767848"/>
    <n v="0"/>
    <x v="1"/>
    <n v="0"/>
    <s v="UNK"/>
    <n v="0.31417161748580219"/>
    <s v="Solar Star II "/>
    <s v="MidAmerican)"/>
    <x v="0"/>
  </r>
  <r>
    <s v="G"/>
    <n v="2016"/>
    <s v="G0991"/>
    <s v="Solar Turbines Inc. - Harbor Drive Plant (Testing Only)"/>
    <n v="1"/>
    <s v="OP"/>
    <n v="36892"/>
    <m/>
    <s v="GT"/>
    <x v="4"/>
    <n v="9.9"/>
    <n v="675"/>
    <n v="0"/>
    <x v="3"/>
    <n v="0"/>
    <s v="UNK"/>
    <n v="7.7833125778331257E-3"/>
    <s v="Solar Turbines Inc. - Harbor Drive Plant "/>
    <s v="Testing Only)"/>
    <x v="0"/>
  </r>
  <r>
    <s v="G"/>
    <n v="2016"/>
    <s v="G0990"/>
    <s v="Solar Turbines Inc. - Kearny Mesa Plant (Testing Only)"/>
    <n v="1"/>
    <s v="OP"/>
    <n v="36892"/>
    <m/>
    <s v="GT"/>
    <x v="4"/>
    <n v="9.9"/>
    <n v="765"/>
    <n v="0"/>
    <x v="3"/>
    <n v="0"/>
    <s v="UNK"/>
    <n v="8.8210875882108759E-3"/>
    <s v="Solar Turbines Inc. - Kearny Mesa Plant "/>
    <s v="Testing Only)"/>
    <x v="0"/>
  </r>
  <r>
    <s v="S"/>
    <n v="2016"/>
    <s v="S0374"/>
    <s v="Soledad"/>
    <n v="1"/>
    <s v="OP"/>
    <n v="41638"/>
    <m/>
    <s v="PV"/>
    <x v="1"/>
    <n v="1"/>
    <n v="2363"/>
    <n v="0"/>
    <x v="1"/>
    <n v="0"/>
    <s v="UNK"/>
    <n v="0.26974885844748858"/>
    <s v="Soledad"/>
    <m/>
    <x v="0"/>
  </r>
  <r>
    <s v="S"/>
    <n v="2016"/>
    <s v="S0360"/>
    <s v="SolFocus - Victor Valley Community College"/>
    <n v="1"/>
    <s v="OP"/>
    <n v="40359"/>
    <m/>
    <s v="PV"/>
    <x v="1"/>
    <n v="1.25"/>
    <n v="2190"/>
    <n v="0"/>
    <x v="1"/>
    <n v="0"/>
    <m/>
    <n v="0.2"/>
    <s v="SolFocus - Victor Valley Community College"/>
    <m/>
    <x v="0"/>
  </r>
  <r>
    <s v="S"/>
    <n v="2016"/>
    <s v="S0558"/>
    <s v="Solverde 1"/>
    <s v="Unit 1"/>
    <s v="OP"/>
    <n v="42724"/>
    <m/>
    <s v="PV"/>
    <x v="1"/>
    <n v="85"/>
    <n v="13990.1"/>
    <n v="0"/>
    <x v="1"/>
    <n v="0"/>
    <m/>
    <n v="1.8788745635240398E-2"/>
    <s v="Solverde 1"/>
    <m/>
    <x v="0"/>
  </r>
  <r>
    <s v="T"/>
    <n v="2016"/>
    <s v="T0046"/>
    <s v="Sonoma #3"/>
    <s v="SOST3"/>
    <s v="OP"/>
    <n v="30651"/>
    <m/>
    <s v="ST"/>
    <x v="5"/>
    <n v="78"/>
    <n v="242482"/>
    <n v="0"/>
    <x v="4"/>
    <n v="0"/>
    <s v="UNK"/>
    <n v="0.354879405221871"/>
    <s v="Sonoma #3"/>
    <m/>
    <x v="0"/>
  </r>
  <r>
    <s v="S"/>
    <n v="2016"/>
    <s v="S0326"/>
    <s v="Sonora Solar Facility"/>
    <s v="SGSO"/>
    <s v="OP"/>
    <n v="41969"/>
    <m/>
    <s v="PV"/>
    <x v="1"/>
    <n v="50"/>
    <n v="139360"/>
    <n v="0"/>
    <x v="1"/>
    <n v="0"/>
    <s v="UNK"/>
    <n v="0.31817351598173516"/>
    <s v="Sonora Solar Facility"/>
    <m/>
    <x v="0"/>
  </r>
  <r>
    <s v="H"/>
    <n v="2016"/>
    <s v="H0486"/>
    <s v="South"/>
    <n v="1"/>
    <s v="OP"/>
    <n v="29190"/>
    <m/>
    <s v="HY"/>
    <x v="6"/>
    <n v="7"/>
    <n v="20389"/>
    <n v="0"/>
    <x v="5"/>
    <n v="0"/>
    <s v="UNK"/>
    <n v="0.33250163078930201"/>
    <s v="South"/>
    <m/>
    <x v="0"/>
  </r>
  <r>
    <s v="G"/>
    <n v="2016"/>
    <s v="G0516"/>
    <s v="South Belridge Cogen Facility"/>
    <n v="1"/>
    <s v="OP"/>
    <n v="31382"/>
    <m/>
    <s v="GT"/>
    <x v="4"/>
    <n v="20"/>
    <n v="153887"/>
    <n v="1832550"/>
    <x v="3"/>
    <n v="0"/>
    <s v="NG"/>
    <n v="0.87835045662100453"/>
    <s v="South Belridge Cogen Facility"/>
    <m/>
    <x v="0"/>
  </r>
  <r>
    <s v="G"/>
    <n v="2016"/>
    <s v="G0516"/>
    <s v="South Belridge Cogen Facility"/>
    <n v="2"/>
    <s v="OP"/>
    <n v="31382"/>
    <m/>
    <s v="GT"/>
    <x v="4"/>
    <n v="20"/>
    <n v="141053"/>
    <n v="1658940"/>
    <x v="3"/>
    <n v="0"/>
    <s v="NG"/>
    <n v="0.80509703196347027"/>
    <s v="South Belridge Cogen Facility"/>
    <m/>
    <x v="0"/>
  </r>
  <r>
    <s v="G"/>
    <n v="2016"/>
    <s v="G0516"/>
    <s v="South Belridge Cogen Facility"/>
    <n v="3"/>
    <s v="OP"/>
    <n v="31382"/>
    <m/>
    <s v="GT"/>
    <x v="4"/>
    <n v="20"/>
    <n v="133981"/>
    <n v="1589400"/>
    <x v="3"/>
    <n v="0"/>
    <s v="NG"/>
    <n v="0.76473173515981741"/>
    <s v="South Belridge Cogen Facility"/>
    <m/>
    <x v="0"/>
  </r>
  <r>
    <s v="S"/>
    <n v="2016"/>
    <s v="S9208"/>
    <s v="South Kern Solar 1 (1) (SKIC 2012 PV RFO - 1)"/>
    <s v="Unit 1"/>
    <s v="OP"/>
    <n v="42735"/>
    <m/>
    <s v="PV"/>
    <x v="1"/>
    <n v="10"/>
    <n v="659"/>
    <n v="0"/>
    <x v="1"/>
    <n v="0"/>
    <m/>
    <n v="7.5228310502283109E-3"/>
    <s v="South Kern Solar 1 "/>
    <s v="1) "/>
    <x v="2"/>
  </r>
  <r>
    <s v="E"/>
    <n v="2016"/>
    <s v="E0110"/>
    <s v="Southeast Digester Gas Cogen Plant"/>
    <n v="1"/>
    <s v="OP"/>
    <n v="37438"/>
    <m/>
    <s v="IC"/>
    <x v="2"/>
    <n v="2.1"/>
    <n v="2724"/>
    <n v="33681"/>
    <x v="2"/>
    <n v="647"/>
    <s v="NG"/>
    <n v="0.14807566862361382"/>
    <s v="Southeast Digester Gas Cogen Plant"/>
    <m/>
    <x v="0"/>
  </r>
  <r>
    <s v="G"/>
    <n v="2016"/>
    <s v="G0558"/>
    <s v="Southeast Kern River Cogen"/>
    <s v="Unit 1"/>
    <s v="OP"/>
    <n v="32540"/>
    <m/>
    <s v="GT"/>
    <x v="4"/>
    <n v="24.05"/>
    <n v="137715"/>
    <n v="1609170"/>
    <x v="3"/>
    <n v="0"/>
    <s v="NA"/>
    <n v="0.65367527696294825"/>
    <s v="Southeast Kern River Cogen"/>
    <m/>
    <x v="0"/>
  </r>
  <r>
    <s v="G"/>
    <n v="2016"/>
    <s v="G0558"/>
    <s v="Southeast Kern River Cogen"/>
    <s v="Unit 2"/>
    <s v="IS"/>
    <n v="32540"/>
    <m/>
    <s v="GT"/>
    <x v="4"/>
    <n v="3.4"/>
    <n v="0.12"/>
    <n v="0.06"/>
    <x v="3"/>
    <n v="0"/>
    <s v="NA"/>
    <n v="4.0290088638195005E-6"/>
    <s v="Southeast Kern River Cogen"/>
    <m/>
    <x v="0"/>
  </r>
  <r>
    <s v="G"/>
    <n v="2016"/>
    <s v="G0558"/>
    <s v="Southeast Kern River Cogen"/>
    <s v="Unit 3"/>
    <s v="IS"/>
    <n v="32540"/>
    <m/>
    <s v="GT"/>
    <x v="4"/>
    <n v="3.4"/>
    <n v="0.12"/>
    <n v="0.06"/>
    <x v="3"/>
    <n v="0"/>
    <s v="NA"/>
    <n v="4.0290088638195005E-6"/>
    <s v="Southeast Kern River Cogen"/>
    <m/>
    <x v="0"/>
  </r>
  <r>
    <s v="E"/>
    <n v="2016"/>
    <s v="E0112"/>
    <s v="Southeast Resource Recovery"/>
    <n v="1"/>
    <s v="OP"/>
    <n v="31967"/>
    <m/>
    <s v="ST"/>
    <x v="5"/>
    <n v="34.6"/>
    <n v="159718"/>
    <n v="3573040"/>
    <x v="10"/>
    <n v="240399"/>
    <s v="NG"/>
    <n v="0.52695515612215271"/>
    <s v="Southeast Resource Recovery"/>
    <m/>
    <x v="0"/>
  </r>
  <r>
    <s v="S"/>
    <n v="2016"/>
    <s v="S9140"/>
    <s v="Southeast Wastwater Treatment Plant/CCSF"/>
    <n v="1"/>
    <s v="OP"/>
    <n v="40909"/>
    <m/>
    <s v="PV"/>
    <x v="1"/>
    <n v="2"/>
    <n v="3243"/>
    <n v="0"/>
    <x v="1"/>
    <n v="0"/>
    <s v="UNK"/>
    <n v="0.18510273972602739"/>
    <s v="Southeast Wastwater Treatment Plant/CCSF"/>
    <m/>
    <x v="0"/>
  </r>
  <r>
    <s v="S"/>
    <n v="2016"/>
    <s v="S0399"/>
    <s v="Southwestern Community College"/>
    <n v="1"/>
    <s v="OP"/>
    <n v="41936"/>
    <m/>
    <s v="PV"/>
    <x v="1"/>
    <n v="1.1399999999999999"/>
    <n v="1996.17"/>
    <n v="0"/>
    <x v="1"/>
    <n v="0"/>
    <m/>
    <n v="0.19988884883441482"/>
    <s v="Southwestern Community College"/>
    <m/>
    <x v="0"/>
  </r>
  <r>
    <s v="S"/>
    <n v="2016"/>
    <s v="S9151"/>
    <s v="Spansion LLC"/>
    <n v="1"/>
    <s v="OP"/>
    <n v="40909"/>
    <m/>
    <s v="PV"/>
    <x v="1"/>
    <n v="3"/>
    <n v="4865"/>
    <n v="0"/>
    <x v="1"/>
    <n v="0"/>
    <s v="UNK"/>
    <n v="0.18512176560121765"/>
    <s v="Spansion LLC"/>
    <m/>
    <x v="0"/>
  </r>
  <r>
    <s v="H"/>
    <n v="2016"/>
    <s v="H0490"/>
    <s v="Spaulding #1"/>
    <n v="1"/>
    <s v="OP"/>
    <n v="10349"/>
    <m/>
    <s v="HY"/>
    <x v="6"/>
    <n v="7"/>
    <n v="15926"/>
    <n v="0"/>
    <x v="5"/>
    <n v="0"/>
    <s v="UNK"/>
    <n v="0.25971950424005219"/>
    <s v="Spaulding #1"/>
    <m/>
    <x v="0"/>
  </r>
  <r>
    <s v="H"/>
    <n v="2016"/>
    <s v="H0491"/>
    <s v="Spaulding #2"/>
    <n v="1"/>
    <s v="OP"/>
    <n v="10410"/>
    <m/>
    <s v="HY"/>
    <x v="6"/>
    <n v="4.4000000000000004"/>
    <n v="1664"/>
    <n v="0"/>
    <x v="5"/>
    <n v="0"/>
    <s v="UNK"/>
    <n v="4.3171440431714406E-2"/>
    <s v="Spaulding #2"/>
    <m/>
    <x v="0"/>
  </r>
  <r>
    <s v="H"/>
    <n v="2016"/>
    <s v="H0492"/>
    <s v="Spaulding #3"/>
    <n v="572"/>
    <s v="OP"/>
    <n v="10594"/>
    <m/>
    <s v="HY"/>
    <x v="6"/>
    <n v="5.8"/>
    <n v="17351"/>
    <n v="0"/>
    <x v="5"/>
    <n v="0"/>
    <s v="UNK"/>
    <n v="0.34150133837190993"/>
    <s v="Spaulding #3"/>
    <m/>
    <x v="0"/>
  </r>
  <r>
    <s v="E"/>
    <n v="2016"/>
    <s v="E0078"/>
    <s v="SPI - Burney"/>
    <s v="GEN 1"/>
    <s v="OP"/>
    <n v="31686"/>
    <m/>
    <s v="ST"/>
    <x v="5"/>
    <n v="20"/>
    <n v="91026"/>
    <n v="2259790"/>
    <x v="8"/>
    <n v="1733.04"/>
    <s v="UNK"/>
    <n v="0.51955479452054798"/>
    <s v="SPI - Burney"/>
    <m/>
    <x v="0"/>
  </r>
  <r>
    <s v="E"/>
    <n v="2016"/>
    <s v="E0004"/>
    <s v="SPI - Lincoln"/>
    <s v="GEN 4"/>
    <s v="OP"/>
    <n v="38058"/>
    <m/>
    <s v="ST"/>
    <x v="5"/>
    <n v="19.2"/>
    <n v="81427"/>
    <n v="2175070"/>
    <x v="8"/>
    <n v="10205"/>
    <s v="NG"/>
    <n v="0.4841312309741248"/>
    <s v="SPI - Lincoln"/>
    <m/>
    <x v="0"/>
  </r>
  <r>
    <s v="E"/>
    <n v="2016"/>
    <s v="E0081"/>
    <s v="SPI - Quincy"/>
    <s v="GEN 1"/>
    <s v="OP"/>
    <n v="31747"/>
    <m/>
    <s v="ST"/>
    <x v="5"/>
    <n v="20"/>
    <n v="82178"/>
    <n v="2221520"/>
    <x v="8"/>
    <n v="5360.03"/>
    <s v="DFO"/>
    <n v="0.46905251141552512"/>
    <s v="SPI - Quincy"/>
    <m/>
    <x v="0"/>
  </r>
  <r>
    <s v="E"/>
    <n v="2016"/>
    <s v="E0081"/>
    <s v="SPI - Quincy"/>
    <s v="GEN 2"/>
    <s v="OP"/>
    <n v="36251"/>
    <m/>
    <s v="ST"/>
    <x v="5"/>
    <n v="7.5"/>
    <n v="28668"/>
    <n v="832841"/>
    <x v="8"/>
    <n v="4288.03"/>
    <s v="DFO"/>
    <n v="0.4363470319634703"/>
    <s v="SPI - Quincy"/>
    <m/>
    <x v="0"/>
  </r>
  <r>
    <s v="E"/>
    <n v="2016"/>
    <s v="E0038"/>
    <s v="SPI - Sonora - Restarted 1/1/2012 (Shut Down 9/28/2009)"/>
    <s v="GEN1"/>
    <s v="OP"/>
    <n v="40909"/>
    <m/>
    <s v="ST"/>
    <x v="5"/>
    <n v="7.5"/>
    <n v="28438"/>
    <n v="1311570"/>
    <x v="8"/>
    <n v="1.8"/>
    <s v="UNK"/>
    <n v="0.43284627092846273"/>
    <s v="SPI - Sonora - Restarted 1/1/2012 "/>
    <s v="Shut Down 9/28/2009)"/>
    <x v="0"/>
  </r>
  <r>
    <s v="E"/>
    <n v="2016"/>
    <s v="E0301"/>
    <s v="SPI-Anderson 2"/>
    <s v="GEN2"/>
    <s v="OP"/>
    <n v="42212"/>
    <m/>
    <s v="ST"/>
    <x v="5"/>
    <n v="30.15"/>
    <n v="120400"/>
    <n v="2550030"/>
    <x v="8"/>
    <n v="6230.21"/>
    <s v="NG"/>
    <n v="0.45586375580241867"/>
    <s v="SPI-Anderson 2"/>
    <m/>
    <x v="0"/>
  </r>
  <r>
    <s v="H"/>
    <n v="2016"/>
    <s v="H0356"/>
    <s v="Spicer"/>
    <s v="GEN 1"/>
    <s v="OP"/>
    <n v="32905"/>
    <m/>
    <s v="HY"/>
    <x v="6"/>
    <n v="2.75"/>
    <n v="5284"/>
    <n v="0"/>
    <x v="5"/>
    <n v="0"/>
    <s v="UNK"/>
    <n v="0.21934412619344126"/>
    <s v="Spicer"/>
    <m/>
    <x v="0"/>
  </r>
  <r>
    <s v="H"/>
    <n v="2016"/>
    <s v="H0356"/>
    <s v="Spicer"/>
    <s v="GEN 2"/>
    <s v="OP"/>
    <n v="32905"/>
    <m/>
    <s v="HY"/>
    <x v="6"/>
    <n v="2.75"/>
    <n v="4096"/>
    <n v="0"/>
    <x v="5"/>
    <n v="0"/>
    <s v="UNK"/>
    <n v="0.17002905770029059"/>
    <s v="Spicer"/>
    <m/>
    <x v="0"/>
  </r>
  <r>
    <s v="H"/>
    <n v="2016"/>
    <s v="H0356"/>
    <s v="Spicer"/>
    <s v="GEN 3"/>
    <s v="OP"/>
    <n v="32905"/>
    <m/>
    <s v="HY"/>
    <x v="6"/>
    <n v="0.5"/>
    <n v="2087"/>
    <n v="0"/>
    <x v="5"/>
    <n v="0"/>
    <s v="UNK"/>
    <n v="0.47648401826484016"/>
    <s v="Spicer"/>
    <m/>
    <x v="0"/>
  </r>
  <r>
    <s v="H"/>
    <n v="2016"/>
    <s v="H0493"/>
    <s v="Spring Creek"/>
    <s v="UNIT 1"/>
    <s v="OP"/>
    <n v="23377"/>
    <m/>
    <s v="HY"/>
    <x v="6"/>
    <n v="90"/>
    <n v="96860.6"/>
    <n v="0"/>
    <x v="5"/>
    <n v="0"/>
    <s v="UNK"/>
    <n v="0.12285717909690513"/>
    <s v="Spring Creek"/>
    <m/>
    <x v="0"/>
  </r>
  <r>
    <s v="H"/>
    <n v="2016"/>
    <s v="H0493"/>
    <s v="Spring Creek"/>
    <s v="UNIT 2"/>
    <s v="OP"/>
    <n v="23437"/>
    <m/>
    <s v="HY"/>
    <x v="6"/>
    <n v="90"/>
    <n v="96860.6"/>
    <n v="0"/>
    <x v="5"/>
    <n v="0"/>
    <s v="UNK"/>
    <n v="0.12285717909690513"/>
    <s v="Spring Creek"/>
    <m/>
    <x v="0"/>
  </r>
  <r>
    <s v="H"/>
    <n v="2016"/>
    <s v="H0495"/>
    <s v="Spring Gap"/>
    <n v="1"/>
    <s v="OP"/>
    <n v="7915"/>
    <m/>
    <s v="HY"/>
    <x v="6"/>
    <n v="7"/>
    <n v="34813"/>
    <n v="0"/>
    <x v="5"/>
    <n v="0"/>
    <s v="UNK"/>
    <n v="0.56772667971298107"/>
    <s v="Spring Gap"/>
    <m/>
    <x v="0"/>
  </r>
  <r>
    <s v="G"/>
    <n v="2016"/>
    <s v="G0912"/>
    <s v="Springs Generation Project"/>
    <n v="1"/>
    <s v="OP"/>
    <n v="37454"/>
    <m/>
    <s v="GT"/>
    <x v="4"/>
    <n v="10"/>
    <n v="114.1"/>
    <n v="1624.1"/>
    <x v="3"/>
    <n v="0"/>
    <s v="UNK"/>
    <n v="1.302511415525114E-3"/>
    <s v="Springs Generation Project"/>
    <m/>
    <x v="0"/>
  </r>
  <r>
    <s v="G"/>
    <n v="2016"/>
    <s v="G0912"/>
    <s v="Springs Generation Project"/>
    <n v="2"/>
    <s v="OP"/>
    <n v="37454"/>
    <m/>
    <s v="GT"/>
    <x v="4"/>
    <n v="10"/>
    <n v="210.09"/>
    <n v="2806.09"/>
    <x v="3"/>
    <n v="0"/>
    <s v="UNK"/>
    <n v="2.3982876712328768E-3"/>
    <s v="Springs Generation Project"/>
    <m/>
    <x v="0"/>
  </r>
  <r>
    <s v="G"/>
    <n v="2016"/>
    <s v="G0912"/>
    <s v="Springs Generation Project"/>
    <n v="3"/>
    <s v="OP"/>
    <n v="37454"/>
    <m/>
    <s v="GT"/>
    <x v="4"/>
    <n v="10"/>
    <n v="166.1"/>
    <n v="2350.1"/>
    <x v="3"/>
    <n v="0"/>
    <s v="UNK"/>
    <n v="1.8961187214611873E-3"/>
    <s v="Springs Generation Project"/>
    <m/>
    <x v="0"/>
  </r>
  <r>
    <s v="G"/>
    <n v="2016"/>
    <s v="G0912"/>
    <s v="Springs Generation Project"/>
    <n v="4"/>
    <s v="OP"/>
    <n v="37454"/>
    <m/>
    <s v="GT"/>
    <x v="4"/>
    <n v="10"/>
    <n v="120.08"/>
    <n v="1716.08"/>
    <x v="3"/>
    <n v="0"/>
    <s v="UNK"/>
    <n v="1.3707762557077625E-3"/>
    <s v="Springs Generation Project"/>
    <m/>
    <x v="0"/>
  </r>
  <r>
    <s v="H"/>
    <n v="2016"/>
    <s v="H0076"/>
    <s v="Springville Reservoir"/>
    <n v="1"/>
    <s v="OP"/>
    <n v="34335"/>
    <m/>
    <s v="HY"/>
    <x v="6"/>
    <n v="1"/>
    <n v="1167"/>
    <n v="0"/>
    <x v="5"/>
    <n v="0"/>
    <s v="UNK"/>
    <n v="0.13321917808219177"/>
    <s v="Springville Reservoir"/>
    <m/>
    <x v="0"/>
  </r>
  <r>
    <s v="S"/>
    <n v="2016"/>
    <s v="S0118"/>
    <s v="SPVP002 Chino Rooftop Solar"/>
    <n v="1"/>
    <s v="OP"/>
    <n v="40087"/>
    <m/>
    <s v="PV"/>
    <x v="1"/>
    <n v="1.22"/>
    <n v="899"/>
    <n v="0"/>
    <x v="1"/>
    <n v="0"/>
    <s v="UNK"/>
    <n v="8.4119320308406326E-2"/>
    <s v="SPVP002 Chino Rooftop Solar"/>
    <m/>
    <x v="0"/>
  </r>
  <r>
    <s v="S"/>
    <n v="2016"/>
    <s v="S0128"/>
    <s v="SPVP003 Rialto"/>
    <n v="1"/>
    <s v="OP"/>
    <n v="40603"/>
    <m/>
    <s v="PV"/>
    <x v="1"/>
    <n v="1.22"/>
    <n v="1160"/>
    <n v="0"/>
    <x v="1"/>
    <n v="0"/>
    <s v="UNK"/>
    <n v="0.10854105846245977"/>
    <s v="SPVP003 Rialto"/>
    <m/>
    <x v="0"/>
  </r>
  <r>
    <s v="S"/>
    <n v="2016"/>
    <s v="S0158"/>
    <s v="SPVP005 Redlands"/>
    <n v="1"/>
    <s v="OP"/>
    <n v="40756"/>
    <m/>
    <s v="PV"/>
    <x v="1"/>
    <n v="3.4"/>
    <n v="3967"/>
    <n v="0"/>
    <x v="1"/>
    <n v="0"/>
    <s v="UNK"/>
    <n v="0.13319231802309964"/>
    <s v="SPVP005 Redlands"/>
    <m/>
    <x v="0"/>
  </r>
  <r>
    <s v="S"/>
    <n v="2016"/>
    <s v="S0136"/>
    <s v="SPVP006 Ontario"/>
    <n v="1"/>
    <s v="OP"/>
    <n v="40756"/>
    <m/>
    <s v="PV"/>
    <x v="1"/>
    <n v="2.5499999999999998"/>
    <n v="3912"/>
    <n v="0"/>
    <x v="1"/>
    <n v="0"/>
    <s v="UNK"/>
    <n v="0.17512758528068761"/>
    <s v="SPVP006 Ontario"/>
    <m/>
    <x v="0"/>
  </r>
  <r>
    <s v="S"/>
    <n v="2016"/>
    <s v="S0185"/>
    <s v="SPVP007 Redlands"/>
    <n v="1"/>
    <s v="OP"/>
    <n v="40541"/>
    <m/>
    <s v="PV"/>
    <x v="1"/>
    <n v="3.2"/>
    <n v="3995"/>
    <n v="0"/>
    <x v="1"/>
    <n v="0"/>
    <s v="UNK"/>
    <n v="0.14251569634703196"/>
    <s v="SPVP007 Redlands"/>
    <m/>
    <x v="0"/>
  </r>
  <r>
    <s v="S"/>
    <n v="2016"/>
    <s v="S0186"/>
    <s v="SPVP008 Ontario"/>
    <n v="1"/>
    <s v="OP"/>
    <n v="40542"/>
    <m/>
    <s v="PV"/>
    <x v="1"/>
    <n v="2.85"/>
    <n v="3580"/>
    <n v="0"/>
    <x v="1"/>
    <n v="0"/>
    <s v="UNK"/>
    <n v="0.14339501722342385"/>
    <s v="SPVP008 Ontario"/>
    <m/>
    <x v="0"/>
  </r>
  <r>
    <s v="S"/>
    <n v="2016"/>
    <s v="S0187"/>
    <s v="SPVP009 Ontario"/>
    <n v="1"/>
    <s v="OP"/>
    <n v="40553"/>
    <m/>
    <s v="PV"/>
    <x v="1"/>
    <n v="1.41"/>
    <n v="1605"/>
    <n v="0"/>
    <x v="1"/>
    <n v="0"/>
    <s v="UNK"/>
    <n v="0.12994267949091617"/>
    <s v="SPVP009 Ontario"/>
    <m/>
    <x v="0"/>
  </r>
  <r>
    <s v="S"/>
    <n v="2016"/>
    <s v="S0188"/>
    <s v="SPVP010 Fontana (Etiwanda)"/>
    <n v="1"/>
    <s v="OP"/>
    <n v="40681"/>
    <m/>
    <s v="PV"/>
    <x v="1"/>
    <n v="2.25"/>
    <n v="2394"/>
    <n v="0"/>
    <x v="1"/>
    <n v="0"/>
    <s v="UNK"/>
    <n v="0.12146118721461187"/>
    <s v="SPVP010 Fontana "/>
    <s v="Etiwanda)"/>
    <x v="0"/>
  </r>
  <r>
    <s v="S"/>
    <n v="2016"/>
    <s v="S0189"/>
    <s v="SPVP011 Redlands RDC 4"/>
    <n v="1"/>
    <s v="OP"/>
    <n v="40826"/>
    <m/>
    <s v="PV"/>
    <x v="1"/>
    <n v="5.0199999999999996"/>
    <n v="6247"/>
    <n v="0"/>
    <x v="1"/>
    <n v="0"/>
    <s v="UNK"/>
    <n v="0.14205734141061327"/>
    <s v="SPVP011 Redlands RDC 4"/>
    <m/>
    <x v="0"/>
  </r>
  <r>
    <s v="S"/>
    <n v="2016"/>
    <s v="S9167"/>
    <s v="SPVP012 Ontario"/>
    <n v="1"/>
    <s v="OP"/>
    <n v="40544"/>
    <m/>
    <s v="PV"/>
    <x v="1"/>
    <n v="0.5"/>
    <n v="826"/>
    <n v="0"/>
    <x v="1"/>
    <n v="0"/>
    <s v="UNK"/>
    <n v="0.18858447488584476"/>
    <s v="SPVP012 Ontario"/>
    <m/>
    <x v="0"/>
  </r>
  <r>
    <s v="S"/>
    <n v="2016"/>
    <s v="S0190"/>
    <s v="SPVP013 Redlands"/>
    <n v="1"/>
    <s v="OP"/>
    <n v="40801"/>
    <m/>
    <s v="PV"/>
    <x v="1"/>
    <n v="4.93"/>
    <n v="6178"/>
    <n v="0"/>
    <x v="1"/>
    <n v="0"/>
    <s v="UNK"/>
    <n v="0.14305296988894756"/>
    <s v="SPVP013 Redlands"/>
    <m/>
    <x v="0"/>
  </r>
  <r>
    <s v="S"/>
    <n v="2016"/>
    <s v="S0191"/>
    <s v="SPVP015 Fontana (Etiwanda) includes SPVP001"/>
    <n v="1"/>
    <s v="OP"/>
    <n v="40541"/>
    <m/>
    <s v="PV"/>
    <x v="1"/>
    <n v="4.6900000000000004"/>
    <n v="4264"/>
    <n v="0"/>
    <x v="1"/>
    <n v="0"/>
    <s v="UNK"/>
    <n v="0.10378635199735178"/>
    <s v="SPVP015 Fontana "/>
    <s v="Etiwanda) includes SPVP001"/>
    <x v="0"/>
  </r>
  <r>
    <s v="S"/>
    <n v="2016"/>
    <s v="S0192"/>
    <s v="SPVP016 Redlands"/>
    <n v="1"/>
    <s v="OP"/>
    <n v="40681"/>
    <m/>
    <s v="PV"/>
    <x v="1"/>
    <n v="1.75"/>
    <n v="2383"/>
    <n v="0"/>
    <x v="1"/>
    <n v="0"/>
    <s v="UNK"/>
    <n v="0.15544683626875408"/>
    <s v="SPVP016 Redlands"/>
    <m/>
    <x v="0"/>
  </r>
  <r>
    <s v="S"/>
    <n v="2016"/>
    <s v="S0193"/>
    <s v="SPVP017 Fontana (Etiwanda)"/>
    <n v="1"/>
    <s v="OP"/>
    <n v="40891"/>
    <m/>
    <s v="PV"/>
    <x v="1"/>
    <n v="4.5"/>
    <n v="5257"/>
    <n v="0"/>
    <x v="1"/>
    <n v="0"/>
    <s v="UNK"/>
    <n v="0.13335870116692033"/>
    <s v="SPVP017 Fontana "/>
    <s v="Etiwanda)"/>
    <x v="0"/>
  </r>
  <r>
    <s v="S"/>
    <n v="2016"/>
    <s v="S0194"/>
    <s v="SPVP018 Fontana (Etiwanda)"/>
    <n v="1"/>
    <s v="OP"/>
    <n v="40686"/>
    <m/>
    <s v="PV"/>
    <x v="1"/>
    <n v="1.9"/>
    <n v="2160"/>
    <n v="0"/>
    <x v="1"/>
    <n v="0"/>
    <s v="UNK"/>
    <n v="0.12977649603460706"/>
    <s v="SPVP018 Fontana "/>
    <s v="Etiwanda)"/>
    <x v="0"/>
  </r>
  <r>
    <s v="S"/>
    <n v="2016"/>
    <s v="S0195"/>
    <s v="SPVP022 Redlands"/>
    <n v="1"/>
    <s v="OP"/>
    <n v="40497"/>
    <m/>
    <s v="PV"/>
    <x v="1"/>
    <n v="3.09"/>
    <n v="2800"/>
    <n v="0"/>
    <x v="1"/>
    <n v="0"/>
    <s v="UNK"/>
    <n v="0.10344165151985342"/>
    <s v="SPVP022 Redlands"/>
    <m/>
    <x v="0"/>
  </r>
  <r>
    <s v="S"/>
    <n v="2016"/>
    <s v="S0196"/>
    <s v="SPVP023 Fontana (Etiwanda)"/>
    <n v="1"/>
    <s v="OP"/>
    <n v="40675"/>
    <m/>
    <s v="PV"/>
    <x v="1"/>
    <n v="3.86"/>
    <n v="4516"/>
    <n v="0"/>
    <x v="1"/>
    <n v="0"/>
    <s v="UNK"/>
    <n v="0.13355572905576454"/>
    <s v="SPVP023 Fontana "/>
    <s v="Etiwanda)"/>
    <x v="0"/>
  </r>
  <r>
    <s v="S"/>
    <n v="2016"/>
    <s v="S0197"/>
    <s v="SPVP026 Rialto"/>
    <n v="1"/>
    <s v="OP"/>
    <n v="40781"/>
    <m/>
    <s v="PV"/>
    <x v="1"/>
    <n v="8.6"/>
    <n v="10271"/>
    <n v="0"/>
    <x v="1"/>
    <n v="0"/>
    <s v="UNK"/>
    <n v="0.13633588191568441"/>
    <s v="SPVP026 Rialto"/>
    <m/>
    <x v="0"/>
  </r>
  <r>
    <s v="S"/>
    <n v="2016"/>
    <s v="S0227"/>
    <s v="SPVP027 Rialto"/>
    <n v="1"/>
    <s v="OP"/>
    <n v="41240"/>
    <m/>
    <s v="PV"/>
    <x v="1"/>
    <n v="2.62"/>
    <n v="3188"/>
    <n v="0"/>
    <x v="1"/>
    <n v="0"/>
    <s v="UNK"/>
    <n v="0.13890341245773641"/>
    <s v="SPVP027 Rialto"/>
    <m/>
    <x v="0"/>
  </r>
  <r>
    <s v="S"/>
    <n v="2016"/>
    <s v="S0198"/>
    <s v="SPVP028 San Bernardino (Vista 28)"/>
    <n v="1"/>
    <s v="OP"/>
    <n v="40897"/>
    <m/>
    <s v="PV"/>
    <x v="1"/>
    <n v="4.8600000000000003"/>
    <n v="5543"/>
    <n v="0"/>
    <x v="1"/>
    <n v="0"/>
    <s v="UNK"/>
    <n v="0.1301980570118571"/>
    <s v="SPVP028 San Bernardino "/>
    <s v="Vista 28)"/>
    <x v="0"/>
  </r>
  <r>
    <s v="S"/>
    <n v="2016"/>
    <s v="S0199"/>
    <s v="SPVP032 Ontario - Kennedy 2"/>
    <n v="1"/>
    <s v="OP"/>
    <n v="40899"/>
    <m/>
    <s v="PV"/>
    <x v="1"/>
    <n v="1.74"/>
    <n v="2443"/>
    <n v="0"/>
    <x v="1"/>
    <n v="0"/>
    <s v="UNK"/>
    <n v="0.16027659686138665"/>
    <s v="SPVP032 Ontario - Kennedy 2"/>
    <m/>
    <x v="0"/>
  </r>
  <r>
    <s v="S"/>
    <n v="2016"/>
    <s v="S0200"/>
    <s v="SPVP033 Ontario - Kennedy 3"/>
    <n v="1"/>
    <s v="OP"/>
    <n v="40889"/>
    <m/>
    <s v="PV"/>
    <x v="1"/>
    <n v="1.27"/>
    <n v="1507"/>
    <n v="0"/>
    <x v="1"/>
    <n v="0"/>
    <s v="UNK"/>
    <n v="0.13545823895300757"/>
    <s v="SPVP033 Ontario - Kennedy 3"/>
    <m/>
    <x v="0"/>
  </r>
  <r>
    <s v="S"/>
    <n v="2016"/>
    <s v="S0201"/>
    <s v="SPVP042 Porterville (Vestal)"/>
    <n v="1"/>
    <s v="OP"/>
    <n v="40540"/>
    <m/>
    <s v="PV"/>
    <x v="1"/>
    <n v="6.77"/>
    <n v="8781"/>
    <n v="0"/>
    <x v="1"/>
    <n v="0"/>
    <s v="UNK"/>
    <n v="0.14806458792820867"/>
    <s v="SPVP042 Porterville "/>
    <s v="Vestal)"/>
    <x v="0"/>
  </r>
  <r>
    <s v="S"/>
    <n v="2016"/>
    <s v="S0202"/>
    <s v="SPVP044 Perris (Valley)"/>
    <n v="1"/>
    <s v="OP"/>
    <n v="41166"/>
    <m/>
    <s v="PV"/>
    <x v="1"/>
    <n v="10.199999999999999"/>
    <n v="12289"/>
    <n v="0"/>
    <x v="1"/>
    <n v="0"/>
    <s v="UNK"/>
    <n v="0.137534694242994"/>
    <s v="SPVP044 Perris "/>
    <s v="Valley)"/>
    <x v="0"/>
  </r>
  <r>
    <s v="S"/>
    <n v="2016"/>
    <s v="S0322"/>
    <s v="SPVP048 Redlands"/>
    <n v="1"/>
    <s v="OP"/>
    <n v="41863"/>
    <m/>
    <s v="PV"/>
    <x v="1"/>
    <n v="5"/>
    <n v="6954"/>
    <n v="0"/>
    <x v="1"/>
    <n v="0"/>
    <s v="UNK"/>
    <n v="0.15876712328767123"/>
    <s v="SPVP048 Redlands"/>
    <m/>
    <x v="0"/>
  </r>
  <r>
    <s v="G"/>
    <n v="2016"/>
    <s v="G0515"/>
    <s v="SRI International Cogen Project"/>
    <s v="UNIT 1"/>
    <s v="OP"/>
    <n v="31868"/>
    <m/>
    <s v="GT"/>
    <x v="4"/>
    <n v="6"/>
    <n v="30523"/>
    <n v="462198"/>
    <x v="3"/>
    <n v="0"/>
    <s v="OIL"/>
    <n v="0.58072678843226788"/>
    <s v="SRI International Cogen Project"/>
    <m/>
    <x v="0"/>
  </r>
  <r>
    <s v="S"/>
    <n v="2016"/>
    <s v="S0210"/>
    <s v="SS San Antonio West LLC"/>
    <s v="Unit 1"/>
    <s v="OP"/>
    <n v="41074"/>
    <m/>
    <s v="PV"/>
    <x v="1"/>
    <n v="1.9"/>
    <n v="2900"/>
    <n v="0"/>
    <x v="1"/>
    <n v="0"/>
    <s v="UNK"/>
    <n v="0.1742369622686854"/>
    <s v="SS San Antonio West LLC"/>
    <m/>
    <x v="0"/>
  </r>
  <r>
    <s v="H"/>
    <n v="2016"/>
    <s v="H0497"/>
    <s v="Stampede"/>
    <n v="1"/>
    <s v="OP"/>
    <n v="32143"/>
    <m/>
    <s v="HY"/>
    <x v="6"/>
    <n v="3"/>
    <n v="4094.88"/>
    <n v="0"/>
    <x v="5"/>
    <n v="0"/>
    <s v="UNK"/>
    <n v="0.15581735159817353"/>
    <s v="Stampede"/>
    <m/>
    <x v="0"/>
  </r>
  <r>
    <s v="H"/>
    <n v="2016"/>
    <s v="H0497"/>
    <s v="Stampede"/>
    <n v="2"/>
    <s v="OP"/>
    <n v="32143"/>
    <m/>
    <s v="HY"/>
    <x v="6"/>
    <n v="0.65"/>
    <n v="897.86"/>
    <n v="0"/>
    <x v="5"/>
    <n v="0"/>
    <s v="UNK"/>
    <n v="0.15768528275377591"/>
    <s v="Stampede"/>
    <m/>
    <x v="0"/>
  </r>
  <r>
    <s v="S"/>
    <n v="2016"/>
    <s v="S0541"/>
    <s v="Stanford Solar"/>
    <s v="M1317"/>
    <s v="OP"/>
    <n v="42726"/>
    <m/>
    <s v="PV"/>
    <x v="1"/>
    <n v="54"/>
    <n v="16161"/>
    <n v="0"/>
    <x v="1"/>
    <n v="0"/>
    <m/>
    <n v="3.4164129883307963E-2"/>
    <s v="Stanford Solar"/>
    <m/>
    <x v="0"/>
  </r>
  <r>
    <s v="H"/>
    <n v="2016"/>
    <s v="H0498"/>
    <s v="Stanislaus"/>
    <s v="Unit 583"/>
    <s v="OP"/>
    <n v="23081"/>
    <m/>
    <s v="HY"/>
    <x v="6"/>
    <n v="91"/>
    <n v="402166"/>
    <n v="0"/>
    <x v="5"/>
    <n v="0"/>
    <s v="UNK"/>
    <n v="0.50449846956696276"/>
    <s v="Stanislaus"/>
    <m/>
    <x v="0"/>
  </r>
  <r>
    <s v="E"/>
    <n v="2016"/>
    <s v="E0150"/>
    <s v="Stanislaus Resource Recovery Facility"/>
    <s v="UNIT 1"/>
    <s v="OP"/>
    <n v="32509"/>
    <m/>
    <s v="ST"/>
    <x v="5"/>
    <n v="24"/>
    <n v="152540"/>
    <n v="2601180"/>
    <x v="10"/>
    <n v="18783"/>
    <s v="DFO"/>
    <n v="0.72555175038051756"/>
    <s v="Stanislaus Resource Recovery Facility"/>
    <m/>
    <x v="0"/>
  </r>
  <r>
    <s v="S"/>
    <n v="2016"/>
    <s v="S0366"/>
    <s v="Staples - La Mirada"/>
    <n v="1"/>
    <s v="OP"/>
    <n v="40256"/>
    <m/>
    <s v="PV"/>
    <x v="1"/>
    <n v="1"/>
    <n v="1700"/>
    <n v="0"/>
    <x v="1"/>
    <n v="0"/>
    <s v="UNK"/>
    <n v="0.19406392694063926"/>
    <s v="Staples - La Mirada"/>
    <m/>
    <x v="0"/>
  </r>
  <r>
    <s v="S"/>
    <n v="2016"/>
    <s v="S9129"/>
    <s v="Stocker Resources/ Plains Exploration &amp; Production Company"/>
    <n v="1"/>
    <s v="OP"/>
    <n v="40909"/>
    <m/>
    <s v="PV"/>
    <x v="1"/>
    <n v="1.4"/>
    <n v="2311"/>
    <n v="0"/>
    <x v="1"/>
    <n v="0"/>
    <s v="UNK"/>
    <n v="0.18843770384866276"/>
    <s v="Stocker Resources/ Plains Exploration &amp; Production Company"/>
    <m/>
    <x v="0"/>
  </r>
  <r>
    <s v="H"/>
    <n v="2016"/>
    <s v="H0500"/>
    <s v="Stony Gorge"/>
    <n v="1"/>
    <s v="OP"/>
    <n v="31503"/>
    <m/>
    <s v="HY"/>
    <x v="6"/>
    <n v="2.5"/>
    <n v="4365"/>
    <n v="0"/>
    <x v="5"/>
    <n v="0"/>
    <s v="UNK"/>
    <n v="0.19931506849315067"/>
    <s v="Stony Gorge"/>
    <m/>
    <x v="0"/>
  </r>
  <r>
    <s v="H"/>
    <n v="2016"/>
    <s v="H0500"/>
    <s v="Stony Gorge"/>
    <n v="2"/>
    <s v="OP"/>
    <n v="31503"/>
    <m/>
    <s v="HY"/>
    <x v="6"/>
    <n v="2.5"/>
    <n v="4364"/>
    <n v="0"/>
    <x v="5"/>
    <n v="0"/>
    <s v="UNK"/>
    <n v="0.19926940639269405"/>
    <s v="Stony Gorge"/>
    <m/>
    <x v="0"/>
  </r>
  <r>
    <s v="S"/>
    <n v="2016"/>
    <s v="S0405"/>
    <s v="Strata Roof 1"/>
    <s v="Unit 1"/>
    <s v="OP"/>
    <n v="41409"/>
    <m/>
    <s v="PV"/>
    <x v="1"/>
    <n v="1"/>
    <n v="1752"/>
    <n v="0"/>
    <x v="1"/>
    <n v="0"/>
    <s v="UNK"/>
    <n v="0.2"/>
    <s v="Strata Roof 1"/>
    <m/>
    <x v="0"/>
  </r>
  <r>
    <s v="S"/>
    <n v="2016"/>
    <s v="S0139"/>
    <s v="Stroud Solar Station"/>
    <s v="Unit 1"/>
    <s v="OP"/>
    <n v="40842"/>
    <m/>
    <s v="PV"/>
    <x v="1"/>
    <n v="20"/>
    <n v="38538"/>
    <n v="0"/>
    <x v="1"/>
    <n v="0"/>
    <s v="UNK"/>
    <n v="0.21996575342465755"/>
    <s v="Stroud Solar Station"/>
    <m/>
    <x v="0"/>
  </r>
  <r>
    <s v="H"/>
    <n v="2016"/>
    <s v="H0503"/>
    <s v="Success Power Project"/>
    <s v="SPP1"/>
    <s v="SB"/>
    <n v="33270"/>
    <m/>
    <s v="HY"/>
    <x v="6"/>
    <n v="1.4"/>
    <n v="26"/>
    <n v="0"/>
    <x v="5"/>
    <n v="0"/>
    <s v="UNK"/>
    <n v="2.1200260926288322E-3"/>
    <s v="Success Power Project"/>
    <m/>
    <x v="0"/>
  </r>
  <r>
    <s v="T"/>
    <n v="2016"/>
    <s v="T0061"/>
    <s v="Sulphur Springs #14"/>
    <s v="SSST14"/>
    <s v="OP"/>
    <n v="29221"/>
    <m/>
    <s v="ST"/>
    <x v="5"/>
    <n v="117.5"/>
    <n v="487861"/>
    <n v="0"/>
    <x v="4"/>
    <n v="0"/>
    <s v="UNK"/>
    <n v="0.47397357427377829"/>
    <s v="Sulphur Springs #14"/>
    <m/>
    <x v="0"/>
  </r>
  <r>
    <s v="S"/>
    <n v="2016"/>
    <s v="S9251"/>
    <s v="Summer North Solar 6.5"/>
    <s v="Unit 1"/>
    <s v="OP"/>
    <n v="41992"/>
    <m/>
    <s v="PV"/>
    <x v="1"/>
    <n v="6.5"/>
    <n v="16543"/>
    <n v="0"/>
    <x v="1"/>
    <n v="0"/>
    <s v="UNK"/>
    <n v="0.29053389532841589"/>
    <s v="Summer North Solar 6.5"/>
    <m/>
    <x v="0"/>
  </r>
  <r>
    <s v="S"/>
    <n v="2016"/>
    <s v="S0559"/>
    <s v="Summer Solar"/>
    <s v="Unit 1"/>
    <s v="OP"/>
    <n v="42576"/>
    <m/>
    <s v="PV"/>
    <x v="1"/>
    <n v="25.86"/>
    <n v="23384.1"/>
    <n v="0"/>
    <x v="1"/>
    <n v="0"/>
    <m/>
    <n v="0.10322574664420642"/>
    <s v="Summer Solar"/>
    <m/>
    <x v="0"/>
  </r>
  <r>
    <s v="S"/>
    <n v="2016"/>
    <s v="S9247"/>
    <s v="Summer Solar A2 LLC"/>
    <s v="Unit 1"/>
    <s v="OP"/>
    <n v="41816"/>
    <m/>
    <s v="PV"/>
    <x v="1"/>
    <n v="1.5"/>
    <n v="3751"/>
    <n v="0"/>
    <x v="1"/>
    <n v="0"/>
    <s v="UNK"/>
    <n v="0.28546423135464233"/>
    <s v="Summer Solar A2 LLC"/>
    <m/>
    <x v="0"/>
  </r>
  <r>
    <s v="S"/>
    <n v="2016"/>
    <s v="S9248"/>
    <s v="Summer Solar B2 LLC"/>
    <s v="Unit 1"/>
    <s v="OP"/>
    <n v="41816"/>
    <m/>
    <s v="PV"/>
    <x v="1"/>
    <n v="1.5"/>
    <n v="3820"/>
    <n v="0"/>
    <x v="1"/>
    <n v="0"/>
    <s v="UNK"/>
    <n v="0.29071537290715371"/>
    <s v="Summer Solar B2 LLC"/>
    <m/>
    <x v="0"/>
  </r>
  <r>
    <s v="S"/>
    <n v="2016"/>
    <s v="S9249"/>
    <s v="Summer Solar C2 LLC"/>
    <s v="Unit 1"/>
    <s v="OP"/>
    <n v="41816"/>
    <m/>
    <s v="PV"/>
    <x v="1"/>
    <n v="1.5"/>
    <n v="3841"/>
    <n v="0"/>
    <x v="1"/>
    <n v="0"/>
    <s v="UNK"/>
    <n v="0.29231354642313545"/>
    <s v="Summer Solar C2 LLC"/>
    <m/>
    <x v="0"/>
  </r>
  <r>
    <s v="S"/>
    <n v="2016"/>
    <s v="S9250"/>
    <s v="Summer Solar D2 LLC"/>
    <s v="Unit 1"/>
    <s v="OP"/>
    <n v="41816"/>
    <m/>
    <s v="PV"/>
    <x v="1"/>
    <n v="1"/>
    <n v="2328"/>
    <n v="0"/>
    <x v="1"/>
    <n v="0"/>
    <s v="UNK"/>
    <n v="0.26575342465753427"/>
    <s v="Summer Solar D2 LLC"/>
    <m/>
    <x v="0"/>
  </r>
  <r>
    <s v="S"/>
    <n v="2016"/>
    <s v="S9252"/>
    <s v="Summer Solar F2 LLC"/>
    <s v="Unit 1"/>
    <s v="OP"/>
    <n v="42004"/>
    <m/>
    <s v="PV"/>
    <x v="1"/>
    <n v="1.5"/>
    <n v="2628"/>
    <n v="0"/>
    <x v="1"/>
    <n v="0"/>
    <m/>
    <n v="0.2"/>
    <s v="Summer Solar F2 LLC"/>
    <m/>
    <x v="0"/>
  </r>
  <r>
    <s v="S"/>
    <n v="2016"/>
    <s v="S9253"/>
    <s v="Summer Solar G2 LLC"/>
    <s v="Unit 1"/>
    <s v="OP"/>
    <n v="42004"/>
    <m/>
    <s v="PV"/>
    <x v="1"/>
    <n v="1.5"/>
    <n v="2628"/>
    <n v="0"/>
    <x v="1"/>
    <n v="0"/>
    <m/>
    <n v="0.2"/>
    <s v="Summer Solar G2 LLC"/>
    <m/>
    <x v="0"/>
  </r>
  <r>
    <s v="S"/>
    <n v="2016"/>
    <s v="S9254"/>
    <s v="Summer Solar H2 LLC"/>
    <s v="Unit 1"/>
    <s v="OP"/>
    <n v="42004"/>
    <m/>
    <s v="PV"/>
    <x v="1"/>
    <n v="1.5"/>
    <n v="2628"/>
    <n v="0"/>
    <x v="1"/>
    <n v="0"/>
    <m/>
    <n v="0.2"/>
    <s v="Summer Solar H2 LLC"/>
    <m/>
    <x v="0"/>
  </r>
  <r>
    <s v="S"/>
    <n v="2016"/>
    <s v="S0127"/>
    <s v="Sun City"/>
    <n v="1"/>
    <s v="OP"/>
    <n v="40543"/>
    <m/>
    <s v="PV"/>
    <x v="1"/>
    <n v="20"/>
    <n v="41949"/>
    <n v="0"/>
    <x v="1"/>
    <n v="0"/>
    <s v="UNK"/>
    <n v="0.2394349315068493"/>
    <s v="Sun City"/>
    <m/>
    <x v="0"/>
  </r>
  <r>
    <s v="S"/>
    <n v="2016"/>
    <s v="S0437"/>
    <s v="Sun Harvest Solar NDP1"/>
    <s v="Unit 1"/>
    <s v="OP"/>
    <n v="42125"/>
    <m/>
    <s v="PV"/>
    <x v="1"/>
    <n v="1.5"/>
    <n v="6634"/>
    <n v="0"/>
    <x v="1"/>
    <n v="0"/>
    <m/>
    <n v="0.5048706240487062"/>
    <s v="Sun Harvest Solar NDP1"/>
    <m/>
    <x v="0"/>
  </r>
  <r>
    <s v="S"/>
    <n v="2016"/>
    <s v="S0449"/>
    <s v="SunE - Dupont Ontario"/>
    <s v="Unit 1"/>
    <s v="OP"/>
    <n v="42452"/>
    <m/>
    <s v="PV"/>
    <x v="1"/>
    <n v="1"/>
    <n v="1737"/>
    <n v="0"/>
    <x v="1"/>
    <n v="0"/>
    <m/>
    <n v="0.19828767123287672"/>
    <s v="SunE - Dupont Ontario"/>
    <m/>
    <x v="0"/>
  </r>
  <r>
    <s v="S"/>
    <n v="2016"/>
    <s v="S0453"/>
    <s v="SunE - E Philadelphia Ontario"/>
    <s v="Unit 1"/>
    <s v="OP"/>
    <n v="42293"/>
    <m/>
    <s v="PV"/>
    <x v="1"/>
    <n v="1.3"/>
    <n v="2277"/>
    <n v="0"/>
    <x v="1"/>
    <n v="0"/>
    <m/>
    <n v="0.19994731296101159"/>
    <s v="SunE - E Philadelphia Ontario"/>
    <m/>
    <x v="0"/>
  </r>
  <r>
    <s v="S"/>
    <n v="2016"/>
    <s v="S0454"/>
    <s v="SunE - Jurupa Fontana"/>
    <s v="Unit 1"/>
    <s v="OP"/>
    <n v="42293"/>
    <m/>
    <s v="PV"/>
    <x v="1"/>
    <n v="1.19"/>
    <n v="2084"/>
    <n v="0"/>
    <x v="1"/>
    <n v="0"/>
    <m/>
    <n v="0.19991558267142473"/>
    <s v="SunE - Jurupa Fontana"/>
    <m/>
    <x v="0"/>
  </r>
  <r>
    <s v="S"/>
    <n v="2016"/>
    <s v="S0448"/>
    <s v="SunE - Mira Loma"/>
    <s v="Unit 1"/>
    <s v="OP"/>
    <n v="42293"/>
    <m/>
    <s v="PV"/>
    <x v="1"/>
    <n v="0.5"/>
    <n v="876"/>
    <n v="0"/>
    <x v="1"/>
    <n v="0"/>
    <m/>
    <n v="0.2"/>
    <s v="SunE - Mira Loma"/>
    <m/>
    <x v="0"/>
  </r>
  <r>
    <s v="S"/>
    <n v="2016"/>
    <s v="S0450"/>
    <s v="SunE - Oxnard"/>
    <s v="Unit 1"/>
    <s v="OP"/>
    <n v="42293"/>
    <m/>
    <s v="PV"/>
    <x v="1"/>
    <n v="2.7"/>
    <n v="4730"/>
    <n v="0"/>
    <x v="1"/>
    <n v="0"/>
    <m/>
    <n v="0.19998308811094198"/>
    <s v="SunE - Oxnard"/>
    <m/>
    <x v="0"/>
  </r>
  <r>
    <s v="S"/>
    <n v="2016"/>
    <s v="S0447"/>
    <s v="SunE - Rochester"/>
    <s v="Unit 1"/>
    <s v="OP"/>
    <n v="42619"/>
    <m/>
    <s v="PV"/>
    <x v="1"/>
    <n v="1"/>
    <n v="504"/>
    <n v="0"/>
    <x v="1"/>
    <n v="0"/>
    <m/>
    <n v="5.7534246575342465E-2"/>
    <s v="SunE - Rochester"/>
    <m/>
    <x v="0"/>
  </r>
  <r>
    <s v="S"/>
    <n v="2016"/>
    <s v="S0451"/>
    <s v="SunE - San Bernardino"/>
    <s v="Unit 1"/>
    <s v="OP"/>
    <n v="42293"/>
    <m/>
    <s v="PV"/>
    <x v="1"/>
    <n v="1.9"/>
    <n v="3329"/>
    <n v="0"/>
    <x v="1"/>
    <n v="0"/>
    <m/>
    <n v="0.20001201634222543"/>
    <s v="SunE - San Bernardino"/>
    <m/>
    <x v="0"/>
  </r>
  <r>
    <s v="S"/>
    <n v="2016"/>
    <s v="S0455"/>
    <s v="SunE - Torrance"/>
    <s v="Unit 1"/>
    <s v="OP"/>
    <n v="42293"/>
    <m/>
    <s v="PV"/>
    <x v="1"/>
    <n v="0.98"/>
    <n v="1720"/>
    <n v="0"/>
    <x v="1"/>
    <n v="0"/>
    <m/>
    <n v="0.20035411424843913"/>
    <s v="SunE - Torrance"/>
    <m/>
    <x v="0"/>
  </r>
  <r>
    <s v="S"/>
    <n v="2016"/>
    <s v="S0452"/>
    <s v="SunE- Redlands"/>
    <s v="Unit 1"/>
    <s v="OP"/>
    <n v="42293"/>
    <m/>
    <s v="PV"/>
    <x v="1"/>
    <n v="1.83"/>
    <n v="3206"/>
    <n v="0"/>
    <x v="1"/>
    <n v="0"/>
    <m/>
    <n v="0.19999001921301493"/>
    <s v="SunE- Redlands"/>
    <m/>
    <x v="0"/>
  </r>
  <r>
    <s v="S"/>
    <n v="2016"/>
    <s v="S0168"/>
    <s v="SunEdison Hesperia Solar PV"/>
    <n v="1"/>
    <s v="OP"/>
    <n v="41855"/>
    <m/>
    <s v="PV"/>
    <x v="1"/>
    <n v="1.5"/>
    <n v="3317"/>
    <n v="0"/>
    <x v="1"/>
    <n v="0"/>
    <s v="UNK"/>
    <n v="0.2524353120243531"/>
    <s v="SunEdison Hesperia Solar PV"/>
    <m/>
    <x v="0"/>
  </r>
  <r>
    <s v="E"/>
    <n v="2016"/>
    <s v="E0181"/>
    <s v="Sunnyvale Water Pollution Control Plant"/>
    <s v="S-14"/>
    <s v="OP"/>
    <n v="35612"/>
    <m/>
    <s v="IC"/>
    <x v="2"/>
    <n v="0.8"/>
    <n v="4483"/>
    <n v="22235"/>
    <x v="6"/>
    <n v="32447"/>
    <s v="NG"/>
    <n v="0.63969748858447484"/>
    <s v="Sunnyvale Water Pollution Control Plant"/>
    <m/>
    <x v="0"/>
  </r>
  <r>
    <s v="E"/>
    <n v="2016"/>
    <s v="E0181"/>
    <s v="Sunnyvale Water Pollution Control Plant"/>
    <s v="S-15"/>
    <s v="OP"/>
    <n v="35612"/>
    <m/>
    <s v="IC"/>
    <x v="2"/>
    <n v="0.8"/>
    <n v="5373"/>
    <n v="26126"/>
    <x v="6"/>
    <n v="38126"/>
    <s v="NG"/>
    <n v="0.76669520547945202"/>
    <s v="Sunnyvale Water Pollution Control Plant"/>
    <m/>
    <x v="0"/>
  </r>
  <r>
    <s v="G"/>
    <n v="2016"/>
    <s v="G0784"/>
    <s v="Sunrise Power"/>
    <s v="ST"/>
    <s v="OP"/>
    <n v="37742"/>
    <m/>
    <s v="CA"/>
    <x v="8"/>
    <n v="237.6"/>
    <n v="1411290"/>
    <n v="1378830"/>
    <x v="3"/>
    <n v="0"/>
    <s v="NA"/>
    <n v="0.67805624740556247"/>
    <s v="Sunrise Power"/>
    <m/>
    <x v="0"/>
  </r>
  <r>
    <s v="G"/>
    <n v="2016"/>
    <s v="G0784"/>
    <s v="Sunrise Power"/>
    <s v="X718"/>
    <s v="OP"/>
    <n v="37742"/>
    <m/>
    <s v="CT"/>
    <x v="7"/>
    <n v="167.2"/>
    <n v="1061240"/>
    <n v="11992800"/>
    <x v="3"/>
    <n v="0"/>
    <s v="UNK"/>
    <n v="0.72455812632452865"/>
    <s v="Sunrise Power"/>
    <m/>
    <x v="0"/>
  </r>
  <r>
    <s v="G"/>
    <n v="2016"/>
    <s v="G0784"/>
    <s v="Sunrise Power"/>
    <s v="X719"/>
    <s v="OP"/>
    <n v="37742"/>
    <m/>
    <s v="CT"/>
    <x v="7"/>
    <n v="167.2"/>
    <n v="1048430"/>
    <n v="11684100"/>
    <x v="3"/>
    <n v="0"/>
    <s v="UNK"/>
    <n v="0.71581214087522671"/>
    <s v="Sunrise Power"/>
    <m/>
    <x v="0"/>
  </r>
  <r>
    <s v="S"/>
    <n v="2016"/>
    <s v="S0123"/>
    <s v="Sunset Reservoir Solar"/>
    <n v="1"/>
    <s v="OP"/>
    <n v="40483"/>
    <m/>
    <s v="PV"/>
    <x v="1"/>
    <n v="4.5"/>
    <n v="6879"/>
    <n v="0"/>
    <x v="1"/>
    <n v="0"/>
    <s v="UNK"/>
    <n v="0.17450532724505327"/>
    <s v="Sunset Reservoir Solar"/>
    <m/>
    <x v="0"/>
  </r>
  <r>
    <s v="E"/>
    <n v="2016"/>
    <s v="E0258"/>
    <s v="Sunshine Gas Producers Renewable Energy Project"/>
    <n v="1"/>
    <s v="OP"/>
    <n v="41883"/>
    <m/>
    <s v="GT"/>
    <x v="4"/>
    <n v="4.5999999999999996"/>
    <n v="27309"/>
    <n v="347219"/>
    <x v="6"/>
    <n v="0"/>
    <s v="UNK"/>
    <n v="0.67770994639666471"/>
    <s v="Sunshine Gas Producers Renewable Energy Project"/>
    <m/>
    <x v="0"/>
  </r>
  <r>
    <s v="E"/>
    <n v="2016"/>
    <s v="E0258"/>
    <s v="Sunshine Gas Producers Renewable Energy Project"/>
    <n v="2"/>
    <s v="OP"/>
    <n v="41883"/>
    <m/>
    <s v="GT"/>
    <x v="4"/>
    <n v="4.5999999999999996"/>
    <n v="25560"/>
    <n v="318526"/>
    <x v="6"/>
    <n v="0"/>
    <s v="UNK"/>
    <n v="0.63430613460393093"/>
    <s v="Sunshine Gas Producers Renewable Energy Project"/>
    <m/>
    <x v="0"/>
  </r>
  <r>
    <s v="E"/>
    <n v="2016"/>
    <s v="E0258"/>
    <s v="Sunshine Gas Producers Renewable Energy Project"/>
    <n v="3"/>
    <s v="OP"/>
    <n v="41883"/>
    <m/>
    <s v="GT"/>
    <x v="4"/>
    <n v="4.5999999999999996"/>
    <n v="25308"/>
    <n v="314907"/>
    <x v="6"/>
    <n v="0"/>
    <s v="UNK"/>
    <n v="0.62805241215008933"/>
    <s v="Sunshine Gas Producers Renewable Energy Project"/>
    <m/>
    <x v="0"/>
  </r>
  <r>
    <s v="E"/>
    <n v="2016"/>
    <s v="E0258"/>
    <s v="Sunshine Gas Producers Renewable Energy Project"/>
    <n v="4"/>
    <s v="OP"/>
    <n v="41883"/>
    <m/>
    <s v="GT"/>
    <x v="4"/>
    <n v="4.5999999999999996"/>
    <n v="26843"/>
    <n v="335080"/>
    <x v="6"/>
    <n v="0"/>
    <s v="UNK"/>
    <n v="0.66614552312884656"/>
    <s v="Sunshine Gas Producers Renewable Energy Project"/>
    <m/>
    <x v="0"/>
  </r>
  <r>
    <s v="E"/>
    <n v="2016"/>
    <s v="E0258"/>
    <s v="Sunshine Gas Producers Renewable Energy Project"/>
    <n v="5"/>
    <s v="OP"/>
    <n v="41883"/>
    <m/>
    <s v="GT"/>
    <x v="4"/>
    <n v="4.5999999999999996"/>
    <n v="25174"/>
    <n v="313458"/>
    <x v="6"/>
    <n v="0"/>
    <s v="UNK"/>
    <n v="0.62472702005161806"/>
    <s v="Sunshine Gas Producers Renewable Energy Project"/>
    <m/>
    <x v="0"/>
  </r>
  <r>
    <s v="W"/>
    <n v="2016"/>
    <s v="W0405"/>
    <s v="Superior Farms"/>
    <s v="WPRS 1"/>
    <s v="OP"/>
    <n v="41244"/>
    <m/>
    <s v="WT"/>
    <x v="0"/>
    <n v="1"/>
    <n v="1425"/>
    <n v="0"/>
    <x v="0"/>
    <n v="0"/>
    <s v="UNK"/>
    <n v="0.16267123287671234"/>
    <s v="Superior Farms"/>
    <m/>
    <x v="0"/>
  </r>
  <r>
    <s v="S"/>
    <n v="2016"/>
    <s v="S9108"/>
    <s v="Superior Packing Co."/>
    <n v="1"/>
    <s v="OP"/>
    <n v="40909"/>
    <m/>
    <s v="PV"/>
    <x v="1"/>
    <n v="1.1000000000000001"/>
    <n v="1802"/>
    <n v="0"/>
    <x v="1"/>
    <n v="0"/>
    <s v="UNK"/>
    <n v="0.18700705687007058"/>
    <s v="Superior Packing Co."/>
    <m/>
    <x v="0"/>
  </r>
  <r>
    <s v="G"/>
    <n v="2016"/>
    <s v="G0779"/>
    <s v="Sutter Energy Center - Calpine Construction Finance Co"/>
    <s v="ST1CT1"/>
    <s v="CS"/>
    <n v="37073"/>
    <m/>
    <s v="CT"/>
    <x v="7"/>
    <n v="182.4"/>
    <n v="54.11"/>
    <n v="1370.1"/>
    <x v="3"/>
    <n v="0"/>
    <s v="UNK"/>
    <n v="3.3864806136345428E-5"/>
    <s v="Sutter Energy Center - Calpine Construction Finance Co"/>
    <m/>
    <x v="0"/>
  </r>
  <r>
    <s v="G"/>
    <n v="2016"/>
    <s v="G0779"/>
    <s v="Sutter Energy Center - Calpine Construction Finance Co"/>
    <s v="ST1CT2"/>
    <s v="CS"/>
    <n v="37073"/>
    <m/>
    <s v="CT"/>
    <x v="7"/>
    <n v="182.4"/>
    <n v="66.11"/>
    <n v="1658.11"/>
    <x v="3"/>
    <n v="0"/>
    <s v="UNK"/>
    <n v="4.137502002723704E-5"/>
    <s v="Sutter Energy Center - Calpine Construction Finance Co"/>
    <m/>
    <x v="0"/>
  </r>
  <r>
    <s v="G"/>
    <n v="2016"/>
    <s v="G0779"/>
    <s v="Sutter Energy Center - Calpine Construction Finance Co"/>
    <s v="ST1ST1"/>
    <s v="CS"/>
    <n v="37073"/>
    <m/>
    <s v="CA"/>
    <x v="8"/>
    <n v="187"/>
    <n v="0.12"/>
    <n v="0"/>
    <x v="3"/>
    <n v="0"/>
    <s v="UNK"/>
    <n v="7.3254706614900003E-8"/>
    <s v="Sutter Energy Center - Calpine Construction Finance Co"/>
    <m/>
    <x v="0"/>
  </r>
  <r>
    <s v="G"/>
    <n v="2016"/>
    <s v="G0590"/>
    <s v="Sycamore Cogeneration Co"/>
    <s v="UNIT 1"/>
    <s v="OP"/>
    <n v="32106"/>
    <m/>
    <s v="GT"/>
    <x v="4"/>
    <n v="75"/>
    <n v="650936"/>
    <n v="7982570"/>
    <x v="3"/>
    <n v="0"/>
    <s v="UNK"/>
    <n v="0.99077016742770163"/>
    <s v="Sycamore Cogeneration Co"/>
    <m/>
    <x v="0"/>
  </r>
  <r>
    <s v="G"/>
    <n v="2016"/>
    <s v="G0590"/>
    <s v="Sycamore Cogeneration Co"/>
    <s v="UNIT 2"/>
    <s v="OP"/>
    <n v="32106"/>
    <m/>
    <s v="GT"/>
    <x v="4"/>
    <n v="75"/>
    <n v="25822"/>
    <n v="99022"/>
    <x v="3"/>
    <n v="0"/>
    <s v="UNK"/>
    <n v="3.9302891933028918E-2"/>
    <s v="Sycamore Cogeneration Co"/>
    <m/>
    <x v="0"/>
  </r>
  <r>
    <s v="G"/>
    <n v="2016"/>
    <s v="G0590"/>
    <s v="Sycamore Cogeneration Co"/>
    <s v="UNIT 3"/>
    <s v="OP"/>
    <n v="32108"/>
    <m/>
    <s v="GT"/>
    <x v="4"/>
    <n v="75"/>
    <n v="673752"/>
    <n v="8330750"/>
    <x v="3"/>
    <n v="0"/>
    <s v="UNK"/>
    <n v="1.0254977168949773"/>
    <s v="Sycamore Cogeneration Co"/>
    <m/>
    <x v="0"/>
  </r>
  <r>
    <s v="G"/>
    <n v="2016"/>
    <s v="G0590"/>
    <s v="Sycamore Cogeneration Co"/>
    <s v="UNIT 4"/>
    <s v="OP"/>
    <n v="32123"/>
    <m/>
    <s v="GT"/>
    <x v="4"/>
    <n v="75"/>
    <n v="7117.02"/>
    <n v="115491"/>
    <x v="3"/>
    <n v="0"/>
    <s v="UNK"/>
    <n v="1.0832602739726029E-2"/>
    <s v="Sycamore Cogeneration Co"/>
    <m/>
    <x v="0"/>
  </r>
  <r>
    <s v="E"/>
    <n v="2016"/>
    <s v="E0094"/>
    <s v="Sycamore Landfill San Diego"/>
    <s v="Unit 1"/>
    <s v="OP"/>
    <n v="40676"/>
    <m/>
    <s v="GT"/>
    <x v="4"/>
    <n v="1.2"/>
    <n v="4592.88"/>
    <n v="99177"/>
    <x v="6"/>
    <n v="0"/>
    <s v="UNK"/>
    <n v="0.43691780821917808"/>
    <s v="Sycamore Landfill San Diego"/>
    <m/>
    <x v="0"/>
  </r>
  <r>
    <s v="E"/>
    <n v="2016"/>
    <s v="E0094"/>
    <s v="Sycamore Landfill San Diego"/>
    <s v="Unit 2"/>
    <s v="OP"/>
    <n v="40676"/>
    <m/>
    <s v="GT"/>
    <x v="4"/>
    <n v="1.2"/>
    <n v="4592.88"/>
    <n v="99177"/>
    <x v="6"/>
    <n v="0"/>
    <s v="UNK"/>
    <n v="0.43691780821917808"/>
    <s v="Sycamore Landfill San Diego"/>
    <m/>
    <x v="0"/>
  </r>
  <r>
    <s v="E"/>
    <n v="2016"/>
    <s v="E0094"/>
    <s v="Sycamore Landfill San Diego"/>
    <s v="Unit 3"/>
    <s v="OP"/>
    <n v="38047"/>
    <m/>
    <s v="GT"/>
    <x v="4"/>
    <n v="3"/>
    <n v="11482.2"/>
    <n v="247944"/>
    <x v="6"/>
    <n v="0"/>
    <s v="UNK"/>
    <n v="0.43691780821917808"/>
    <s v="Sycamore Landfill San Diego"/>
    <m/>
    <x v="0"/>
  </r>
  <r>
    <s v="S"/>
    <n v="2016"/>
    <s v="S0239"/>
    <s v="TA High Desert Antelope Power Plant"/>
    <n v="1"/>
    <s v="OP"/>
    <n v="41358"/>
    <m/>
    <s v="PV"/>
    <x v="1"/>
    <n v="20"/>
    <n v="55873"/>
    <n v="0"/>
    <x v="1"/>
    <n v="0"/>
    <s v="UNK"/>
    <n v="0.31890981735159818"/>
    <s v="TA High Desert Antelope Power Plant"/>
    <m/>
    <x v="0"/>
  </r>
  <r>
    <s v="G"/>
    <n v="2016"/>
    <s v="G0107"/>
    <s v="Taft 26C Cogeneration Plant"/>
    <s v="TG1"/>
    <s v="OP"/>
    <n v="30133"/>
    <m/>
    <s v="GT"/>
    <x v="4"/>
    <n v="2.5"/>
    <n v="19642"/>
    <n v="411285"/>
    <x v="3"/>
    <n v="0"/>
    <s v="NA"/>
    <n v="0.89689497716894973"/>
    <s v="Taft 26C Cogeneration Plant"/>
    <m/>
    <x v="0"/>
  </r>
  <r>
    <s v="G"/>
    <n v="2016"/>
    <s v="G0107"/>
    <s v="Taft 26C Cogeneration Plant"/>
    <s v="TG2"/>
    <s v="OP"/>
    <n v="30133"/>
    <m/>
    <s v="GT"/>
    <x v="4"/>
    <n v="2.5"/>
    <n v="19712"/>
    <n v="397802"/>
    <x v="3"/>
    <n v="0"/>
    <s v="NA"/>
    <n v="0.9000913242009132"/>
    <s v="Taft 26C Cogeneration Plant"/>
    <m/>
    <x v="0"/>
  </r>
  <r>
    <s v="G"/>
    <n v="2016"/>
    <s v="G0107"/>
    <s v="Taft 26C Cogeneration Plant"/>
    <s v="TG3"/>
    <s v="OP"/>
    <n v="30133"/>
    <m/>
    <s v="GT"/>
    <x v="4"/>
    <n v="2.5"/>
    <n v="19628"/>
    <n v="422676"/>
    <x v="3"/>
    <n v="0"/>
    <s v="NA"/>
    <n v="0.89625570776255703"/>
    <s v="Taft 26C Cogeneration Plant"/>
    <m/>
    <x v="0"/>
  </r>
  <r>
    <s v="G"/>
    <n v="2016"/>
    <s v="G0107"/>
    <s v="Taft 26C Cogeneration Plant"/>
    <s v="TG4"/>
    <s v="OP"/>
    <n v="30133"/>
    <m/>
    <s v="GT"/>
    <x v="4"/>
    <n v="2.5"/>
    <n v="20000"/>
    <n v="429844"/>
    <x v="3"/>
    <n v="0"/>
    <s v="NA"/>
    <n v="0.91324200913242004"/>
    <s v="Taft 26C Cogeneration Plant"/>
    <m/>
    <x v="0"/>
  </r>
  <r>
    <s v="S"/>
    <n v="2016"/>
    <s v="S0416"/>
    <s v="Tahquitz High School"/>
    <n v="1"/>
    <s v="OP"/>
    <n v="41153"/>
    <m/>
    <s v="PV"/>
    <x v="1"/>
    <n v="1"/>
    <n v="1748"/>
    <n v="0"/>
    <x v="1"/>
    <n v="0"/>
    <s v="UNK"/>
    <n v="0.19954337899543378"/>
    <s v="Tahquitz High School"/>
    <m/>
    <x v="0"/>
  </r>
  <r>
    <s v="W"/>
    <n v="2016"/>
    <s v="W0457"/>
    <s v="Taylor Farms"/>
    <s v="WPRS 1"/>
    <s v="OP"/>
    <n v="32873"/>
    <m/>
    <s v="WT"/>
    <x v="0"/>
    <n v="1"/>
    <n v="3892"/>
    <n v="0"/>
    <x v="0"/>
    <n v="0"/>
    <s v="UNK"/>
    <n v="0.4442922374429224"/>
    <s v="Taylor Farms"/>
    <m/>
    <x v="0"/>
  </r>
  <r>
    <s v="G"/>
    <n v="2016"/>
    <s v="G0621"/>
    <s v="Techni-Cast"/>
    <n v="1"/>
    <s v="OP"/>
    <n v="41394"/>
    <m/>
    <s v="IC"/>
    <x v="2"/>
    <n v="1.42"/>
    <n v="3082"/>
    <n v="341925"/>
    <x v="3"/>
    <n v="0"/>
    <s v="UNK"/>
    <n v="0.24776512959032737"/>
    <s v="Techni-Cast"/>
    <m/>
    <x v="0"/>
  </r>
  <r>
    <s v="S"/>
    <n v="2016"/>
    <s v="S9209"/>
    <s v="Tehachapi (Oswell B)"/>
    <s v="Unit 1"/>
    <s v="OP"/>
    <n v="42004"/>
    <m/>
    <s v="PV"/>
    <x v="1"/>
    <n v="1.5"/>
    <n v="2628"/>
    <n v="0"/>
    <x v="1"/>
    <n v="0"/>
    <m/>
    <n v="0.2"/>
    <s v="Tehachapi "/>
    <s v="Oswell B)"/>
    <x v="0"/>
  </r>
  <r>
    <s v="W"/>
    <n v="2016"/>
    <s v="W0395"/>
    <s v="Teichert Vernalis"/>
    <s v="WPRS 1"/>
    <s v="OP"/>
    <n v="32143"/>
    <m/>
    <s v="WT"/>
    <x v="0"/>
    <n v="1.5"/>
    <n v="1563"/>
    <n v="0"/>
    <x v="0"/>
    <n v="0"/>
    <s v="UNK"/>
    <n v="0.11894977168949772"/>
    <s v="Teichert Vernalis"/>
    <m/>
    <x v="0"/>
  </r>
  <r>
    <s v="H"/>
    <n v="2016"/>
    <s v="H0509"/>
    <s v="Temescal"/>
    <n v="1"/>
    <s v="OP"/>
    <n v="30407"/>
    <m/>
    <s v="HY"/>
    <x v="6"/>
    <n v="2.85"/>
    <n v="16278"/>
    <n v="0"/>
    <x v="5"/>
    <n v="0"/>
    <s v="UNK"/>
    <n v="0.65200672915164626"/>
    <s v="Temescal"/>
    <m/>
    <x v="0"/>
  </r>
  <r>
    <s v="S"/>
    <n v="2016"/>
    <s v="S0133"/>
    <s v="Temescal Canyon RV LLC"/>
    <n v="1"/>
    <s v="OP"/>
    <n v="40680"/>
    <m/>
    <s v="PV"/>
    <x v="1"/>
    <n v="1.5"/>
    <n v="2511"/>
    <n v="0"/>
    <x v="1"/>
    <n v="0"/>
    <s v="UNK"/>
    <n v="0.1910958904109589"/>
    <s v="Temescal Canyon RV LLC"/>
    <m/>
    <x v="0"/>
  </r>
  <r>
    <s v="S"/>
    <n v="2016"/>
    <s v="S0444"/>
    <s v="Tequesquite Landfill Solar PV Project"/>
    <s v="Unit 1"/>
    <s v="OP"/>
    <n v="42256"/>
    <m/>
    <s v="PV"/>
    <x v="1"/>
    <n v="7.5"/>
    <n v="15045"/>
    <n v="0"/>
    <x v="1"/>
    <n v="0"/>
    <m/>
    <n v="0.22899543378995435"/>
    <s v="Tequesquite Landfill Solar PV Project"/>
    <m/>
    <x v="0"/>
  </r>
  <r>
    <s v="H"/>
    <n v="2016"/>
    <s v="H0262"/>
    <s v="Terminus Hydroelectric Project"/>
    <n v="1"/>
    <s v="OP"/>
    <n v="32948"/>
    <m/>
    <s v="HY"/>
    <x v="6"/>
    <n v="20"/>
    <n v="29958"/>
    <n v="0"/>
    <x v="5"/>
    <n v="0"/>
    <s v="UNK"/>
    <n v="0.17099315068493151"/>
    <s v="Terminus Hydroelectric Project"/>
    <m/>
    <x v="0"/>
  </r>
  <r>
    <s v="G"/>
    <n v="2016"/>
    <s v="G9786"/>
    <s v="Termoelectrica de Mexicali (TDM Mexicali Mexico)"/>
    <s v="GT-1"/>
    <s v="OP"/>
    <n v="37742"/>
    <m/>
    <s v="CT"/>
    <x v="7"/>
    <n v="185.3"/>
    <n v="813037"/>
    <n v="9789460"/>
    <x v="3"/>
    <n v="0"/>
    <s v="UNK"/>
    <n v="0.50087664825890144"/>
    <s v="Termoelectrica de Mexicali "/>
    <s v="TDM Mexicali Mexico)"/>
    <x v="1"/>
  </r>
  <r>
    <s v="G"/>
    <n v="2016"/>
    <s v="G9786"/>
    <s v="Termoelectrica de Mexicali (TDM Mexicali Mexico)"/>
    <s v="GT-2"/>
    <s v="OP"/>
    <n v="37742"/>
    <m/>
    <s v="CT"/>
    <x v="7"/>
    <n v="185.3"/>
    <n v="825757"/>
    <n v="9880180"/>
    <x v="3"/>
    <n v="0"/>
    <s v="UNK"/>
    <n v="0.50871288568210993"/>
    <s v="Termoelectrica de Mexicali "/>
    <s v="TDM Mexicali Mexico)"/>
    <x v="1"/>
  </r>
  <r>
    <s v="G"/>
    <n v="2016"/>
    <s v="G9786"/>
    <s v="Termoelectrica de Mexicali (TDM Mexicali Mexico)"/>
    <s v="ST"/>
    <s v="OP"/>
    <n v="37742"/>
    <m/>
    <s v="CA"/>
    <x v="8"/>
    <n v="310.25"/>
    <n v="1048710"/>
    <n v="0"/>
    <x v="3"/>
    <n v="0"/>
    <s v="UNK"/>
    <n v="0.38586866534941994"/>
    <s v="Termoelectrica de Mexicali "/>
    <s v="TDM Mexicali Mexico)"/>
    <x v="1"/>
  </r>
  <r>
    <s v="S"/>
    <n v="2016"/>
    <s v="S0433"/>
    <s v="Terra Francesco"/>
    <s v="Unit 1"/>
    <s v="OP"/>
    <n v="42064"/>
    <m/>
    <s v="PV"/>
    <x v="1"/>
    <n v="1.49"/>
    <n v="3125"/>
    <n v="0"/>
    <x v="1"/>
    <n v="0"/>
    <s v="UNK"/>
    <n v="0.23941957034721584"/>
    <s v="Terra Francesco"/>
    <m/>
    <x v="0"/>
  </r>
  <r>
    <s v="W"/>
    <n v="2016"/>
    <s v="W0306"/>
    <s v="Terra-Gen 251 Wind (Zond Monolith X)"/>
    <s v="WPRS 1"/>
    <s v="OP"/>
    <n v="31048"/>
    <m/>
    <s v="WT"/>
    <x v="0"/>
    <n v="16.91"/>
    <n v="22830"/>
    <n v="0"/>
    <x v="0"/>
    <n v="0"/>
    <s v="UNK"/>
    <n v="0.15411971517218473"/>
    <s v="Terra-Gen 251 Wind "/>
    <s v="Zond Monolith X)"/>
    <x v="0"/>
  </r>
  <r>
    <s v="T"/>
    <n v="2016"/>
    <s v="T0077"/>
    <s v="Terra-Gen Dixie Valley (NV)"/>
    <s v="Unit 1"/>
    <s v="OP"/>
    <n v="31963"/>
    <m/>
    <s v="ST"/>
    <x v="5"/>
    <n v="64.7"/>
    <n v="495330"/>
    <n v="0"/>
    <x v="4"/>
    <n v="0"/>
    <s v="UNK"/>
    <n v="0.87394931295123968"/>
    <s v="Terra-Gen Dixie Valley "/>
    <s v="NV)"/>
    <x v="1"/>
  </r>
  <r>
    <s v="W"/>
    <n v="2016"/>
    <s v="W0270"/>
    <s v="Terra-Gen Mojave Windfarms (TPC Wind Farms - Tehachapi Power Purchase Trust)"/>
    <s v="WPRS 1"/>
    <s v="OP"/>
    <n v="29952"/>
    <m/>
    <s v="WT"/>
    <x v="0"/>
    <n v="28.44"/>
    <n v="59013"/>
    <n v="0"/>
    <x v="0"/>
    <n v="0"/>
    <s v="UNK"/>
    <n v="0.23687214611872143"/>
    <s v="Terra-Gen Mojave Windfarms "/>
    <s v="TPC Wind Farms - Tehachapi Power Purchase Trust)"/>
    <x v="0"/>
  </r>
  <r>
    <s v="W"/>
    <n v="2016"/>
    <s v="W0449"/>
    <s v="Terra-Gen VG Wind"/>
    <s v="WPRS 1"/>
    <s v="OP"/>
    <n v="29952"/>
    <m/>
    <s v="WT"/>
    <x v="0"/>
    <n v="7.41"/>
    <n v="13321"/>
    <n v="0"/>
    <x v="0"/>
    <n v="0"/>
    <s v="UNK"/>
    <n v="0.20521755741654804"/>
    <s v="Terra-Gen VG Wind"/>
    <m/>
    <x v="0"/>
  </r>
  <r>
    <s v="S"/>
    <n v="2016"/>
    <s v="S0302"/>
    <s v="Terzian"/>
    <n v="1"/>
    <s v="OP"/>
    <n v="41760"/>
    <m/>
    <s v="PV"/>
    <x v="1"/>
    <n v="1.25"/>
    <n v="2684"/>
    <n v="0"/>
    <x v="1"/>
    <n v="0"/>
    <s v="UNK"/>
    <n v="0.24511415525114155"/>
    <s v="Terzian"/>
    <m/>
    <x v="0"/>
  </r>
  <r>
    <s v="G"/>
    <n v="2016"/>
    <s v="G0034"/>
    <s v="Tesoro LAR Carson (formerly ARCO)"/>
    <s v="GEN 2"/>
    <s v="OS"/>
    <n v="30834"/>
    <m/>
    <s v="OT"/>
    <x v="10"/>
    <n v="12"/>
    <n v="0.12"/>
    <n v="0"/>
    <x v="16"/>
    <n v="0"/>
    <s v="UNK"/>
    <n v="1.1415525114155251E-6"/>
    <s v="Tesoro LAR Carson "/>
    <s v="formerly ARCO)"/>
    <x v="0"/>
  </r>
  <r>
    <s v="S"/>
    <n v="2016"/>
    <s v="S9020"/>
    <s v="The Gap Inc"/>
    <n v="1"/>
    <s v="OP"/>
    <n v="40909"/>
    <m/>
    <s v="PV"/>
    <x v="1"/>
    <n v="1"/>
    <n v="1622"/>
    <n v="0"/>
    <x v="1"/>
    <n v="0"/>
    <s v="UNK"/>
    <n v="0.18515981735159817"/>
    <s v="The Gap Inc"/>
    <m/>
    <x v="0"/>
  </r>
  <r>
    <s v="G"/>
    <n v="2016"/>
    <s v="G0468"/>
    <s v="The Procter &amp; Gamble Paper Products Co."/>
    <n v="1"/>
    <s v="OP"/>
    <n v="30011"/>
    <m/>
    <s v="GT"/>
    <x v="4"/>
    <n v="19.88"/>
    <n v="174692"/>
    <n v="1936920"/>
    <x v="3"/>
    <n v="0"/>
    <s v="UNK"/>
    <n v="1.00311917165091"/>
    <s v="The Procter &amp; Gamble Paper Products Co."/>
    <m/>
    <x v="0"/>
  </r>
  <r>
    <s v="G"/>
    <n v="2016"/>
    <s v="G0468"/>
    <s v="The Procter &amp; Gamble Paper Products Co."/>
    <n v="2"/>
    <s v="OP"/>
    <n v="32843"/>
    <m/>
    <s v="GT"/>
    <x v="4"/>
    <n v="49.9"/>
    <n v="327514"/>
    <n v="3155970"/>
    <x v="3"/>
    <n v="0"/>
    <s v="UNK"/>
    <n v="0.7492473531537962"/>
    <s v="The Procter &amp; Gamble Paper Products Co."/>
    <m/>
    <x v="0"/>
  </r>
  <r>
    <s v="H"/>
    <n v="2016"/>
    <s v="H0510"/>
    <s v="Thermalito (Unit 1 HY Unit 2-3-4 PS)"/>
    <n v="1"/>
    <s v="IS"/>
    <n v="25143"/>
    <m/>
    <s v="HY"/>
    <x v="6"/>
    <n v="32.6"/>
    <n v="0.12"/>
    <n v="0"/>
    <x v="5"/>
    <n v="0"/>
    <s v="UNK"/>
    <n v="4.2020337843516258E-7"/>
    <s v="Thermalito "/>
    <s v="Unit 1 HY Unit 2-3-4 PS)"/>
    <x v="0"/>
  </r>
  <r>
    <s v="H"/>
    <n v="2016"/>
    <s v="H0510"/>
    <s v="Thermalito (Unit 1 HY Unit 2-3-4 PS)"/>
    <n v="2"/>
    <s v="IS"/>
    <n v="25020"/>
    <m/>
    <s v="HY"/>
    <x v="6"/>
    <n v="27.5"/>
    <n v="0.12"/>
    <n v="0"/>
    <x v="5"/>
    <n v="0"/>
    <s v="UNK"/>
    <n v="4.9813200498132006E-7"/>
    <s v="Thermalito "/>
    <s v="Unit 1 HY Unit 2-3-4 PS)"/>
    <x v="0"/>
  </r>
  <r>
    <s v="H"/>
    <n v="2016"/>
    <s v="H0510"/>
    <s v="Thermalito (Unit 1 HY Unit 2-3-4 PS)"/>
    <n v="3"/>
    <s v="IS"/>
    <n v="25020"/>
    <m/>
    <s v="HY"/>
    <x v="6"/>
    <n v="27.5"/>
    <n v="0.12"/>
    <n v="0"/>
    <x v="5"/>
    <n v="0"/>
    <s v="UNK"/>
    <n v="4.9813200498132006E-7"/>
    <s v="Thermalito "/>
    <s v="Unit 1 HY Unit 2-3-4 PS)"/>
    <x v="0"/>
  </r>
  <r>
    <s v="H"/>
    <n v="2016"/>
    <s v="H0510"/>
    <s v="Thermalito (Unit 1 HY Unit 2-3-4 PS)"/>
    <n v="4"/>
    <s v="IS"/>
    <n v="24869"/>
    <m/>
    <s v="HY"/>
    <x v="6"/>
    <n v="27.5"/>
    <n v="0.12"/>
    <n v="0"/>
    <x v="5"/>
    <n v="0"/>
    <s v="UNK"/>
    <n v="4.9813200498132006E-7"/>
    <s v="Thermalito "/>
    <s v="Unit 1 HY Unit 2-3-4 PS)"/>
    <x v="0"/>
  </r>
  <r>
    <s v="H"/>
    <n v="2016"/>
    <s v="H0511"/>
    <s v="Thermalito Diversion Dam"/>
    <s v="TD1"/>
    <s v="OP"/>
    <n v="31959"/>
    <m/>
    <s v="HY"/>
    <x v="6"/>
    <n v="2.97"/>
    <n v="20321"/>
    <n v="0"/>
    <x v="5"/>
    <n v="0"/>
    <s v="UNK"/>
    <n v="0.78106022169949108"/>
    <s v="Thermalito Diversion Dam"/>
    <m/>
    <x v="0"/>
  </r>
  <r>
    <s v="H"/>
    <n v="2016"/>
    <s v="H0512"/>
    <s v="Three Forks Water Power Project"/>
    <s v="Unit 1"/>
    <s v="OP"/>
    <n v="31044"/>
    <m/>
    <s v="HY"/>
    <x v="6"/>
    <n v="1.3"/>
    <n v="7703"/>
    <n v="0"/>
    <x v="5"/>
    <n v="0"/>
    <s v="UNK"/>
    <n v="0.67641376887952231"/>
    <s v="Three Forks Water Power Project"/>
    <m/>
    <x v="0"/>
  </r>
  <r>
    <s v="G"/>
    <n v="2016"/>
    <s v="G0925"/>
    <s v="THUMS"/>
    <s v="LM-600"/>
    <s v="OP"/>
    <n v="37591"/>
    <m/>
    <s v="GT"/>
    <x v="4"/>
    <n v="47.8"/>
    <n v="379218"/>
    <n v="3878780"/>
    <x v="3"/>
    <n v="0"/>
    <s v="UNK"/>
    <n v="0.90564280392044483"/>
    <s v="THUMS"/>
    <m/>
    <x v="0"/>
  </r>
  <r>
    <s v="S"/>
    <n v="2016"/>
    <s v="S0542"/>
    <s v="TID Solar"/>
    <s v="M1318"/>
    <s v="OP"/>
    <n v="42726"/>
    <m/>
    <s v="PV"/>
    <x v="1"/>
    <n v="54"/>
    <n v="15466"/>
    <n v="0"/>
    <x v="1"/>
    <n v="0"/>
    <m/>
    <n v="3.2694909521393541E-2"/>
    <s v="TID Solar"/>
    <m/>
    <x v="0"/>
  </r>
  <r>
    <s v="H"/>
    <n v="2016"/>
    <s v="H0516"/>
    <s v="Tiger Creek"/>
    <s v="Unit 584"/>
    <s v="OP"/>
    <n v="11536"/>
    <m/>
    <s v="HY"/>
    <x v="6"/>
    <n v="30"/>
    <n v="134656"/>
    <n v="0"/>
    <x v="5"/>
    <n v="0"/>
    <s v="UNK"/>
    <n v="0.51238964992389646"/>
    <s v="Tiger Creek"/>
    <m/>
    <x v="0"/>
  </r>
  <r>
    <s v="H"/>
    <n v="2016"/>
    <s v="H0516"/>
    <s v="Tiger Creek"/>
    <s v="Unit 585"/>
    <s v="OP"/>
    <n v="11536"/>
    <m/>
    <s v="HY"/>
    <x v="6"/>
    <n v="30"/>
    <n v="134691"/>
    <n v="0"/>
    <x v="5"/>
    <n v="0"/>
    <s v="UNK"/>
    <n v="0.51252283105022833"/>
    <s v="Tiger Creek"/>
    <m/>
    <x v="0"/>
  </r>
  <r>
    <s v="H"/>
    <n v="2016"/>
    <s v="H0518"/>
    <s v="Toadtown"/>
    <n v="1"/>
    <s v="OP"/>
    <n v="31503"/>
    <m/>
    <s v="HY"/>
    <x v="6"/>
    <n v="1.3"/>
    <n v="3202"/>
    <n v="0"/>
    <x v="5"/>
    <n v="0"/>
    <s v="UNK"/>
    <n v="0.28117316473480858"/>
    <s v="Toadtown"/>
    <m/>
    <x v="0"/>
  </r>
  <r>
    <s v="E"/>
    <n v="2016"/>
    <s v="E0256"/>
    <s v="Toland Road Landfill (Ventura)"/>
    <n v="1"/>
    <s v="OP"/>
    <n v="39995"/>
    <m/>
    <s v="GT"/>
    <x v="4"/>
    <n v="2.25"/>
    <n v="1516.61"/>
    <n v="34377"/>
    <x v="6"/>
    <n v="0"/>
    <s v="UNK"/>
    <n v="7.6946220192795525E-2"/>
    <s v="Toland Road Landfill "/>
    <s v="Ventura)"/>
    <x v="0"/>
  </r>
  <r>
    <s v="S"/>
    <n v="2016"/>
    <s v="S9022"/>
    <s v="Tony's Fine Foods"/>
    <n v="1"/>
    <s v="OP"/>
    <n v="40909"/>
    <m/>
    <s v="PV"/>
    <x v="1"/>
    <n v="1"/>
    <n v="1622"/>
    <n v="0"/>
    <x v="1"/>
    <n v="0"/>
    <s v="UNK"/>
    <n v="0.18515981735159817"/>
    <s v="Tony's Fine Foods"/>
    <m/>
    <x v="0"/>
  </r>
  <r>
    <s v="S"/>
    <n v="2016"/>
    <s v="S0245"/>
    <s v="Topaz Solar Farms LLC"/>
    <s v="Topaz 1"/>
    <s v="OP"/>
    <n v="41518"/>
    <m/>
    <s v="PV"/>
    <x v="1"/>
    <n v="550"/>
    <n v="1265760"/>
    <n v="0"/>
    <x v="1"/>
    <n v="0"/>
    <s v="UNK"/>
    <n v="0.26271481942714819"/>
    <s v="Topaz Solar Farms LLC"/>
    <m/>
    <x v="0"/>
  </r>
  <r>
    <s v="S"/>
    <n v="2016"/>
    <s v="S9282"/>
    <s v="Toro Power 1 LLC"/>
    <s v="Unit 1"/>
    <s v="OP"/>
    <n v="42004"/>
    <m/>
    <s v="PV"/>
    <x v="1"/>
    <n v="1.5"/>
    <n v="2628"/>
    <n v="0"/>
    <x v="1"/>
    <n v="0"/>
    <m/>
    <n v="0.2"/>
    <s v="Toro Power 1 LLC"/>
    <m/>
    <x v="0"/>
  </r>
  <r>
    <s v="S"/>
    <n v="2016"/>
    <s v="S9284"/>
    <s v="Toro Power 2 LLC"/>
    <s v="Unit 1"/>
    <s v="OP"/>
    <n v="42004"/>
    <m/>
    <s v="PV"/>
    <x v="1"/>
    <n v="1"/>
    <n v="1752"/>
    <n v="0"/>
    <x v="1"/>
    <n v="0"/>
    <m/>
    <n v="0.2"/>
    <s v="Toro Power 2 LLC"/>
    <m/>
    <x v="0"/>
  </r>
  <r>
    <s v="G"/>
    <n v="2016"/>
    <s v="G0363"/>
    <s v="Torrance Refinery"/>
    <s v="EXP1"/>
    <s v="OP"/>
    <n v="30560"/>
    <m/>
    <s v="OT"/>
    <x v="10"/>
    <n v="7.5"/>
    <n v="10527"/>
    <n v="0"/>
    <x v="3"/>
    <n v="0"/>
    <s v="OTH"/>
    <n v="0.16022831050228312"/>
    <s v="Torrance Refinery"/>
    <m/>
    <x v="0"/>
  </r>
  <r>
    <s v="G"/>
    <n v="2016"/>
    <s v="G0363"/>
    <s v="Torrance Refinery"/>
    <s v="GTG1"/>
    <s v="OP"/>
    <n v="32448"/>
    <m/>
    <s v="GT"/>
    <x v="4"/>
    <n v="22.48"/>
    <n v="12894.1"/>
    <n v="209414"/>
    <x v="3"/>
    <n v="0"/>
    <s v="NG"/>
    <n v="6.5477278636311934E-2"/>
    <s v="Torrance Refinery"/>
    <m/>
    <x v="0"/>
  </r>
  <r>
    <s v="G"/>
    <n v="2016"/>
    <s v="G0363"/>
    <s v="Torrance Refinery"/>
    <s v="STG1"/>
    <s v="OP"/>
    <n v="32448"/>
    <m/>
    <s v="ST"/>
    <x v="5"/>
    <n v="19.3"/>
    <n v="45085"/>
    <n v="0"/>
    <x v="3"/>
    <n v="0"/>
    <s v="OTH"/>
    <n v="0.26666784962263707"/>
    <s v="Torrance Refinery"/>
    <m/>
    <x v="0"/>
  </r>
  <r>
    <s v="E"/>
    <n v="2016"/>
    <s v="E0212"/>
    <s v="Total Energy Facilities"/>
    <s v="GEN 1"/>
    <s v="OP"/>
    <n v="31413"/>
    <m/>
    <s v="CT"/>
    <x v="7"/>
    <n v="9.9"/>
    <n v="31852"/>
    <n v="433337"/>
    <x v="2"/>
    <n v="5209.01"/>
    <s v="NG"/>
    <n v="0.36728010700613439"/>
    <s v="Total Energy Facilities"/>
    <m/>
    <x v="0"/>
  </r>
  <r>
    <s v="E"/>
    <n v="2016"/>
    <s v="E0212"/>
    <s v="Total Energy Facilities"/>
    <s v="GEN 2"/>
    <s v="OP"/>
    <n v="36923"/>
    <m/>
    <s v="CT"/>
    <x v="7"/>
    <n v="9.9"/>
    <n v="49926"/>
    <n v="669398"/>
    <x v="2"/>
    <n v="6186"/>
    <s v="NG"/>
    <n v="0.57568839075688394"/>
    <s v="Total Energy Facilities"/>
    <m/>
    <x v="0"/>
  </r>
  <r>
    <s v="E"/>
    <n v="2016"/>
    <s v="E0212"/>
    <s v="Total Energy Facilities"/>
    <s v="GEN 3"/>
    <s v="OP"/>
    <n v="36861"/>
    <m/>
    <s v="CT"/>
    <x v="7"/>
    <n v="9.9"/>
    <n v="41672"/>
    <n v="553426"/>
    <x v="2"/>
    <n v="4563"/>
    <s v="NG"/>
    <n v="0.4805128914717956"/>
    <s v="Total Energy Facilities"/>
    <m/>
    <x v="0"/>
  </r>
  <r>
    <s v="E"/>
    <n v="2016"/>
    <s v="E0212"/>
    <s v="Total Energy Facilities"/>
    <s v="GEN 4-repower"/>
    <s v="OP"/>
    <n v="41363"/>
    <m/>
    <s v="CA"/>
    <x v="8"/>
    <n v="8.6999999999999993"/>
    <n v="30191"/>
    <n v="0"/>
    <x v="2"/>
    <n v="0"/>
    <s v="NG"/>
    <n v="0.39614496404765653"/>
    <s v="Total Energy Facilities"/>
    <m/>
    <x v="0"/>
  </r>
  <r>
    <s v="E"/>
    <n v="2016"/>
    <s v="E0143"/>
    <s v="Toyon Landfill Gas Conversion LLC (Indef Shutdown 6/2015)"/>
    <s v="G1"/>
    <s v="IS"/>
    <n v="38596"/>
    <m/>
    <s v="IC"/>
    <x v="2"/>
    <n v="1.88"/>
    <n v="0.01"/>
    <n v="0"/>
    <x v="6"/>
    <n v="0"/>
    <s v="NG"/>
    <n v="6.0720878266783251E-7"/>
    <s v="Toyon Landfill Gas Conversion LLC "/>
    <s v="Indef Shutdown 6/2015)"/>
    <x v="1"/>
  </r>
  <r>
    <s v="E"/>
    <n v="2016"/>
    <s v="E0143"/>
    <s v="Toyon Landfill Gas Conversion LLC (Indef Shutdown 6/2015)"/>
    <s v="G2"/>
    <s v="IS"/>
    <n v="38596"/>
    <m/>
    <s v="IC"/>
    <x v="2"/>
    <n v="1.88"/>
    <n v="0.01"/>
    <n v="0"/>
    <x v="6"/>
    <n v="0"/>
    <s v="NG"/>
    <n v="6.0720878266783251E-7"/>
    <s v="Toyon Landfill Gas Conversion LLC "/>
    <s v="Indef Shutdown 6/2015)"/>
    <x v="1"/>
  </r>
  <r>
    <s v="G"/>
    <n v="2016"/>
    <s v="G1030"/>
    <s v="Toyota Technical Center"/>
    <s v="Unit 1"/>
    <s v="OP"/>
    <n v="38718"/>
    <m/>
    <s v="IC"/>
    <x v="2"/>
    <n v="1.38"/>
    <n v="293"/>
    <n v="0"/>
    <x v="17"/>
    <n v="0"/>
    <s v="UNK"/>
    <n v="2.4237310568460065E-2"/>
    <s v="Toyota Technical Center"/>
    <m/>
    <x v="0"/>
  </r>
  <r>
    <s v="E"/>
    <n v="2016"/>
    <s v="E0096"/>
    <s v="Tracy Biomass Plant"/>
    <s v="Gen 1"/>
    <s v="SB"/>
    <n v="32989"/>
    <m/>
    <s v="ST"/>
    <x v="5"/>
    <n v="23"/>
    <n v="0.12"/>
    <n v="0"/>
    <x v="8"/>
    <n v="0"/>
    <s v="NG"/>
    <n v="5.9559261465157825E-7"/>
    <s v="Tracy Biomass Plant"/>
    <m/>
    <x v="0"/>
  </r>
  <r>
    <s v="G"/>
    <n v="2016"/>
    <s v="G0838"/>
    <s v="Tracy Peaker Plant (reconfigured from Peaker to CC 2012)"/>
    <s v="TCC 1"/>
    <s v="OP"/>
    <n v="41122"/>
    <m/>
    <s v="CA"/>
    <x v="8"/>
    <n v="167"/>
    <n v="123020"/>
    <n v="0"/>
    <x v="3"/>
    <n v="0"/>
    <s v="UNK"/>
    <n v="8.4092089793016703E-2"/>
    <s v="Tracy Peaker Plant "/>
    <s v="reconfigured from Peaker to CC 2012)"/>
    <x v="0"/>
  </r>
  <r>
    <s v="G"/>
    <n v="2016"/>
    <s v="G0838"/>
    <s v="Tracy Peaker Plant (reconfigured from Peaker to CC 2012)"/>
    <s v="TPP 1CT"/>
    <s v="OP"/>
    <n v="41122"/>
    <m/>
    <s v="CT"/>
    <x v="7"/>
    <n v="83"/>
    <n v="101862"/>
    <n v="1378960"/>
    <x v="3"/>
    <n v="0"/>
    <s v="UNK"/>
    <n v="0.14009737580458823"/>
    <s v="Tracy Peaker Plant "/>
    <s v="reconfigured from Peaker to CC 2012)"/>
    <x v="0"/>
  </r>
  <r>
    <s v="G"/>
    <n v="2016"/>
    <s v="G0838"/>
    <s v="Tracy Peaker Plant (reconfigured from Peaker to CC 2012)"/>
    <s v="TPP 2CT"/>
    <s v="OP"/>
    <n v="41122"/>
    <m/>
    <s v="CT"/>
    <x v="7"/>
    <n v="83"/>
    <n v="99865"/>
    <n v="1351010"/>
    <x v="3"/>
    <n v="0"/>
    <s v="UNK"/>
    <n v="0.13735077295483303"/>
    <s v="Tracy Peaker Plant "/>
    <s v="reconfigured from Peaker to CC 2012)"/>
    <x v="0"/>
  </r>
  <r>
    <s v="S"/>
    <n v="2016"/>
    <s v="S0526"/>
    <s v="Tranquillity LLC"/>
    <s v="TRQS1"/>
    <s v="OP"/>
    <n v="42579"/>
    <m/>
    <s v="PV"/>
    <x v="1"/>
    <n v="205.3"/>
    <n v="267742"/>
    <n v="0"/>
    <x v="1"/>
    <n v="0"/>
    <m/>
    <n v="0.14887557355646153"/>
    <s v="Tranquillity LLC"/>
    <m/>
    <x v="0"/>
  </r>
  <r>
    <s v="S"/>
    <n v="2016"/>
    <s v="S9255"/>
    <s v="Treen Solar 1 LLC"/>
    <s v="Unit 1"/>
    <s v="OP"/>
    <n v="42004"/>
    <m/>
    <s v="PV"/>
    <x v="1"/>
    <n v="1"/>
    <n v="1752"/>
    <n v="0"/>
    <x v="1"/>
    <n v="0"/>
    <m/>
    <n v="0.2"/>
    <s v="Treen Solar 1 LLC"/>
    <m/>
    <x v="0"/>
  </r>
  <r>
    <s v="S"/>
    <n v="2016"/>
    <s v="S9256"/>
    <s v="Treen Solar 2 LLC"/>
    <s v="Unit 1"/>
    <s v="OP"/>
    <n v="42004"/>
    <m/>
    <s v="PV"/>
    <x v="1"/>
    <n v="1"/>
    <n v="1752"/>
    <n v="0"/>
    <x v="1"/>
    <n v="0"/>
    <m/>
    <n v="0.2"/>
    <s v="Treen Solar 2 LLC"/>
    <m/>
    <x v="0"/>
  </r>
  <r>
    <s v="H"/>
    <n v="2016"/>
    <s v="H0520"/>
    <s v="Trinity"/>
    <s v="UNIT 1"/>
    <s v="OP"/>
    <n v="23408"/>
    <m/>
    <s v="HY"/>
    <x v="6"/>
    <n v="70"/>
    <n v="138904"/>
    <n v="0"/>
    <x v="5"/>
    <n v="0"/>
    <s v="UNK"/>
    <n v="0.22652315720808872"/>
    <s v="Trinity"/>
    <m/>
    <x v="0"/>
  </r>
  <r>
    <s v="H"/>
    <n v="2016"/>
    <s v="H0520"/>
    <s v="Trinity"/>
    <s v="UNIT 2"/>
    <s v="OP"/>
    <n v="23408"/>
    <m/>
    <s v="HY"/>
    <x v="6"/>
    <n v="70"/>
    <n v="138904"/>
    <n v="0"/>
    <x v="5"/>
    <n v="0"/>
    <s v="UNK"/>
    <n v="0.22652315720808872"/>
    <s v="Trinity"/>
    <m/>
    <x v="0"/>
  </r>
  <r>
    <s v="S"/>
    <n v="2016"/>
    <s v="S0539"/>
    <s v="Tropico"/>
    <s v="Unit 1"/>
    <s v="OP"/>
    <n v="42627"/>
    <m/>
    <s v="PV"/>
    <x v="1"/>
    <n v="14"/>
    <n v="7899.08"/>
    <n v="0"/>
    <x v="1"/>
    <n v="0"/>
    <m/>
    <n v="6.4408675799086754E-2"/>
    <s v="Tropico"/>
    <m/>
    <x v="0"/>
  </r>
  <r>
    <s v="H"/>
    <n v="2016"/>
    <s v="H0523"/>
    <s v="Tule"/>
    <n v="1"/>
    <s v="OP"/>
    <n v="5115"/>
    <m/>
    <s v="HY"/>
    <x v="6"/>
    <n v="3.2"/>
    <n v="7978"/>
    <n v="0"/>
    <x v="5"/>
    <n v="0"/>
    <s v="UNK"/>
    <n v="0.2846033105022831"/>
    <s v="Tule"/>
    <m/>
    <x v="0"/>
  </r>
  <r>
    <s v="H"/>
    <n v="2016"/>
    <s v="H0523"/>
    <s v="Tule"/>
    <n v="2"/>
    <s v="OP"/>
    <n v="5115"/>
    <m/>
    <s v="HY"/>
    <x v="6"/>
    <n v="3.2"/>
    <n v="6846"/>
    <n v="0"/>
    <x v="5"/>
    <n v="0"/>
    <s v="UNK"/>
    <n v="0.2442208904109589"/>
    <s v="Tule"/>
    <m/>
    <x v="0"/>
  </r>
  <r>
    <s v="H"/>
    <n v="2016"/>
    <s v="H0525"/>
    <s v="Tule River"/>
    <n v="1"/>
    <s v="OP"/>
    <n v="3532"/>
    <m/>
    <s v="HY"/>
    <x v="6"/>
    <n v="1.26"/>
    <n v="5270"/>
    <n v="0"/>
    <x v="5"/>
    <n v="0"/>
    <s v="UNK"/>
    <n v="0.47745886786982678"/>
    <s v="Tule River"/>
    <m/>
    <x v="0"/>
  </r>
  <r>
    <s v="H"/>
    <n v="2016"/>
    <s v="H0525"/>
    <s v="Tule River"/>
    <n v="2"/>
    <s v="OP"/>
    <n v="3532"/>
    <m/>
    <s v="HY"/>
    <x v="6"/>
    <n v="1.26"/>
    <n v="5270"/>
    <n v="0"/>
    <x v="5"/>
    <n v="0"/>
    <s v="UNK"/>
    <n v="0.47745886786982678"/>
    <s v="Tule River"/>
    <m/>
    <x v="0"/>
  </r>
  <r>
    <s v="H"/>
    <n v="2016"/>
    <s v="H0527"/>
    <s v="Tulloch"/>
    <n v="1"/>
    <s v="OP"/>
    <n v="21002"/>
    <m/>
    <s v="HY"/>
    <x v="6"/>
    <n v="11.7"/>
    <n v="32619.1"/>
    <n v="0"/>
    <x v="5"/>
    <n v="0"/>
    <s v="UNK"/>
    <n v="0.31825996175311244"/>
    <s v="Tulloch"/>
    <m/>
    <x v="0"/>
  </r>
  <r>
    <s v="H"/>
    <n v="2016"/>
    <s v="H0527"/>
    <s v="Tulloch"/>
    <n v="2"/>
    <s v="OP"/>
    <n v="21002"/>
    <m/>
    <s v="HY"/>
    <x v="6"/>
    <n v="11.7"/>
    <n v="32619.1"/>
    <n v="0"/>
    <x v="5"/>
    <n v="0"/>
    <s v="UNK"/>
    <n v="0.31825996175311244"/>
    <s v="Tulloch"/>
    <m/>
    <x v="0"/>
  </r>
  <r>
    <s v="H"/>
    <n v="2016"/>
    <s v="H0527"/>
    <s v="Tulloch"/>
    <n v="3"/>
    <s v="OP"/>
    <n v="40909"/>
    <m/>
    <s v="HY"/>
    <x v="6"/>
    <n v="7.2"/>
    <n v="20073.8"/>
    <n v="0"/>
    <x v="5"/>
    <n v="0"/>
    <s v="UNK"/>
    <n v="0.31826801116184678"/>
    <s v="Tulloch"/>
    <m/>
    <x v="0"/>
  </r>
  <r>
    <s v="H"/>
    <n v="2016"/>
    <s v="H0530"/>
    <s v="Turlock Lake"/>
    <n v="1"/>
    <s v="OP"/>
    <n v="29403"/>
    <m/>
    <s v="HY"/>
    <x v="6"/>
    <n v="1.1000000000000001"/>
    <n v="24"/>
    <n v="0"/>
    <x v="5"/>
    <n v="0"/>
    <s v="UNK"/>
    <n v="2.4906600249066002E-3"/>
    <s v="Turlock Lake"/>
    <m/>
    <x v="0"/>
  </r>
  <r>
    <s v="H"/>
    <n v="2016"/>
    <s v="H0530"/>
    <s v="Turlock Lake"/>
    <n v="2"/>
    <s v="OP"/>
    <n v="29403"/>
    <m/>
    <s v="HY"/>
    <x v="6"/>
    <n v="1.1000000000000001"/>
    <n v="24"/>
    <n v="0"/>
    <x v="5"/>
    <n v="0"/>
    <s v="UNK"/>
    <n v="2.4906600249066002E-3"/>
    <s v="Turlock Lake"/>
    <m/>
    <x v="0"/>
  </r>
  <r>
    <s v="H"/>
    <n v="2016"/>
    <s v="H0530"/>
    <s v="Turlock Lake"/>
    <n v="3"/>
    <s v="OP"/>
    <n v="29403"/>
    <m/>
    <s v="HY"/>
    <x v="6"/>
    <n v="1.1000000000000001"/>
    <n v="24"/>
    <n v="0"/>
    <x v="5"/>
    <n v="0"/>
    <s v="UNK"/>
    <n v="2.4906600249066002E-3"/>
    <s v="Turlock Lake"/>
    <m/>
    <x v="0"/>
  </r>
  <r>
    <s v="G"/>
    <n v="2016"/>
    <s v="G0625"/>
    <s v="U S Borax Inc"/>
    <s v="Unit 1"/>
    <s v="OP"/>
    <n v="30950"/>
    <m/>
    <s v="GT"/>
    <x v="4"/>
    <n v="42"/>
    <n v="336498"/>
    <n v="4387810"/>
    <x v="3"/>
    <n v="0"/>
    <s v="UNK"/>
    <n v="0.91459556425309851"/>
    <s v="U S Borax Inc"/>
    <m/>
    <x v="0"/>
  </r>
  <r>
    <s v="S"/>
    <n v="2016"/>
    <s v="S9109"/>
    <s v="U.S. Coast Guard"/>
    <n v="1"/>
    <s v="OP"/>
    <n v="40909"/>
    <m/>
    <s v="PV"/>
    <x v="1"/>
    <n v="1.1000000000000001"/>
    <n v="1841"/>
    <n v="0"/>
    <x v="1"/>
    <n v="0"/>
    <s v="UNK"/>
    <n v="0.19105437941054379"/>
    <s v="U.S. Coast Guard"/>
    <m/>
    <x v="0"/>
  </r>
  <r>
    <s v="S"/>
    <n v="2016"/>
    <s v="S9147"/>
    <s v="U.S. National Leasing LLC_(Depot Park)"/>
    <n v="1"/>
    <s v="OP"/>
    <n v="40909"/>
    <m/>
    <s v="PV"/>
    <x v="1"/>
    <n v="2.5"/>
    <n v="4006"/>
    <n v="0"/>
    <x v="1"/>
    <n v="0"/>
    <s v="UNK"/>
    <n v="0.18292237442922374"/>
    <s v="U.S. National Leasing LLC_"/>
    <s v="Depot Park)"/>
    <x v="0"/>
  </r>
  <r>
    <s v="S"/>
    <n v="2016"/>
    <s v="S9029"/>
    <s v="UC Merced"/>
    <n v="1"/>
    <s v="OP"/>
    <n v="40909"/>
    <m/>
    <s v="PV"/>
    <x v="1"/>
    <n v="1"/>
    <n v="1622"/>
    <n v="0"/>
    <x v="1"/>
    <n v="0"/>
    <s v="UNK"/>
    <n v="0.18515981735159817"/>
    <s v="UC Merced"/>
    <m/>
    <x v="0"/>
  </r>
  <r>
    <s v="G"/>
    <n v="2016"/>
    <s v="G0541"/>
    <s v="UC Santa Cruz Cogeneration"/>
    <s v="Fackler"/>
    <s v="OP"/>
    <n v="42217"/>
    <m/>
    <s v="GT"/>
    <x v="4"/>
    <n v="4.4000000000000004"/>
    <n v="32278"/>
    <n v="397242"/>
    <x v="3"/>
    <n v="0"/>
    <s v="DFO"/>
    <n v="0.83743254462432548"/>
    <s v="UC Santa Cruz Cogeneration"/>
    <m/>
    <x v="0"/>
  </r>
  <r>
    <s v="G"/>
    <n v="2016"/>
    <s v="G0763"/>
    <s v="UCLA Energy Systems Facility"/>
    <s v="CTG-1"/>
    <s v="OP"/>
    <n v="34335"/>
    <m/>
    <s v="CT"/>
    <x v="7"/>
    <n v="14.7"/>
    <n v="114876"/>
    <n v="1193760"/>
    <x v="3"/>
    <n v="95373"/>
    <s v="LFG"/>
    <n v="0.8920883421861896"/>
    <s v="UCLA Energy Systems Facility"/>
    <m/>
    <x v="0"/>
  </r>
  <r>
    <s v="G"/>
    <n v="2016"/>
    <s v="G0763"/>
    <s v="UCLA Energy Systems Facility"/>
    <s v="CTG-2"/>
    <s v="OP"/>
    <n v="34335"/>
    <m/>
    <s v="CT"/>
    <x v="7"/>
    <n v="14.7"/>
    <n v="114428"/>
    <n v="1255220"/>
    <x v="3"/>
    <n v="100705"/>
    <s v="UNK"/>
    <n v="0.88860932500854228"/>
    <s v="UCLA Energy Systems Facility"/>
    <m/>
    <x v="0"/>
  </r>
  <r>
    <s v="G"/>
    <n v="2016"/>
    <s v="G0763"/>
    <s v="UCLA Energy Systems Facility"/>
    <s v="STG-1"/>
    <s v="OP"/>
    <n v="34335"/>
    <m/>
    <s v="CA"/>
    <x v="8"/>
    <n v="13.6"/>
    <n v="28910"/>
    <n v="1300030"/>
    <x v="3"/>
    <n v="0"/>
    <s v="OGW"/>
    <n v="0.24266384636046198"/>
    <s v="UCLA Energy Systems Facility"/>
    <m/>
    <x v="0"/>
  </r>
  <r>
    <s v="G"/>
    <n v="2016"/>
    <s v="G0578"/>
    <s v="UCSB Fuel Cell"/>
    <n v="1"/>
    <s v="OP"/>
    <n v="41131"/>
    <m/>
    <s v="FC"/>
    <x v="9"/>
    <n v="0.2"/>
    <n v="1649"/>
    <n v="12050"/>
    <x v="3"/>
    <n v="0"/>
    <s v="UNK"/>
    <n v="0.94121004566210043"/>
    <s v="UCSB Fuel Cell"/>
    <m/>
    <x v="0"/>
  </r>
  <r>
    <s v="S"/>
    <n v="2016"/>
    <s v="S0129"/>
    <s v="UCSD Solar PV System"/>
    <s v="Unit 1"/>
    <s v="OP"/>
    <n v="39600"/>
    <m/>
    <s v="PV"/>
    <x v="1"/>
    <n v="1.2"/>
    <n v="3447"/>
    <n v="0"/>
    <x v="1"/>
    <n v="0"/>
    <s v="UNK"/>
    <n v="0.3279109589041096"/>
    <s v="UCSD Solar PV System"/>
    <m/>
    <x v="0"/>
  </r>
  <r>
    <s v="S"/>
    <n v="2016"/>
    <s v="S9041"/>
    <s v="Unified School District Morgan Hill"/>
    <n v="1"/>
    <s v="OP"/>
    <n v="40909"/>
    <m/>
    <s v="PV"/>
    <x v="1"/>
    <n v="1"/>
    <n v="1622"/>
    <n v="0"/>
    <x v="1"/>
    <n v="0"/>
    <s v="UNK"/>
    <n v="0.18515981735159817"/>
    <s v="Unified School District Morgan Hill"/>
    <m/>
    <x v="0"/>
  </r>
  <r>
    <s v="H"/>
    <n v="2016"/>
    <s v="H0532"/>
    <s v="Union Valley"/>
    <s v="Unit 1"/>
    <s v="OP"/>
    <n v="23285"/>
    <m/>
    <s v="HY"/>
    <x v="6"/>
    <n v="38.6"/>
    <n v="109772"/>
    <n v="0"/>
    <x v="5"/>
    <n v="0"/>
    <s v="UNK"/>
    <n v="0.32463860695104929"/>
    <s v="Union Valley"/>
    <m/>
    <x v="0"/>
  </r>
  <r>
    <s v="S"/>
    <n v="2016"/>
    <s v="S9258"/>
    <s v="United States Department of Agriculture Forest Service"/>
    <s v="Unit 1"/>
    <s v="OP"/>
    <n v="42004"/>
    <m/>
    <s v="PV"/>
    <x v="1"/>
    <n v="0.25"/>
    <n v="438"/>
    <n v="0"/>
    <x v="1"/>
    <n v="0"/>
    <m/>
    <n v="0.2"/>
    <s v="United States Department of Agriculture Forest Service"/>
    <m/>
    <x v="0"/>
  </r>
  <r>
    <s v="G"/>
    <n v="2016"/>
    <s v="G0641"/>
    <s v="Univ of San Francisco Cogen"/>
    <s v="S-17"/>
    <s v="OP"/>
    <n v="32021"/>
    <m/>
    <s v="IC"/>
    <x v="2"/>
    <n v="1.5"/>
    <n v="5686"/>
    <n v="106887"/>
    <x v="3"/>
    <n v="0"/>
    <s v="UNK"/>
    <n v="0.43272450532724505"/>
    <s v="Univ of San Francisco Cogen"/>
    <m/>
    <x v="0"/>
  </r>
  <r>
    <s v="G"/>
    <n v="2016"/>
    <s v="G0640"/>
    <s v="University of California San Diego Cogeneration Facility"/>
    <s v="Unit 1"/>
    <s v="OP"/>
    <n v="37073"/>
    <m/>
    <s v="CT"/>
    <x v="7"/>
    <n v="13.5"/>
    <n v="103231"/>
    <n v="1187500"/>
    <x v="3"/>
    <n v="0"/>
    <s v="UNK"/>
    <n v="0.87291560967360049"/>
    <s v="University of California San Diego Cogeneration Facility"/>
    <m/>
    <x v="0"/>
  </r>
  <r>
    <s v="G"/>
    <n v="2016"/>
    <s v="G0640"/>
    <s v="University of California San Diego Cogeneration Facility"/>
    <s v="Unit 2"/>
    <s v="OP"/>
    <n v="37073"/>
    <m/>
    <s v="CT"/>
    <x v="7"/>
    <n v="13.5"/>
    <n v="103231"/>
    <n v="1187500"/>
    <x v="3"/>
    <n v="0"/>
    <s v="UNK"/>
    <n v="0.87291560967360049"/>
    <s v="University of California San Diego Cogeneration Facility"/>
    <m/>
    <x v="0"/>
  </r>
  <r>
    <s v="G"/>
    <n v="2016"/>
    <s v="G0640"/>
    <s v="University of California San Diego Cogeneration Facility"/>
    <s v="Unit 3"/>
    <s v="MR"/>
    <n v="37073"/>
    <m/>
    <s v="CA"/>
    <x v="8"/>
    <n v="3"/>
    <n v="4171"/>
    <n v="0"/>
    <x v="3"/>
    <n v="0"/>
    <s v="UNK"/>
    <n v="0.15871385083713851"/>
    <s v="University of California San Diego Cogeneration Facility"/>
    <m/>
    <x v="0"/>
  </r>
  <r>
    <s v="S"/>
    <n v="2016"/>
    <s v="S9138"/>
    <s v="University of San Francisco"/>
    <n v="1"/>
    <s v="OP"/>
    <n v="40909"/>
    <m/>
    <s v="PV"/>
    <x v="1"/>
    <n v="2"/>
    <n v="3195"/>
    <n v="0"/>
    <x v="1"/>
    <n v="0"/>
    <s v="UNK"/>
    <n v="0.18236301369863014"/>
    <s v="University of San Francisco"/>
    <m/>
    <x v="0"/>
  </r>
  <r>
    <s v="H"/>
    <n v="2016"/>
    <s v="H0535"/>
    <s v="Upper Dawson"/>
    <n v="1"/>
    <s v="OP"/>
    <n v="30621"/>
    <m/>
    <s v="HY"/>
    <x v="6"/>
    <n v="4.4000000000000004"/>
    <n v="7654"/>
    <n v="0"/>
    <x v="5"/>
    <n v="0"/>
    <s v="UNK"/>
    <n v="0.19857824823578249"/>
    <s v="Upper Dawson"/>
    <m/>
    <x v="0"/>
  </r>
  <r>
    <s v="H"/>
    <n v="2016"/>
    <s v="H0536"/>
    <s v="Upper Gorge"/>
    <s v="Unit 1"/>
    <s v="OP"/>
    <n v="19511"/>
    <m/>
    <s v="HY"/>
    <x v="6"/>
    <n v="37.5"/>
    <n v="30935"/>
    <n v="0"/>
    <x v="5"/>
    <n v="0"/>
    <s v="UNK"/>
    <n v="9.4170471841704712E-2"/>
    <s v="Upper Gorge"/>
    <m/>
    <x v="0"/>
  </r>
  <r>
    <s v="S"/>
    <n v="2016"/>
    <s v="S0402"/>
    <s v="USMC"/>
    <n v="1"/>
    <s v="OP"/>
    <n v="42150"/>
    <m/>
    <s v="PV"/>
    <x v="1"/>
    <n v="2.8"/>
    <n v="4905.6000000000004"/>
    <n v="0"/>
    <x v="1"/>
    <n v="0"/>
    <m/>
    <n v="0.2"/>
    <s v="USMC"/>
    <m/>
    <x v="0"/>
  </r>
  <r>
    <s v="S"/>
    <n v="2016"/>
    <s v="S0400"/>
    <s v="USMC Maintenance Officer"/>
    <n v="1"/>
    <s v="OP"/>
    <n v="41129"/>
    <m/>
    <s v="PV"/>
    <x v="1"/>
    <n v="1.53"/>
    <n v="2680.56"/>
    <n v="0"/>
    <x v="1"/>
    <n v="0"/>
    <m/>
    <n v="0.19999999999999998"/>
    <s v="USMC Maintenance Officer"/>
    <m/>
    <x v="0"/>
  </r>
  <r>
    <s v="G"/>
    <n v="2016"/>
    <s v="G0281"/>
    <s v="UTC Aerospace Systems Cogeneration Plant"/>
    <s v="WRV151"/>
    <s v="OP"/>
    <n v="37372"/>
    <m/>
    <s v="IC"/>
    <x v="2"/>
    <n v="3.16"/>
    <n v="3450"/>
    <n v="0"/>
    <x v="3"/>
    <n v="0"/>
    <s v="DFO"/>
    <n v="0.12463152418935321"/>
    <s v="UTC Aerospace Systems Cogeneration Plant"/>
    <m/>
    <x v="0"/>
  </r>
  <r>
    <s v="G"/>
    <n v="2016"/>
    <s v="G0281"/>
    <s v="UTC Aerospace Systems Cogeneration Plant"/>
    <s v="WRV152"/>
    <s v="OP"/>
    <n v="37372"/>
    <m/>
    <s v="IC"/>
    <x v="2"/>
    <n v="3.16"/>
    <n v="10495"/>
    <n v="0"/>
    <x v="3"/>
    <n v="0"/>
    <s v="DFO"/>
    <n v="0.37913270909195995"/>
    <s v="UTC Aerospace Systems Cogeneration Plant"/>
    <m/>
    <x v="0"/>
  </r>
  <r>
    <s v="G"/>
    <n v="2016"/>
    <s v="G0281"/>
    <s v="UTC Aerospace Systems Cogeneration Plant"/>
    <s v="WRV153"/>
    <s v="OP"/>
    <n v="37372"/>
    <m/>
    <s v="IC"/>
    <x v="2"/>
    <n v="3.16"/>
    <n v="7091"/>
    <n v="0"/>
    <x v="3"/>
    <n v="0"/>
    <s v="DFO"/>
    <n v="0.25616293855846478"/>
    <s v="UTC Aerospace Systems Cogeneration Plant"/>
    <m/>
    <x v="0"/>
  </r>
  <r>
    <s v="S"/>
    <n v="2016"/>
    <s v="S9159"/>
    <s v="VA Speulveda Ambulatory Care Center"/>
    <n v="1"/>
    <s v="OP"/>
    <n v="41275"/>
    <m/>
    <s v="PV"/>
    <x v="1"/>
    <n v="3.96"/>
    <n v="6948.43"/>
    <n v="0"/>
    <x v="1"/>
    <n v="0"/>
    <s v="UNK"/>
    <n v="0.20030297264886307"/>
    <s v="VA Speulveda Ambulatory Care Center"/>
    <m/>
    <x v="0"/>
  </r>
  <r>
    <s v="G"/>
    <n v="2016"/>
    <s v="G0909"/>
    <s v="Vaca Dixon - CalPeak Power"/>
    <n v="4"/>
    <s v="SB"/>
    <n v="37428"/>
    <m/>
    <s v="GT"/>
    <x v="4"/>
    <n v="49.9"/>
    <n v="13757"/>
    <n v="150699"/>
    <x v="3"/>
    <n v="0"/>
    <s v="UNK"/>
    <n v="3.1471619037161079E-2"/>
    <s v="Vaca Dixon - CalPeak Power"/>
    <m/>
    <x v="0"/>
  </r>
  <r>
    <s v="S"/>
    <n v="2016"/>
    <s v="S0110"/>
    <s v="Vaca Dixon Solar Station"/>
    <n v="1"/>
    <s v="OP"/>
    <n v="40169"/>
    <m/>
    <s v="PV"/>
    <x v="1"/>
    <n v="2"/>
    <n v="4028"/>
    <n v="0"/>
    <x v="1"/>
    <n v="0"/>
    <s v="UNK"/>
    <n v="0.22990867579908675"/>
    <s v="Vaca Dixon Solar Station"/>
    <m/>
    <x v="0"/>
  </r>
  <r>
    <s v="S"/>
    <n v="2016"/>
    <s v="S9304"/>
    <s v="Vaca Solar Millenium Fund LLC (Vaca Solar #100)"/>
    <s v="Unit 1"/>
    <s v="OP"/>
    <n v="41639"/>
    <m/>
    <s v="PV"/>
    <x v="1"/>
    <n v="1.5"/>
    <n v="1971"/>
    <n v="0"/>
    <x v="1"/>
    <n v="0"/>
    <s v="UNK"/>
    <n v="0.15"/>
    <s v="Vaca Solar Millenium Fund LLC "/>
    <s v="Vaca Solar #100)"/>
    <x v="0"/>
  </r>
  <r>
    <s v="G"/>
    <n v="2016"/>
    <s v="G0902"/>
    <s v="Valero Cogeneration Unit #1"/>
    <s v="GTG 4901"/>
    <s v="OP"/>
    <n v="37545"/>
    <m/>
    <s v="GT"/>
    <x v="4"/>
    <n v="47.7"/>
    <n v="292002"/>
    <n v="1740100"/>
    <x v="3"/>
    <n v="176588"/>
    <s v="OG"/>
    <n v="0.69881680595043216"/>
    <s v="Valero Cogeneration Unit #1"/>
    <m/>
    <x v="0"/>
  </r>
  <r>
    <s v="S"/>
    <n v="2016"/>
    <s v="S9115"/>
    <s v="Vallejo Sanitation and Flood Control District"/>
    <n v="1"/>
    <s v="OP"/>
    <n v="40909"/>
    <m/>
    <s v="PV"/>
    <x v="1"/>
    <n v="1.2"/>
    <n v="1865"/>
    <n v="0"/>
    <x v="1"/>
    <n v="0"/>
    <s v="UNK"/>
    <n v="0.17741628614916286"/>
    <s v="Vallejo Sanitation and Flood Control District"/>
    <m/>
    <x v="0"/>
  </r>
  <r>
    <s v="S"/>
    <n v="2016"/>
    <s v="S9178"/>
    <s v="Valley Center 1 &amp; 2"/>
    <s v="Unit 1"/>
    <s v="OP"/>
    <n v="41609"/>
    <m/>
    <s v="PV"/>
    <x v="1"/>
    <n v="2.5"/>
    <n v="6154"/>
    <n v="0"/>
    <x v="1"/>
    <n v="0"/>
    <s v="UNK"/>
    <n v="0.28100456621004566"/>
    <s v="Valley Center 1 &amp; 2"/>
    <m/>
    <x v="0"/>
  </r>
  <r>
    <s v="S"/>
    <n v="2016"/>
    <s v="S9178"/>
    <s v="Valley Center 1 &amp; 2"/>
    <s v="Unit 2"/>
    <s v="OP"/>
    <n v="41609"/>
    <m/>
    <s v="PV"/>
    <x v="1"/>
    <n v="5"/>
    <n v="11566"/>
    <n v="0"/>
    <x v="1"/>
    <n v="0"/>
    <s v="UNK"/>
    <n v="0.26406392694063929"/>
    <s v="Valley Center 1 &amp; 2"/>
    <m/>
    <x v="0"/>
  </r>
  <r>
    <s v="G"/>
    <n v="2016"/>
    <s v="G0648"/>
    <s v="Valley Generating Station"/>
    <s v="Unit #5"/>
    <s v="OP"/>
    <n v="37167"/>
    <m/>
    <s v="GT"/>
    <x v="4"/>
    <n v="60.5"/>
    <n v="8879"/>
    <n v="96100"/>
    <x v="3"/>
    <n v="4561.05"/>
    <s v="NG"/>
    <n v="1.675346239480735E-2"/>
    <s v="Valley Generating Station"/>
    <m/>
    <x v="0"/>
  </r>
  <r>
    <s v="G"/>
    <n v="2016"/>
    <s v="G0648"/>
    <s v="Valley Generating Station"/>
    <s v="Unit #6"/>
    <s v="OP"/>
    <n v="38047"/>
    <m/>
    <s v="CT"/>
    <x v="7"/>
    <n v="182.75"/>
    <n v="607754"/>
    <n v="7100920"/>
    <x v="3"/>
    <n v="34724"/>
    <s v="UNK"/>
    <n v="0.37963507798786927"/>
    <s v="Valley Generating Station"/>
    <m/>
    <x v="0"/>
  </r>
  <r>
    <s v="G"/>
    <n v="2016"/>
    <s v="G0648"/>
    <s v="Valley Generating Station"/>
    <s v="Unit #7"/>
    <s v="OP"/>
    <n v="38047"/>
    <m/>
    <s v="CT"/>
    <x v="7"/>
    <n v="182.75"/>
    <n v="517685"/>
    <n v="6203520"/>
    <x v="3"/>
    <n v="0"/>
    <s v="UNK"/>
    <n v="0.32337324863044931"/>
    <s v="Valley Generating Station"/>
    <m/>
    <x v="0"/>
  </r>
  <r>
    <s v="G"/>
    <n v="2016"/>
    <s v="G0648"/>
    <s v="Valley Generating Station"/>
    <s v="Unit #8"/>
    <s v="OP"/>
    <n v="38047"/>
    <m/>
    <s v="CA"/>
    <x v="8"/>
    <n v="264.35000000000002"/>
    <n v="681725"/>
    <n v="0"/>
    <x v="3"/>
    <n v="0"/>
    <s v="UNK"/>
    <n v="0.29439186148846186"/>
    <s v="Valley Generating Station"/>
    <m/>
    <x v="0"/>
  </r>
  <r>
    <s v="H"/>
    <n v="2016"/>
    <s v="H0539"/>
    <s v="Valley View"/>
    <n v="1"/>
    <s v="OP"/>
    <n v="31260"/>
    <m/>
    <s v="HY"/>
    <x v="6"/>
    <n v="4.0999999999999996"/>
    <n v="11779"/>
    <n v="0"/>
    <x v="5"/>
    <n v="0"/>
    <s v="UNK"/>
    <n v="0.32795968370642609"/>
    <s v="Valley View"/>
    <m/>
    <x v="0"/>
  </r>
  <r>
    <s v="S"/>
    <n v="2016"/>
    <s v="S9080"/>
    <s v="Vaquero Energy Inc."/>
    <n v="1"/>
    <s v="OP"/>
    <n v="40909"/>
    <m/>
    <s v="PV"/>
    <x v="1"/>
    <n v="1"/>
    <n v="1622"/>
    <n v="0"/>
    <x v="1"/>
    <n v="0"/>
    <s v="UNK"/>
    <n v="0.18515981735159817"/>
    <s v="Vaquero Energy Inc."/>
    <m/>
    <x v="0"/>
  </r>
  <r>
    <s v="W"/>
    <n v="2016"/>
    <s v="W0394"/>
    <s v="Vasco Wind Energy Center"/>
    <s v="WPRS 1"/>
    <s v="OP"/>
    <n v="40940"/>
    <m/>
    <s v="WT"/>
    <x v="0"/>
    <n v="78.2"/>
    <n v="236403"/>
    <n v="0"/>
    <x v="0"/>
    <n v="0"/>
    <s v="UNK"/>
    <n v="0.34509774725852221"/>
    <s v="Vasco Wind Energy Center"/>
    <m/>
    <x v="0"/>
  </r>
  <r>
    <s v="S"/>
    <n v="2016"/>
    <s v="S0337"/>
    <s v="Vega Solar"/>
    <n v="1"/>
    <s v="OP"/>
    <n v="42087"/>
    <m/>
    <s v="PV"/>
    <x v="1"/>
    <n v="20"/>
    <n v="52293"/>
    <n v="0"/>
    <x v="1"/>
    <n v="0"/>
    <s v="UNK"/>
    <n v="0.29847602739726026"/>
    <s v="Vega Solar"/>
    <m/>
    <x v="0"/>
  </r>
  <r>
    <s v="S"/>
    <n v="2016"/>
    <s v="S0406"/>
    <s v="Venable Solar 1"/>
    <s v="Venable 1"/>
    <s v="OP"/>
    <n v="42107"/>
    <m/>
    <s v="PV"/>
    <x v="1"/>
    <n v="1.5"/>
    <n v="3039"/>
    <n v="0"/>
    <x v="1"/>
    <n v="0"/>
    <s v="UNK"/>
    <n v="0.2312785388127854"/>
    <s v="Venable Solar 1"/>
    <m/>
    <x v="0"/>
  </r>
  <r>
    <s v="S"/>
    <n v="2016"/>
    <s v="S0407"/>
    <s v="Venable Solar 2"/>
    <s v="Venable 2"/>
    <s v="OP"/>
    <n v="42108"/>
    <m/>
    <s v="PV"/>
    <x v="1"/>
    <n v="1.5"/>
    <n v="3227"/>
    <n v="0"/>
    <x v="1"/>
    <n v="0"/>
    <s v="UNK"/>
    <n v="0.24558599695585998"/>
    <s v="Venable Solar 2"/>
    <m/>
    <x v="0"/>
  </r>
  <r>
    <s v="H"/>
    <n v="2016"/>
    <s v="H0541"/>
    <s v="Venice"/>
    <n v="1"/>
    <s v="OP"/>
    <n v="30072"/>
    <m/>
    <s v="HY"/>
    <x v="6"/>
    <n v="10.119999999999999"/>
    <n v="0.12"/>
    <n v="0"/>
    <x v="5"/>
    <n v="0"/>
    <s v="UNK"/>
    <n v="1.3536195787535871E-6"/>
    <s v="Venice"/>
    <m/>
    <x v="0"/>
  </r>
  <r>
    <s v="G"/>
    <n v="2016"/>
    <s v="G0652"/>
    <s v="Vernon (includes H. Gonzales)"/>
    <s v="VER1"/>
    <s v="OP"/>
    <n v="12267"/>
    <m/>
    <s v="IC"/>
    <x v="2"/>
    <n v="6"/>
    <n v="0.12"/>
    <n v="0.06"/>
    <x v="18"/>
    <n v="0"/>
    <s v="UNK"/>
    <n v="2.2831050228310503E-6"/>
    <s v="Vernon "/>
    <s v="includes H. Gonzales)"/>
    <x v="0"/>
  </r>
  <r>
    <s v="G"/>
    <n v="2016"/>
    <s v="G0652"/>
    <s v="Vernon (includes H. Gonzales)"/>
    <s v="VER2"/>
    <s v="OP"/>
    <n v="12267"/>
    <m/>
    <s v="IC"/>
    <x v="2"/>
    <n v="6"/>
    <n v="0.12"/>
    <n v="0.06"/>
    <x v="18"/>
    <n v="0"/>
    <s v="UNK"/>
    <n v="2.2831050228310503E-6"/>
    <s v="Vernon "/>
    <s v="includes H. Gonzales)"/>
    <x v="0"/>
  </r>
  <r>
    <s v="G"/>
    <n v="2016"/>
    <s v="G0652"/>
    <s v="Vernon (includes H. Gonzales)"/>
    <s v="VER3"/>
    <s v="OP"/>
    <n v="12267"/>
    <m/>
    <s v="IC"/>
    <x v="2"/>
    <n v="6"/>
    <n v="0.12"/>
    <n v="0.06"/>
    <x v="18"/>
    <n v="0"/>
    <s v="UNK"/>
    <n v="2.2831050228310503E-6"/>
    <s v="Vernon "/>
    <s v="includes H. Gonzales)"/>
    <x v="0"/>
  </r>
  <r>
    <s v="G"/>
    <n v="2016"/>
    <s v="G0652"/>
    <s v="Vernon (includes H. Gonzales)"/>
    <s v="VER4"/>
    <s v="OP"/>
    <n v="12267"/>
    <m/>
    <s v="IC"/>
    <x v="2"/>
    <n v="6"/>
    <n v="0.12"/>
    <n v="0.06"/>
    <x v="18"/>
    <n v="0"/>
    <s v="UNK"/>
    <n v="2.2831050228310503E-6"/>
    <s v="Vernon "/>
    <s v="includes H. Gonzales)"/>
    <x v="0"/>
  </r>
  <r>
    <s v="G"/>
    <n v="2016"/>
    <s v="G0652"/>
    <s v="Vernon (includes H. Gonzales)"/>
    <s v="VER5"/>
    <s v="OP"/>
    <n v="12267"/>
    <m/>
    <s v="IC"/>
    <x v="2"/>
    <n v="6"/>
    <n v="0.12"/>
    <n v="0.05"/>
    <x v="18"/>
    <n v="0"/>
    <s v="UNK"/>
    <n v="2.2831050228310503E-6"/>
    <s v="Vernon "/>
    <s v="includes H. Gonzales)"/>
    <x v="0"/>
  </r>
  <r>
    <s v="G"/>
    <n v="2016"/>
    <s v="G0652"/>
    <s v="Vernon (includes H. Gonzales)"/>
    <s v="VER6"/>
    <s v="OP"/>
    <n v="35643"/>
    <m/>
    <s v="GT"/>
    <x v="4"/>
    <n v="5.9"/>
    <n v="109.04"/>
    <n v="1503.04"/>
    <x v="3"/>
    <n v="0"/>
    <s v="UNK"/>
    <n v="2.1097438278770992E-3"/>
    <s v="Vernon "/>
    <s v="includes H. Gonzales)"/>
    <x v="0"/>
  </r>
  <r>
    <s v="G"/>
    <n v="2016"/>
    <s v="G0652"/>
    <s v="Vernon (includes H. Gonzales)"/>
    <s v="VER7"/>
    <s v="OP"/>
    <n v="31990"/>
    <m/>
    <s v="GT"/>
    <x v="4"/>
    <n v="5.9"/>
    <n v="209.04"/>
    <n v="2659.04"/>
    <x v="3"/>
    <n v="0"/>
    <s v="UNK"/>
    <n v="4.0445785929881586E-3"/>
    <s v="Vernon "/>
    <s v="includes H. Gonzales)"/>
    <x v="0"/>
  </r>
  <r>
    <s v="S"/>
    <n v="2016"/>
    <s v="S0417"/>
    <s v="Victor Dry Farm Ranch A"/>
    <s v="VDFRA"/>
    <s v="OP"/>
    <n v="42163"/>
    <m/>
    <s v="PV"/>
    <x v="1"/>
    <n v="5"/>
    <n v="10223"/>
    <n v="0"/>
    <x v="1"/>
    <n v="0"/>
    <s v="UNK"/>
    <n v="0.23340182648401828"/>
    <s v="Victor Dry Farm Ranch A"/>
    <m/>
    <x v="0"/>
  </r>
  <r>
    <s v="S"/>
    <n v="2016"/>
    <s v="S0418"/>
    <s v="Victor Dry Farm Ranch B"/>
    <s v="VDFRB"/>
    <s v="OP"/>
    <n v="42163"/>
    <m/>
    <s v="PV"/>
    <x v="1"/>
    <n v="5"/>
    <n v="10133"/>
    <n v="0"/>
    <x v="1"/>
    <n v="0"/>
    <s v="UNK"/>
    <n v="0.23134703196347031"/>
    <s v="Victor Dry Farm Ranch B"/>
    <m/>
    <x v="0"/>
  </r>
  <r>
    <s v="S"/>
    <n v="2016"/>
    <s v="S9274"/>
    <s v="Victor Mesa Linda B2"/>
    <s v="Unit 1"/>
    <s v="OP"/>
    <n v="41944"/>
    <m/>
    <s v="PV"/>
    <x v="1"/>
    <n v="1.5"/>
    <n v="3809"/>
    <n v="0"/>
    <x v="1"/>
    <n v="0"/>
    <s v="UNK"/>
    <n v="0.28987823439878235"/>
    <s v="Victor Mesa Linda B2"/>
    <m/>
    <x v="0"/>
  </r>
  <r>
    <s v="S"/>
    <n v="2016"/>
    <s v="S9285"/>
    <s v="Victor Mesa Linda C2"/>
    <s v="Unit 1"/>
    <s v="OP"/>
    <n v="41953"/>
    <m/>
    <s v="PV"/>
    <x v="1"/>
    <n v="1.5"/>
    <n v="3664"/>
    <n v="0"/>
    <x v="1"/>
    <n v="0"/>
    <s v="UNK"/>
    <n v="0.27884322678843226"/>
    <s v="Victor Mesa Linda C2"/>
    <m/>
    <x v="0"/>
  </r>
  <r>
    <s v="S"/>
    <n v="2016"/>
    <s v="S0419"/>
    <s v="Victor Mesa Linda D2"/>
    <s v="VMLD2"/>
    <s v="OP"/>
    <n v="41944"/>
    <m/>
    <s v="PV"/>
    <x v="1"/>
    <n v="1.5"/>
    <n v="3789"/>
    <n v="0"/>
    <x v="1"/>
    <n v="0"/>
    <s v="UNK"/>
    <n v="0.28835616438356165"/>
    <s v="Victor Mesa Linda D2"/>
    <m/>
    <x v="0"/>
  </r>
  <r>
    <s v="S"/>
    <n v="2016"/>
    <s v="S0420"/>
    <s v="Victor Mesa Linda E2"/>
    <s v="VMLE2"/>
    <s v="OP"/>
    <n v="41944"/>
    <m/>
    <s v="PV"/>
    <x v="1"/>
    <n v="1.5"/>
    <n v="3785"/>
    <n v="0"/>
    <x v="1"/>
    <n v="0"/>
    <s v="UNK"/>
    <n v="0.2880517503805175"/>
    <s v="Victor Mesa Linda E2"/>
    <m/>
    <x v="0"/>
  </r>
  <r>
    <s v="W"/>
    <n v="2016"/>
    <s v="W0304"/>
    <s v="Victory Gardens IV (6103)"/>
    <s v="WPRS 1"/>
    <s v="OP"/>
    <n v="31048"/>
    <m/>
    <s v="WT"/>
    <x v="0"/>
    <n v="20.69"/>
    <n v="34093"/>
    <n v="0"/>
    <x v="0"/>
    <n v="0"/>
    <s v="UNK"/>
    <n v="0.18810512214446348"/>
    <s v="Victory Gardens IV "/>
    <s v="6103)"/>
    <x v="0"/>
  </r>
  <r>
    <s v="H"/>
    <n v="2016"/>
    <s v="H0545"/>
    <s v="Volta #1"/>
    <n v="1"/>
    <s v="OP"/>
    <n v="29312"/>
    <m/>
    <s v="HY"/>
    <x v="6"/>
    <n v="9"/>
    <n v="43593"/>
    <n v="0"/>
    <x v="5"/>
    <n v="0"/>
    <s v="UNK"/>
    <n v="0.55292998477929989"/>
    <s v="Volta #1"/>
    <m/>
    <x v="0"/>
  </r>
  <r>
    <s v="H"/>
    <n v="2016"/>
    <s v="H0546"/>
    <s v="Volta #2"/>
    <n v="931"/>
    <s v="OP"/>
    <n v="29889"/>
    <m/>
    <s v="HY"/>
    <x v="6"/>
    <n v="1"/>
    <n v="4783"/>
    <n v="0"/>
    <x v="5"/>
    <n v="0"/>
    <s v="UNK"/>
    <n v="0.54600456621004567"/>
    <s v="Volta #2"/>
    <m/>
    <x v="0"/>
  </r>
  <r>
    <s v="S"/>
    <n v="2016"/>
    <s v="S9259"/>
    <s v="Voyager Solar 1 LLC"/>
    <s v="Unit 1"/>
    <s v="OP"/>
    <n v="42004"/>
    <m/>
    <s v="PV"/>
    <x v="1"/>
    <n v="1.5"/>
    <n v="2628"/>
    <n v="0"/>
    <x v="1"/>
    <n v="0"/>
    <m/>
    <n v="0.2"/>
    <s v="Voyager Solar 1 LLC"/>
    <m/>
    <x v="0"/>
  </r>
  <r>
    <s v="S"/>
    <n v="2016"/>
    <s v="S9260"/>
    <s v="Voyager Solar 2 LLC"/>
    <s v="Unit 1"/>
    <s v="OP"/>
    <n v="42004"/>
    <m/>
    <s v="PV"/>
    <x v="1"/>
    <n v="1.5"/>
    <n v="2628"/>
    <n v="0"/>
    <x v="1"/>
    <n v="0"/>
    <m/>
    <n v="0.2"/>
    <s v="Voyager Solar 2 LLC"/>
    <m/>
    <x v="0"/>
  </r>
  <r>
    <s v="S"/>
    <n v="2016"/>
    <s v="S9261"/>
    <s v="Voyager Solar 3 LLC"/>
    <s v="Unit 1"/>
    <s v="OP"/>
    <n v="42004"/>
    <m/>
    <s v="PV"/>
    <x v="1"/>
    <n v="1"/>
    <n v="1752"/>
    <n v="0"/>
    <x v="1"/>
    <n v="0"/>
    <m/>
    <n v="0.2"/>
    <s v="Voyager Solar 3 LLC"/>
    <m/>
    <x v="0"/>
  </r>
  <r>
    <s v="T"/>
    <n v="2016"/>
    <s v="T0053"/>
    <s v="Vulcan"/>
    <s v="GEN1"/>
    <s v="OP"/>
    <n v="31382"/>
    <m/>
    <s v="ST"/>
    <x v="5"/>
    <n v="30.16"/>
    <n v="195164"/>
    <n v="0"/>
    <x v="4"/>
    <n v="0"/>
    <s v="UNK"/>
    <n v="0.73869348255271738"/>
    <s v="Vulcan"/>
    <m/>
    <x v="0"/>
  </r>
  <r>
    <s v="T"/>
    <n v="2016"/>
    <s v="T0053"/>
    <s v="Vulcan"/>
    <s v="GEN2"/>
    <s v="OP"/>
    <n v="31382"/>
    <m/>
    <s v="ST"/>
    <x v="5"/>
    <n v="9.56"/>
    <n v="61868"/>
    <n v="0"/>
    <x v="4"/>
    <n v="0"/>
    <s v="UNK"/>
    <n v="0.73876120058844874"/>
    <s v="Vulcan"/>
    <m/>
    <x v="0"/>
  </r>
  <r>
    <s v="H"/>
    <n v="2016"/>
    <s v="H0452"/>
    <s v="W R Gianelli"/>
    <n v="1"/>
    <s v="OP"/>
    <n v="24990"/>
    <m/>
    <s v="HY"/>
    <x v="6"/>
    <n v="53"/>
    <n v="-37883"/>
    <n v="0"/>
    <x v="5"/>
    <n v="0"/>
    <s v="UNK"/>
    <n v="-8.1595158094253467E-2"/>
    <s v="W R Gianelli"/>
    <m/>
    <x v="0"/>
  </r>
  <r>
    <s v="H"/>
    <n v="2016"/>
    <s v="H0452"/>
    <s v="W R Gianelli"/>
    <n v="2"/>
    <s v="OP"/>
    <n v="24898"/>
    <m/>
    <s v="HY"/>
    <x v="6"/>
    <n v="53"/>
    <n v="-59177"/>
    <n v="0"/>
    <x v="5"/>
    <n v="0"/>
    <s v="UNK"/>
    <n v="-0.127459722581201"/>
    <s v="W R Gianelli"/>
    <m/>
    <x v="0"/>
  </r>
  <r>
    <s v="H"/>
    <n v="2016"/>
    <s v="H0452"/>
    <s v="W R Gianelli"/>
    <n v="3"/>
    <s v="OP"/>
    <n v="24777"/>
    <m/>
    <s v="HY"/>
    <x v="6"/>
    <n v="53"/>
    <n v="0.12"/>
    <n v="0"/>
    <x v="5"/>
    <n v="0"/>
    <s v="UNK"/>
    <n v="2.5846471956577928E-7"/>
    <s v="W R Gianelli"/>
    <m/>
    <x v="0"/>
  </r>
  <r>
    <s v="H"/>
    <n v="2016"/>
    <s v="H0452"/>
    <s v="W R Gianelli"/>
    <n v="4"/>
    <s v="OP"/>
    <n v="24777"/>
    <m/>
    <s v="HY"/>
    <x v="6"/>
    <n v="53"/>
    <n v="-15501"/>
    <n v="0"/>
    <x v="5"/>
    <n v="0"/>
    <s v="UNK"/>
    <n v="-3.3387180149909539E-2"/>
    <s v="W R Gianelli"/>
    <m/>
    <x v="0"/>
  </r>
  <r>
    <s v="H"/>
    <n v="2016"/>
    <s v="H0452"/>
    <s v="W R Gianelli"/>
    <n v="5"/>
    <s v="OP"/>
    <n v="24685"/>
    <m/>
    <s v="HY"/>
    <x v="6"/>
    <n v="53"/>
    <n v="-86050"/>
    <n v="0"/>
    <x v="5"/>
    <n v="0"/>
    <s v="UNK"/>
    <n v="-0.18534074265529421"/>
    <s v="W R Gianelli"/>
    <m/>
    <x v="0"/>
  </r>
  <r>
    <s v="H"/>
    <n v="2016"/>
    <s v="H0452"/>
    <s v="W R Gianelli"/>
    <n v="6"/>
    <s v="OP"/>
    <n v="24654"/>
    <m/>
    <s v="HY"/>
    <x v="6"/>
    <n v="53"/>
    <n v="-80632"/>
    <n v="0"/>
    <x v="5"/>
    <n v="0"/>
    <s v="UNK"/>
    <n v="-0.17367106056689929"/>
    <s v="W R Gianelli"/>
    <m/>
    <x v="0"/>
  </r>
  <r>
    <s v="H"/>
    <n v="2016"/>
    <s v="H0452"/>
    <s v="W R Gianelli"/>
    <n v="7"/>
    <s v="OP"/>
    <n v="24593"/>
    <m/>
    <s v="HY"/>
    <x v="6"/>
    <n v="53"/>
    <n v="-31453"/>
    <n v="0"/>
    <x v="5"/>
    <n v="0"/>
    <s v="UNK"/>
    <n v="-6.7745756870853796E-2"/>
    <s v="W R Gianelli"/>
    <m/>
    <x v="0"/>
  </r>
  <r>
    <s v="H"/>
    <n v="2016"/>
    <s v="H0452"/>
    <s v="W R Gianelli"/>
    <n v="8"/>
    <s v="OP"/>
    <n v="24532"/>
    <m/>
    <s v="HY"/>
    <x v="6"/>
    <n v="53"/>
    <n v="-9251.98"/>
    <n v="0"/>
    <x v="5"/>
    <n v="0"/>
    <s v="UNK"/>
    <n v="-1.992758680106832E-2"/>
    <s v="W R Gianelli"/>
    <m/>
    <x v="0"/>
  </r>
  <r>
    <s v="E"/>
    <n v="2016"/>
    <s v="E0102"/>
    <s v="Wadham"/>
    <s v="UNIT 1"/>
    <s v="OP"/>
    <n v="32994"/>
    <m/>
    <s v="ST"/>
    <x v="5"/>
    <n v="29.07"/>
    <n v="196433"/>
    <n v="2716490"/>
    <x v="19"/>
    <n v="3653.02"/>
    <s v="NG"/>
    <n v="0.77137455959713053"/>
    <s v="Wadham"/>
    <m/>
    <x v="0"/>
  </r>
  <r>
    <s v="W"/>
    <n v="2016"/>
    <s v="W0413"/>
    <s v="WAGNER WIND, LLC"/>
    <s v="WPRS 1"/>
    <s v="OP"/>
    <n v="41485"/>
    <m/>
    <s v="WT"/>
    <x v="0"/>
    <n v="6"/>
    <n v="19161"/>
    <n v="0"/>
    <x v="0"/>
    <n v="0"/>
    <s v="UNK"/>
    <n v="0.36455479452054795"/>
    <s v="WAGNER WIND, LLC"/>
    <m/>
    <x v="0"/>
  </r>
  <r>
    <s v="S"/>
    <n v="2016"/>
    <s v="S9084"/>
    <s v="Wal-Mart"/>
    <n v="1"/>
    <s v="OP"/>
    <n v="40909"/>
    <m/>
    <s v="PV"/>
    <x v="1"/>
    <n v="1"/>
    <n v="1622"/>
    <n v="0"/>
    <x v="1"/>
    <n v="0"/>
    <s v="UNK"/>
    <n v="0.18515981735159817"/>
    <s v="Wal-Mart"/>
    <m/>
    <x v="0"/>
  </r>
  <r>
    <s v="W"/>
    <n v="2016"/>
    <s v="W0400"/>
    <s v="Wal-Mart Red Bluff"/>
    <s v="WPRS 1"/>
    <s v="OP"/>
    <n v="40787"/>
    <m/>
    <s v="WT"/>
    <x v="0"/>
    <n v="1"/>
    <n v="2036"/>
    <n v="0"/>
    <x v="0"/>
    <n v="0"/>
    <s v="UNK"/>
    <n v="0.23242009132420091"/>
    <s v="Wal-Mart Red Bluff"/>
    <m/>
    <x v="0"/>
  </r>
  <r>
    <s v="S"/>
    <n v="2016"/>
    <s v="S0364"/>
    <s v="Walgreens - Moreno Valley"/>
    <n v="1"/>
    <s v="OP"/>
    <n v="39351"/>
    <m/>
    <s v="PV"/>
    <x v="1"/>
    <n v="1"/>
    <n v="1653"/>
    <n v="0"/>
    <x v="1"/>
    <n v="0"/>
    <s v="UNK"/>
    <n v="0.18869863013698629"/>
    <s v="Walgreens - Moreno Valley"/>
    <m/>
    <x v="0"/>
  </r>
  <r>
    <s v="G"/>
    <n v="2016"/>
    <s v="G0662"/>
    <s v="Walnut"/>
    <n v="212813"/>
    <s v="OP"/>
    <n v="31503"/>
    <m/>
    <s v="GT"/>
    <x v="4"/>
    <n v="24"/>
    <n v="0.12"/>
    <n v="344.1"/>
    <x v="3"/>
    <n v="0"/>
    <s v="UNK"/>
    <n v="5.7077625570776257E-7"/>
    <s v="Walnut"/>
    <m/>
    <x v="0"/>
  </r>
  <r>
    <s v="G"/>
    <n v="2016"/>
    <s v="G0662"/>
    <s v="Walnut"/>
    <n v="212814"/>
    <s v="OP"/>
    <n v="31503"/>
    <m/>
    <s v="GT"/>
    <x v="4"/>
    <n v="24"/>
    <n v="370.08"/>
    <n v="4155.09"/>
    <x v="3"/>
    <n v="0"/>
    <s v="OIL"/>
    <n v="1.7602739726027396E-3"/>
    <s v="Walnut"/>
    <m/>
    <x v="0"/>
  </r>
  <r>
    <s v="G"/>
    <n v="2016"/>
    <s v="G0928"/>
    <s v="Walnut Creek Energy Park"/>
    <n v="1"/>
    <s v="OP"/>
    <n v="41272"/>
    <m/>
    <s v="GT"/>
    <x v="4"/>
    <n v="100.1"/>
    <n v="92527"/>
    <n v="904051"/>
    <x v="3"/>
    <n v="0"/>
    <s v="UNK"/>
    <n v="0.10551891031343086"/>
    <s v="Walnut Creek Energy Park"/>
    <m/>
    <x v="0"/>
  </r>
  <r>
    <s v="G"/>
    <n v="2016"/>
    <s v="G0928"/>
    <s v="Walnut Creek Energy Park"/>
    <n v="2"/>
    <s v="OP"/>
    <n v="41283"/>
    <m/>
    <s v="GT"/>
    <x v="4"/>
    <n v="100.1"/>
    <n v="105001"/>
    <n v="1030470"/>
    <x v="3"/>
    <n v="0"/>
    <s v="UNK"/>
    <n v="0.11974441084030125"/>
    <s v="Walnut Creek Energy Park"/>
    <m/>
    <x v="0"/>
  </r>
  <r>
    <s v="G"/>
    <n v="2016"/>
    <s v="G0928"/>
    <s v="Walnut Creek Energy Park"/>
    <n v="3"/>
    <s v="OP"/>
    <n v="41313"/>
    <m/>
    <s v="GT"/>
    <x v="4"/>
    <n v="100.1"/>
    <n v="94225"/>
    <n v="922073"/>
    <x v="3"/>
    <n v="0"/>
    <s v="UNK"/>
    <n v="0.10745533005806979"/>
    <s v="Walnut Creek Energy Park"/>
    <m/>
    <x v="0"/>
  </r>
  <r>
    <s v="G"/>
    <n v="2016"/>
    <s v="G0928"/>
    <s v="Walnut Creek Energy Park"/>
    <n v="4"/>
    <s v="MR"/>
    <n v="41314"/>
    <m/>
    <s v="GT"/>
    <x v="4"/>
    <n v="100.1"/>
    <n v="75374"/>
    <n v="749012"/>
    <x v="3"/>
    <n v="0"/>
    <s v="UNK"/>
    <n v="8.5957421573859924E-2"/>
    <s v="Walnut Creek Energy Park"/>
    <m/>
    <x v="0"/>
  </r>
  <r>
    <s v="G"/>
    <n v="2016"/>
    <s v="G0928"/>
    <s v="Walnut Creek Energy Park"/>
    <n v="5"/>
    <s v="OP"/>
    <n v="41340"/>
    <m/>
    <s v="GT"/>
    <x v="4"/>
    <n v="100.1"/>
    <n v="76668"/>
    <n v="761755"/>
    <x v="3"/>
    <n v="0"/>
    <s v="UNK"/>
    <n v="8.7433114830375108E-2"/>
    <s v="Walnut Creek Energy Park"/>
    <m/>
    <x v="0"/>
  </r>
  <r>
    <s v="G"/>
    <n v="2016"/>
    <s v="G0900"/>
    <s v="Walnut Energy Center"/>
    <s v="Unit 1"/>
    <s v="OP"/>
    <n v="38776"/>
    <m/>
    <s v="CT"/>
    <x v="7"/>
    <n v="80"/>
    <n v="368010"/>
    <n v="4858550"/>
    <x v="3"/>
    <n v="0"/>
    <s v="UNK"/>
    <n v="0.52512842465753429"/>
    <s v="Walnut Energy Center"/>
    <m/>
    <x v="0"/>
  </r>
  <r>
    <s v="G"/>
    <n v="2016"/>
    <s v="G0900"/>
    <s v="Walnut Energy Center"/>
    <s v="Unit 2"/>
    <s v="OP"/>
    <n v="38776"/>
    <m/>
    <s v="CT"/>
    <x v="7"/>
    <n v="80"/>
    <n v="340785"/>
    <n v="4581770"/>
    <x v="3"/>
    <n v="0"/>
    <s v="UNK"/>
    <n v="0.48627996575342464"/>
    <s v="Walnut Energy Center"/>
    <m/>
    <x v="0"/>
  </r>
  <r>
    <s v="G"/>
    <n v="2016"/>
    <s v="G0900"/>
    <s v="Walnut Energy Center"/>
    <s v="Unit 3"/>
    <s v="OP"/>
    <n v="38776"/>
    <m/>
    <s v="CA"/>
    <x v="8"/>
    <n v="90"/>
    <n v="496800"/>
    <n v="0"/>
    <x v="3"/>
    <n v="0"/>
    <s v="UNK"/>
    <n v="0.63013698630136983"/>
    <s v="Walnut Energy Center"/>
    <m/>
    <x v="0"/>
  </r>
  <r>
    <s v="H"/>
    <n v="2016"/>
    <s v="H0485"/>
    <s v="Warm Springs"/>
    <n v="3385"/>
    <s v="OP"/>
    <n v="32478"/>
    <m/>
    <s v="HY"/>
    <x v="6"/>
    <n v="2.79"/>
    <n v="8951"/>
    <n v="0"/>
    <x v="5"/>
    <n v="0"/>
    <s v="UNK"/>
    <n v="0.36623786844732492"/>
    <s v="Warm Springs"/>
    <m/>
    <x v="0"/>
  </r>
  <r>
    <s v="S"/>
    <n v="2016"/>
    <s v="S9018"/>
    <s v="Warmer Packing LLC"/>
    <n v="1"/>
    <s v="OP"/>
    <n v="40909"/>
    <m/>
    <s v="PV"/>
    <x v="1"/>
    <n v="1"/>
    <n v="1622"/>
    <n v="0"/>
    <x v="1"/>
    <n v="0"/>
    <s v="UNK"/>
    <n v="0.18515981735159817"/>
    <s v="Warmer Packing LLC"/>
    <m/>
    <x v="0"/>
  </r>
  <r>
    <s v="S"/>
    <n v="2016"/>
    <s v="S9093"/>
    <s v="Wastewater District West County"/>
    <n v="1"/>
    <s v="OP"/>
    <n v="40909"/>
    <m/>
    <s v="PV"/>
    <x v="1"/>
    <n v="1"/>
    <n v="1635"/>
    <n v="0"/>
    <x v="1"/>
    <n v="0"/>
    <s v="UNK"/>
    <n v="0.18664383561643835"/>
    <s v="Wastewater District West County"/>
    <m/>
    <x v="0"/>
  </r>
  <r>
    <s v="G"/>
    <n v="2016"/>
    <s v="G0035"/>
    <s v="Watson Cogeneration Co"/>
    <s v="GN91"/>
    <s v="OP"/>
    <n v="32203"/>
    <m/>
    <s v="CT"/>
    <x v="7"/>
    <n v="82"/>
    <n v="717493"/>
    <n v="7193010"/>
    <x v="3"/>
    <n v="1448600"/>
    <s v="OG"/>
    <n v="0.99884870252812119"/>
    <s v="Watson Cogeneration Co"/>
    <m/>
    <x v="0"/>
  </r>
  <r>
    <s v="G"/>
    <n v="2016"/>
    <s v="G0035"/>
    <s v="Watson Cogeneration Co"/>
    <s v="GN92"/>
    <s v="OP"/>
    <n v="32174"/>
    <m/>
    <s v="CT"/>
    <x v="7"/>
    <n v="82"/>
    <n v="724551"/>
    <n v="7274680"/>
    <x v="3"/>
    <n v="1459110"/>
    <s v="OG"/>
    <n v="1.008674406949549"/>
    <s v="Watson Cogeneration Co"/>
    <m/>
    <x v="0"/>
  </r>
  <r>
    <s v="G"/>
    <n v="2016"/>
    <s v="G0035"/>
    <s v="Watson Cogeneration Co"/>
    <s v="GN93"/>
    <s v="OP"/>
    <n v="32143"/>
    <m/>
    <s v="CT"/>
    <x v="7"/>
    <n v="82"/>
    <n v="733733"/>
    <n v="7336080"/>
    <x v="3"/>
    <n v="1501030"/>
    <s v="OG"/>
    <n v="1.0214570108029848"/>
    <s v="Watson Cogeneration Co"/>
    <m/>
    <x v="0"/>
  </r>
  <r>
    <s v="G"/>
    <n v="2016"/>
    <s v="G0035"/>
    <s v="Watson Cogeneration Co"/>
    <s v="GN94"/>
    <s v="OP"/>
    <n v="32112"/>
    <m/>
    <s v="CT"/>
    <x v="7"/>
    <n v="82"/>
    <n v="636242"/>
    <n v="6325180"/>
    <x v="3"/>
    <n v="1301580"/>
    <s v="OG"/>
    <n v="0.88573616215614215"/>
    <s v="Watson Cogeneration Co"/>
    <m/>
    <x v="0"/>
  </r>
  <r>
    <s v="G"/>
    <n v="2016"/>
    <s v="G0035"/>
    <s v="Watson Cogeneration Co"/>
    <s v="GN95"/>
    <s v="OP"/>
    <n v="32174"/>
    <m/>
    <s v="CA"/>
    <x v="8"/>
    <n v="35"/>
    <n v="122688"/>
    <n v="1104550"/>
    <x v="3"/>
    <n v="183517"/>
    <s v="OG"/>
    <n v="0.40015655577299414"/>
    <s v="Watson Cogeneration Co"/>
    <m/>
    <x v="0"/>
  </r>
  <r>
    <s v="G"/>
    <n v="2016"/>
    <s v="G0035"/>
    <s v="Watson Cogeneration Co"/>
    <s v="GN96"/>
    <s v="OP"/>
    <n v="32112"/>
    <m/>
    <s v="CA"/>
    <x v="8"/>
    <n v="35"/>
    <n v="102913"/>
    <n v="857852"/>
    <x v="3"/>
    <n v="213619"/>
    <s v="OG"/>
    <n v="0.33565883887801695"/>
    <s v="Watson Cogeneration Co"/>
    <m/>
    <x v="0"/>
  </r>
  <r>
    <s v="S"/>
    <n v="2016"/>
    <s v="S0293"/>
    <s v="Watts"/>
    <n v="1"/>
    <s v="OP"/>
    <n v="41640"/>
    <m/>
    <s v="PV"/>
    <x v="1"/>
    <n v="3"/>
    <n v="5256"/>
    <n v="0"/>
    <x v="1"/>
    <n v="0"/>
    <m/>
    <n v="0.2"/>
    <s v="Watts"/>
    <m/>
    <x v="0"/>
  </r>
  <r>
    <s v="S"/>
    <n v="2016"/>
    <s v="S9143"/>
    <s v="Wawona Frozen Foods / Alluvial Project"/>
    <n v="1"/>
    <s v="OP"/>
    <n v="40909"/>
    <m/>
    <s v="PV"/>
    <x v="1"/>
    <n v="2.2000000000000002"/>
    <n v="3568"/>
    <n v="0"/>
    <x v="1"/>
    <n v="0"/>
    <s v="UNK"/>
    <n v="0.18513906185139062"/>
    <s v="Wawona Frozen Foods / Alluvial Project"/>
    <m/>
    <x v="0"/>
  </r>
  <r>
    <s v="S"/>
    <n v="2016"/>
    <s v="S9144"/>
    <s v="Wawona Frozen Foods / Cedar Project"/>
    <n v="1"/>
    <s v="OP"/>
    <n v="40909"/>
    <m/>
    <s v="PV"/>
    <x v="1"/>
    <n v="2.2000000000000002"/>
    <n v="3568"/>
    <n v="0"/>
    <x v="1"/>
    <n v="0"/>
    <s v="UNK"/>
    <n v="0.18513906185139062"/>
    <s v="Wawona Frozen Foods / Cedar Project"/>
    <m/>
    <x v="0"/>
  </r>
  <r>
    <s v="G"/>
    <n v="2016"/>
    <s v="G0905"/>
    <s v="Wellhead Power Panoche LLC"/>
    <n v="1"/>
    <s v="OP"/>
    <n v="37239"/>
    <m/>
    <s v="GT"/>
    <x v="4"/>
    <n v="49.9"/>
    <n v="8135"/>
    <n v="130469"/>
    <x v="3"/>
    <n v="0"/>
    <s v="UNK"/>
    <n v="1.8610279920571737E-2"/>
    <s v="Wellhead Power Panoche LLC"/>
    <m/>
    <x v="0"/>
  </r>
  <r>
    <s v="G"/>
    <n v="2016"/>
    <s v="G0644"/>
    <s v="Wellport Lease Project"/>
    <n v="1"/>
    <s v="OP"/>
    <n v="32933"/>
    <m/>
    <s v="GT"/>
    <x v="4"/>
    <n v="5"/>
    <n v="31916"/>
    <n v="572393"/>
    <x v="3"/>
    <n v="0"/>
    <s v="NG"/>
    <n v="0.72867579908675795"/>
    <s v="Wellport Lease Project"/>
    <m/>
    <x v="0"/>
  </r>
  <r>
    <s v="S"/>
    <n v="2016"/>
    <s v="S0318"/>
    <s v="West Antelope Solar Park"/>
    <n v="1"/>
    <s v="OP"/>
    <n v="41953"/>
    <m/>
    <s v="PV"/>
    <x v="1"/>
    <n v="20"/>
    <n v="62028"/>
    <n v="0"/>
    <x v="1"/>
    <n v="0"/>
    <s v="UNK"/>
    <n v="0.35404109589041094"/>
    <s v="West Antelope Solar Park"/>
    <m/>
    <x v="0"/>
  </r>
  <r>
    <s v="T"/>
    <n v="2016"/>
    <s v="T0007"/>
    <s v="West Ford Flat #4"/>
    <s v="WFST1"/>
    <s v="IS"/>
    <n v="32478"/>
    <m/>
    <s v="ST"/>
    <x v="5"/>
    <n v="14.4"/>
    <n v="0.12"/>
    <n v="0"/>
    <x v="4"/>
    <n v="0"/>
    <s v="UNK"/>
    <n v="9.5129375951293755E-7"/>
    <s v="West Ford Flat #4"/>
    <m/>
    <x v="0"/>
  </r>
  <r>
    <s v="T"/>
    <n v="2016"/>
    <s v="T0007"/>
    <s v="West Ford Flat #4"/>
    <s v="WFST2"/>
    <s v="IS"/>
    <n v="32478"/>
    <m/>
    <s v="ST"/>
    <x v="5"/>
    <n v="14.4"/>
    <n v="0.12"/>
    <n v="0"/>
    <x v="4"/>
    <n v="0"/>
    <s v="UNK"/>
    <n v="9.5129375951293755E-7"/>
    <s v="West Ford Flat #4"/>
    <m/>
    <x v="0"/>
  </r>
  <r>
    <s v="S"/>
    <n v="2016"/>
    <s v="S0223"/>
    <s v="West Gates Solar Station"/>
    <n v="1"/>
    <s v="OP"/>
    <n v="41449"/>
    <m/>
    <s v="PV"/>
    <x v="1"/>
    <n v="10"/>
    <n v="22440"/>
    <n v="0"/>
    <x v="1"/>
    <n v="0"/>
    <s v="UNK"/>
    <n v="0.25616438356164384"/>
    <s v="West Gates Solar Station"/>
    <m/>
    <x v="0"/>
  </r>
  <r>
    <s v="S"/>
    <n v="2016"/>
    <s v="S9154"/>
    <s v="West Los Angeles VA Health Care System"/>
    <n v="1"/>
    <s v="OP"/>
    <n v="40909"/>
    <m/>
    <s v="PV"/>
    <x v="1"/>
    <n v="9"/>
    <n v="15783.8"/>
    <n v="0"/>
    <x v="1"/>
    <n v="0"/>
    <s v="UNK"/>
    <n v="0.20020040588533738"/>
    <s v="West Los Angeles VA Health Care System"/>
    <m/>
    <x v="0"/>
  </r>
  <r>
    <s v="H"/>
    <n v="2016"/>
    <s v="H0558"/>
    <s v="West Point"/>
    <s v="Unit 586"/>
    <s v="OP"/>
    <n v="17858"/>
    <m/>
    <s v="HY"/>
    <x v="6"/>
    <n v="14"/>
    <n v="78865"/>
    <n v="0"/>
    <x v="5"/>
    <n v="0"/>
    <s v="UNK"/>
    <n v="0.6430609915198956"/>
    <s v="West Point"/>
    <m/>
    <x v="0"/>
  </r>
  <r>
    <s v="S"/>
    <n v="2016"/>
    <s v="S9058"/>
    <s v="West Valley Mission Community College"/>
    <n v="1"/>
    <s v="OP"/>
    <n v="40909"/>
    <m/>
    <s v="PV"/>
    <x v="1"/>
    <n v="1"/>
    <n v="1622"/>
    <n v="0"/>
    <x v="1"/>
    <n v="0"/>
    <s v="UNK"/>
    <n v="0.18515981735159817"/>
    <s v="West Valley Mission Community College"/>
    <m/>
    <x v="0"/>
  </r>
  <r>
    <s v="G"/>
    <n v="2016"/>
    <s v="G0396"/>
    <s v="Westend Facility"/>
    <s v="PINA"/>
    <s v="OS"/>
    <n v="24990"/>
    <m/>
    <s v="GT"/>
    <x v="4"/>
    <n v="17.3"/>
    <n v="0.12"/>
    <n v="0.06"/>
    <x v="3"/>
    <n v="0"/>
    <s v="UNK"/>
    <n v="7.9182833161770529E-7"/>
    <s v="Westend Facility"/>
    <m/>
    <x v="0"/>
  </r>
  <r>
    <s v="S"/>
    <n v="2016"/>
    <s v="S0271"/>
    <s v="Western Antelope Blue Sky Ranch A"/>
    <n v="1"/>
    <s v="OP"/>
    <n v="41944"/>
    <m/>
    <s v="PV"/>
    <x v="1"/>
    <n v="20"/>
    <n v="52203"/>
    <n v="0"/>
    <x v="1"/>
    <n v="0"/>
    <s v="UNK"/>
    <n v="0.29796232876712331"/>
    <s v="Western Antelope Blue Sky Ranch A"/>
    <m/>
    <x v="0"/>
  </r>
  <r>
    <s v="S"/>
    <n v="2016"/>
    <s v="S0568"/>
    <s v="Western Antelope Blue Sky Ranch B"/>
    <s v="Unit 1"/>
    <s v="OP"/>
    <n v="42706"/>
    <m/>
    <s v="PV"/>
    <x v="1"/>
    <n v="20"/>
    <n v="2022.11"/>
    <n v="0"/>
    <x v="1"/>
    <n v="0"/>
    <m/>
    <n v="1.1541723744292237E-2"/>
    <s v="Western Antelope Blue Sky Ranch B"/>
    <m/>
    <x v="0"/>
  </r>
  <r>
    <s v="S"/>
    <n v="2016"/>
    <s v="S9263"/>
    <s v="Western Antelope Dry Ranch"/>
    <s v="Unit 1"/>
    <s v="OP"/>
    <n v="42705"/>
    <m/>
    <s v="PV"/>
    <x v="1"/>
    <n v="10"/>
    <n v="1920.1"/>
    <n v="0"/>
    <x v="1"/>
    <n v="0"/>
    <m/>
    <n v="2.1918949771689497E-2"/>
    <s v="Western Antelope Dry Ranch"/>
    <m/>
    <x v="0"/>
  </r>
  <r>
    <s v="G"/>
    <n v="2016"/>
    <s v="G0173"/>
    <s v="Western Power and Steam Inc. (DAI Oildale)"/>
    <s v="CTG"/>
    <s v="OP"/>
    <n v="32933"/>
    <m/>
    <s v="CT"/>
    <x v="7"/>
    <n v="20"/>
    <n v="157575"/>
    <n v="1894080"/>
    <x v="3"/>
    <n v="0"/>
    <s v="UNK"/>
    <n v="0.89940068493150682"/>
    <s v="Western Power and Steam Inc. "/>
    <s v="DAI Oildale)"/>
    <x v="0"/>
  </r>
  <r>
    <s v="S"/>
    <n v="2016"/>
    <s v="S9192"/>
    <s v="Westlands Solar Farms"/>
    <s v="W3963"/>
    <s v="OP"/>
    <n v="41684"/>
    <m/>
    <s v="PV"/>
    <x v="1"/>
    <n v="18"/>
    <n v="45665"/>
    <n v="0"/>
    <x v="1"/>
    <n v="0"/>
    <s v="UNK"/>
    <n v="0.28960553018772195"/>
    <s v="Westlands Solar Farms"/>
    <m/>
    <x v="0"/>
  </r>
  <r>
    <s v="S"/>
    <n v="2016"/>
    <s v="S0544"/>
    <s v="Westside PV Solar"/>
    <n v="4928"/>
    <s v="OP"/>
    <n v="42496"/>
    <m/>
    <s v="PV"/>
    <x v="1"/>
    <n v="2"/>
    <n v="3707"/>
    <n v="0"/>
    <x v="1"/>
    <n v="0"/>
    <m/>
    <n v="0.21158675799086757"/>
    <s v="Westside PV Solar"/>
    <m/>
    <x v="0"/>
  </r>
  <r>
    <s v="S"/>
    <n v="2016"/>
    <s v="S0138"/>
    <s v="Westside Solar Station"/>
    <s v="Unit 1"/>
    <s v="OP"/>
    <n v="40421"/>
    <m/>
    <s v="PV"/>
    <x v="1"/>
    <n v="15"/>
    <n v="30612"/>
    <n v="0"/>
    <x v="1"/>
    <n v="0"/>
    <s v="UNK"/>
    <n v="0.23296803652968037"/>
    <s v="Westside Solar Station"/>
    <m/>
    <x v="0"/>
  </r>
  <r>
    <s v="W"/>
    <n v="2016"/>
    <s v="W0300"/>
    <s v="Westwind Partners, LLC (ENXCO)"/>
    <s v="WPRS 1"/>
    <s v="OP"/>
    <n v="30317"/>
    <m/>
    <s v="WT"/>
    <x v="0"/>
    <n v="9.08"/>
    <n v="6101"/>
    <n v="0"/>
    <x v="0"/>
    <n v="0"/>
    <s v="UNK"/>
    <n v="7.6702773922314074E-2"/>
    <s v="Westwind Partners, LLC "/>
    <s v="ENXCO)"/>
    <x v="0"/>
  </r>
  <r>
    <s v="S"/>
    <n v="2016"/>
    <s v="S0527"/>
    <s v="Weymouth Solar Plant"/>
    <s v="Unit 1"/>
    <s v="OP"/>
    <n v="42522"/>
    <m/>
    <s v="PV"/>
    <x v="1"/>
    <n v="2.99"/>
    <n v="2832"/>
    <n v="0"/>
    <x v="1"/>
    <n v="0"/>
    <m/>
    <n v="0.10812296696751729"/>
    <s v="Weymouth Solar Plant"/>
    <m/>
    <x v="0"/>
  </r>
  <r>
    <s v="G"/>
    <n v="2016"/>
    <s v="G0673"/>
    <s v="Wheelabrator Norwalk Energy"/>
    <n v="1"/>
    <s v="OP"/>
    <n v="32191"/>
    <m/>
    <s v="CT"/>
    <x v="7"/>
    <n v="23"/>
    <n v="32857.1"/>
    <n v="408707"/>
    <x v="3"/>
    <n v="0"/>
    <s v="UNK"/>
    <n v="0.16307871749056976"/>
    <s v="Wheelabrator Norwalk Energy"/>
    <m/>
    <x v="0"/>
  </r>
  <r>
    <s v="G"/>
    <n v="2016"/>
    <s v="G0673"/>
    <s v="Wheelabrator Norwalk Energy"/>
    <n v="2"/>
    <s v="OP"/>
    <n v="32191"/>
    <m/>
    <s v="CA"/>
    <x v="8"/>
    <n v="6"/>
    <n v="6085.35"/>
    <n v="0"/>
    <x v="3"/>
    <n v="0"/>
    <s v="UNK"/>
    <n v="0.1157791095890411"/>
    <s v="Wheelabrator Norwalk Energy"/>
    <m/>
    <x v="0"/>
  </r>
  <r>
    <s v="E"/>
    <n v="2016"/>
    <s v="E0086"/>
    <s v="Wheelabrator Shasta"/>
    <s v="Unit 4"/>
    <s v="IS"/>
    <n v="31778"/>
    <m/>
    <s v="ST"/>
    <x v="5"/>
    <n v="7.85"/>
    <n v="0.12"/>
    <n v="0"/>
    <x v="8"/>
    <n v="0"/>
    <s v="AB"/>
    <n v="1.7450484250937962E-6"/>
    <s v="Wheelabrator Shasta"/>
    <m/>
    <x v="0"/>
  </r>
  <r>
    <s v="E"/>
    <n v="2016"/>
    <s v="E0086"/>
    <s v="Wheelabrator Shasta"/>
    <s v="Units 1-3"/>
    <s v="OP"/>
    <n v="31778"/>
    <m/>
    <s v="ST"/>
    <x v="5"/>
    <n v="54.9"/>
    <n v="328891"/>
    <n v="6105640"/>
    <x v="8"/>
    <n v="11076"/>
    <s v="AB"/>
    <n v="0.68387312756277496"/>
    <s v="Wheelabrator Shasta"/>
    <m/>
    <x v="0"/>
  </r>
  <r>
    <s v="H"/>
    <n v="2016"/>
    <s v="H0564"/>
    <s v="Whiskeytown"/>
    <n v="1"/>
    <s v="OP"/>
    <n v="31048"/>
    <m/>
    <s v="HY"/>
    <x v="6"/>
    <n v="3.5"/>
    <n v="24278"/>
    <n v="0"/>
    <x v="5"/>
    <n v="0"/>
    <s v="UNK"/>
    <n v="0.79184605348988912"/>
    <s v="Whiskeytown"/>
    <m/>
    <x v="0"/>
  </r>
  <r>
    <s v="S"/>
    <n v="2016"/>
    <s v="S0248"/>
    <s v="White River Solar LLC CED"/>
    <n v="1"/>
    <s v="OP"/>
    <n v="41446"/>
    <m/>
    <s v="PV"/>
    <x v="1"/>
    <n v="20"/>
    <n v="52891"/>
    <n v="0"/>
    <x v="1"/>
    <n v="0"/>
    <s v="UNK"/>
    <n v="0.30188926940639271"/>
    <s v="White River Solar LLC CED"/>
    <m/>
    <x v="0"/>
  </r>
  <r>
    <s v="S"/>
    <n v="2016"/>
    <s v="S0320"/>
    <s v="White River Solar 2 LLC (White River West)"/>
    <n v="1"/>
    <s v="OP"/>
    <n v="41899"/>
    <m/>
    <s v="PV"/>
    <x v="1"/>
    <n v="19.8"/>
    <n v="52876"/>
    <n v="0"/>
    <x v="1"/>
    <n v="0"/>
    <s v="UNK"/>
    <n v="0.30485217471518844"/>
    <s v="White River Solar 2 LLC "/>
    <s v="White River West)"/>
    <x v="0"/>
  </r>
  <r>
    <s v="H"/>
    <n v="2016"/>
    <s v="H0565"/>
    <s v="White Rock"/>
    <s v="Unit 1"/>
    <s v="OP"/>
    <n v="24990"/>
    <m/>
    <s v="HY"/>
    <x v="6"/>
    <n v="133"/>
    <n v="315964"/>
    <n v="0"/>
    <x v="5"/>
    <n v="0"/>
    <s v="UNK"/>
    <n v="0.27119511106533456"/>
    <s v="White Rock"/>
    <m/>
    <x v="0"/>
  </r>
  <r>
    <s v="H"/>
    <n v="2016"/>
    <s v="H0565"/>
    <s v="White Rock"/>
    <s v="Unit 2"/>
    <s v="OP"/>
    <n v="24869"/>
    <m/>
    <s v="HY"/>
    <x v="6"/>
    <n v="133"/>
    <n v="327598"/>
    <n v="0"/>
    <x v="5"/>
    <n v="0"/>
    <s v="UNK"/>
    <n v="0.28118069145466407"/>
    <s v="White Rock"/>
    <m/>
    <x v="0"/>
  </r>
  <r>
    <s v="W"/>
    <n v="2016"/>
    <s v="W0361"/>
    <s v="Whitewater Hill Partners, LLC"/>
    <s v="WPRS 1"/>
    <s v="OP"/>
    <n v="37499"/>
    <m/>
    <s v="WT"/>
    <x v="0"/>
    <n v="61.5"/>
    <n v="138295"/>
    <n v="0"/>
    <x v="0"/>
    <n v="0"/>
    <s v="UNK"/>
    <n v="0.25670082043286185"/>
    <s v="Whitewater Hill Partners, LLC"/>
    <m/>
    <x v="0"/>
  </r>
  <r>
    <s v="H"/>
    <n v="2016"/>
    <s v="H0136"/>
    <s v="Whitewater Hydroelectric Plant"/>
    <s v="WWH1"/>
    <s v="SB"/>
    <n v="31472"/>
    <m/>
    <s v="HY"/>
    <x v="6"/>
    <n v="1.38"/>
    <n v="1900"/>
    <n v="0"/>
    <x v="5"/>
    <n v="0"/>
    <s v="UNK"/>
    <n v="0.15717027331083316"/>
    <s v="Whitewater Hydroelectric Plant"/>
    <m/>
    <x v="0"/>
  </r>
  <r>
    <s v="E"/>
    <n v="2016"/>
    <s v="E0261"/>
    <s v="Whittier LFG Power Plant 1"/>
    <s v="ENG1"/>
    <s v="OP"/>
    <n v="39052"/>
    <m/>
    <s v="IC"/>
    <x v="2"/>
    <n v="1.1000000000000001"/>
    <n v="6257"/>
    <n v="54370"/>
    <x v="6"/>
    <n v="0"/>
    <s v="UNK"/>
    <n v="0.64933582399335821"/>
    <s v="Whittier LFG Power Plant 1"/>
    <m/>
    <x v="0"/>
  </r>
  <r>
    <s v="E"/>
    <n v="2016"/>
    <s v="E0261"/>
    <s v="Whittier LFG Power Plant 1"/>
    <s v="ENG2"/>
    <s v="OP"/>
    <n v="40452"/>
    <m/>
    <s v="IC"/>
    <x v="2"/>
    <n v="1.1000000000000001"/>
    <n v="8335"/>
    <n v="68707"/>
    <x v="6"/>
    <n v="0"/>
    <s v="UNK"/>
    <n v="0.86498547114985469"/>
    <s v="Whittier LFG Power Plant 1"/>
    <m/>
    <x v="0"/>
  </r>
  <r>
    <s v="S"/>
    <n v="2016"/>
    <s v="S0327"/>
    <s v="Wildwood Solar I"/>
    <s v="WLD1"/>
    <s v="OP"/>
    <n v="42053"/>
    <m/>
    <s v="PV"/>
    <x v="1"/>
    <n v="20"/>
    <n v="46550"/>
    <n v="0"/>
    <x v="1"/>
    <n v="0"/>
    <s v="UNK"/>
    <n v="0.26569634703196349"/>
    <s v="Wildwood Solar I"/>
    <m/>
    <x v="0"/>
  </r>
  <r>
    <s v="S"/>
    <n v="2016"/>
    <s v="S0546"/>
    <s v="Wildwood Solar II"/>
    <s v="PV1"/>
    <s v="OP"/>
    <n v="42746"/>
    <m/>
    <s v="PV"/>
    <x v="1"/>
    <n v="15"/>
    <n v="619"/>
    <n v="0"/>
    <x v="1"/>
    <n v="0"/>
    <m/>
    <n v="4.7108066971080671E-3"/>
    <s v="Wildwood Solar II"/>
    <m/>
    <x v="0"/>
  </r>
  <r>
    <s v="H"/>
    <n v="2016"/>
    <s v="H0567"/>
    <s v="William E. Warne"/>
    <n v="1"/>
    <s v="OP"/>
    <n v="30256"/>
    <m/>
    <s v="HY"/>
    <x v="6"/>
    <n v="37.14"/>
    <n v="144698"/>
    <n v="0"/>
    <x v="5"/>
    <n v="0"/>
    <s v="UNK"/>
    <n v="0.44475057968983212"/>
    <s v="William E. Warne"/>
    <m/>
    <x v="0"/>
  </r>
  <r>
    <s v="H"/>
    <n v="2016"/>
    <s v="H0567"/>
    <s v="William E. Warne"/>
    <n v="2"/>
    <s v="OP"/>
    <n v="30348"/>
    <m/>
    <s v="HY"/>
    <x v="6"/>
    <n v="37.14"/>
    <n v="142762"/>
    <n v="0"/>
    <x v="5"/>
    <n v="0"/>
    <s v="UNK"/>
    <n v="0.43879999901643291"/>
    <s v="William E. Warne"/>
    <m/>
    <x v="0"/>
  </r>
  <r>
    <s v="G"/>
    <n v="2016"/>
    <s v="G0078"/>
    <s v="Wilmington - Air Products"/>
    <s v="T101"/>
    <s v="OP"/>
    <n v="35065"/>
    <m/>
    <s v="ST"/>
    <x v="5"/>
    <n v="31.9"/>
    <n v="158567"/>
    <n v="0"/>
    <x v="16"/>
    <n v="0"/>
    <s v="UNK"/>
    <n v="0.56743748300196106"/>
    <s v="Wilmington - Air Products"/>
    <m/>
    <x v="0"/>
  </r>
  <r>
    <s v="W"/>
    <n v="2016"/>
    <s v="W0284"/>
    <s v="Wind Resource I (Calwind Wind Resource I)"/>
    <s v="WPRS 1"/>
    <s v="OP"/>
    <n v="40992"/>
    <m/>
    <s v="WT"/>
    <x v="0"/>
    <n v="8.7100000000000009"/>
    <n v="15248"/>
    <n v="0"/>
    <x v="0"/>
    <n v="0"/>
    <s v="UNK"/>
    <n v="0.19984377375503934"/>
    <s v="Wind Resource I "/>
    <s v="Calwind Wind Resource I)"/>
    <x v="0"/>
  </r>
  <r>
    <s v="W"/>
    <n v="2016"/>
    <s v="W0320"/>
    <s v="Wind Resource II (Calwind)"/>
    <s v="WPRS 1"/>
    <s v="OP"/>
    <n v="41411"/>
    <m/>
    <s v="WT"/>
    <x v="0"/>
    <n v="19.96"/>
    <n v="48993"/>
    <n v="0"/>
    <x v="0"/>
    <n v="0"/>
    <s v="UNK"/>
    <n v="0.28020081258407226"/>
    <s v="Wind Resource II "/>
    <s v="Calwind)"/>
    <x v="0"/>
  </r>
  <r>
    <s v="W"/>
    <n v="2016"/>
    <s v="W0271"/>
    <s v="Wind Stream Operations 6039 (Zond Systems Inc - 6039)"/>
    <s v="WPRS 1"/>
    <s v="OP"/>
    <n v="30713"/>
    <m/>
    <s v="WT"/>
    <x v="0"/>
    <n v="6.34"/>
    <n v="9048"/>
    <n v="0"/>
    <x v="0"/>
    <n v="0"/>
    <s v="UNK"/>
    <n v="0.16291430793829134"/>
    <s v="Wind Stream Operations 6039 "/>
    <s v="Zond Systems Inc - 6039)"/>
    <x v="0"/>
  </r>
  <r>
    <s v="W"/>
    <n v="2016"/>
    <s v="W0272"/>
    <s v="Wind Stream Operations 6040 (Zond Systems Inc - 6040)"/>
    <s v="WPRS 1"/>
    <s v="OP"/>
    <n v="30926"/>
    <m/>
    <s v="WT"/>
    <x v="0"/>
    <n v="6.66"/>
    <n v="10714"/>
    <n v="0"/>
    <x v="0"/>
    <n v="0"/>
    <s v="UNK"/>
    <n v="0.1836425466562453"/>
    <s v="Wind Stream Operations 6040 "/>
    <s v="Zond Systems Inc - 6040)"/>
    <x v="0"/>
  </r>
  <r>
    <s v="W"/>
    <n v="2016"/>
    <s v="W0273"/>
    <s v="Wind Stream Operations 6041 (Zond Systems Inc - 6041)"/>
    <s v="WPRS 1"/>
    <s v="OP"/>
    <n v="31017"/>
    <m/>
    <s v="WT"/>
    <x v="0"/>
    <n v="4.5"/>
    <n v="6153"/>
    <n v="0"/>
    <x v="0"/>
    <n v="0"/>
    <s v="UNK"/>
    <n v="0.15608828006088279"/>
    <s v="Wind Stream Operations 6041 "/>
    <s v="Zond Systems Inc - 6041)"/>
    <x v="0"/>
  </r>
  <r>
    <s v="W"/>
    <n v="2016"/>
    <s v="W0274"/>
    <s v="Wind Stream Operations 6042 (Zond Systems Inc - 6042)"/>
    <s v="WPRS 1"/>
    <s v="OP"/>
    <n v="29952"/>
    <m/>
    <s v="WT"/>
    <x v="0"/>
    <n v="6.34"/>
    <n v="8511"/>
    <n v="0"/>
    <x v="0"/>
    <n v="0"/>
    <s v="UNK"/>
    <n v="0.15324532215548162"/>
    <s v="Wind Stream Operations 6042 "/>
    <s v="Zond Systems Inc - 6042)"/>
    <x v="0"/>
  </r>
  <r>
    <s v="W"/>
    <n v="2016"/>
    <s v="W0310"/>
    <s v="Wind Stream Operations 6111 (AES Tehachapi Wind - Zond Systems Inc - Northwind)"/>
    <s v="WPRS 1"/>
    <s v="OP"/>
    <n v="29952"/>
    <m/>
    <s v="WT"/>
    <x v="0"/>
    <n v="6.32"/>
    <n v="7704"/>
    <n v="0"/>
    <x v="0"/>
    <n v="0"/>
    <s v="UNK"/>
    <n v="0.1391538061383735"/>
    <s v="Wind Stream Operations 6111 "/>
    <s v="AES Tehachapi Wind - Zond Systems Inc - Northwind)"/>
    <x v="0"/>
  </r>
  <r>
    <s v="W"/>
    <n v="2016"/>
    <s v="W0262"/>
    <s v="Windland Inc Boxcar I"/>
    <s v="WPRS 1"/>
    <s v="OP"/>
    <n v="30314"/>
    <m/>
    <s v="WT"/>
    <x v="0"/>
    <n v="7.34"/>
    <n v="17572"/>
    <n v="0"/>
    <x v="0"/>
    <n v="0"/>
    <s v="UNK"/>
    <n v="0.27328829333233795"/>
    <s v="Windland Inc Boxcar I"/>
    <m/>
    <x v="0"/>
  </r>
  <r>
    <s v="W"/>
    <n v="2016"/>
    <s v="W0301"/>
    <s v="Windland Inc Boxcar II"/>
    <s v="WPRS 1"/>
    <s v="OP"/>
    <n v="29952"/>
    <m/>
    <s v="WT"/>
    <x v="0"/>
    <n v="7.81"/>
    <n v="18588"/>
    <n v="0"/>
    <x v="0"/>
    <n v="0"/>
    <s v="UNK"/>
    <n v="0.27169242102678343"/>
    <s v="Windland Inc Boxcar II"/>
    <m/>
    <x v="0"/>
  </r>
  <r>
    <s v="W"/>
    <n v="2016"/>
    <s v="W0419"/>
    <s v="Windstar Energy, LLC"/>
    <s v="WPRS 1"/>
    <s v="OP"/>
    <n v="41275"/>
    <m/>
    <s v="WT"/>
    <x v="0"/>
    <n v="120"/>
    <n v="299341"/>
    <n v="0"/>
    <x v="0"/>
    <n v="0"/>
    <s v="UNK"/>
    <n v="0.28476122526636227"/>
    <s v="Windstar Energy, LLC"/>
    <m/>
    <x v="0"/>
  </r>
  <r>
    <s v="S"/>
    <n v="2016"/>
    <s v="S9040"/>
    <s v="Wines US Inc. Constellation"/>
    <n v="1"/>
    <s v="OP"/>
    <n v="40909"/>
    <m/>
    <s v="PV"/>
    <x v="1"/>
    <n v="1"/>
    <n v="1622"/>
    <n v="0"/>
    <x v="1"/>
    <n v="0"/>
    <s v="UNK"/>
    <n v="0.18515981735159817"/>
    <s v="Wines US Inc. Constellation"/>
    <m/>
    <x v="0"/>
  </r>
  <r>
    <s v="W"/>
    <n v="2016"/>
    <s v="W0437"/>
    <s v="Wintec Energy #2-A"/>
    <s v="WPRS 1"/>
    <s v="OP"/>
    <n v="40962"/>
    <m/>
    <s v="WT"/>
    <x v="0"/>
    <n v="1.32"/>
    <n v="3838"/>
    <n v="0"/>
    <x v="0"/>
    <n v="0"/>
    <s v="UNK"/>
    <n v="0.33191504081915041"/>
    <s v="Wintec Energy #2-A"/>
    <m/>
    <x v="0"/>
  </r>
  <r>
    <s v="W"/>
    <n v="2016"/>
    <s v="W0318"/>
    <s v="Wintec Energy, Ltd."/>
    <s v="WPRS 1"/>
    <s v="OP"/>
    <n v="31768"/>
    <m/>
    <s v="WT"/>
    <x v="0"/>
    <n v="2.04"/>
    <n v="2295"/>
    <n v="0"/>
    <x v="0"/>
    <n v="0"/>
    <s v="UNK"/>
    <n v="0.12842465753424656"/>
    <s v="Wintec Energy, Ltd."/>
    <m/>
    <x v="0"/>
  </r>
  <r>
    <s v="H"/>
    <n v="2016"/>
    <s v="H0569"/>
    <s v="Wise"/>
    <s v="Unit 1"/>
    <s v="OP"/>
    <n v="6273"/>
    <m/>
    <s v="HY"/>
    <x v="6"/>
    <n v="14"/>
    <n v="67751"/>
    <n v="0.03"/>
    <x v="5"/>
    <n v="0"/>
    <s v="UNK"/>
    <n v="0.55243803000652314"/>
    <s v="Wise"/>
    <m/>
    <x v="0"/>
  </r>
  <r>
    <s v="H"/>
    <n v="2016"/>
    <s v="H0569"/>
    <s v="Wise"/>
    <s v="Unit 2"/>
    <s v="OP"/>
    <n v="31758"/>
    <m/>
    <s v="HY"/>
    <x v="6"/>
    <n v="3.1"/>
    <n v="-29.99"/>
    <n v="0.03"/>
    <x v="5"/>
    <n v="0"/>
    <s v="UNK"/>
    <n v="-1.104359994108116E-3"/>
    <s v="Wise"/>
    <m/>
    <x v="0"/>
  </r>
  <r>
    <s v="H"/>
    <n v="2016"/>
    <s v="H0570"/>
    <s v="Wishon Powerhouse"/>
    <n v="1"/>
    <s v="OP"/>
    <n v="3897"/>
    <m/>
    <s v="HY"/>
    <x v="6"/>
    <n v="4.5"/>
    <n v="12452"/>
    <n v="0"/>
    <x v="5"/>
    <n v="0"/>
    <s v="UNK"/>
    <n v="0.3158802638254693"/>
    <s v="Wishon Powerhouse"/>
    <m/>
    <x v="0"/>
  </r>
  <r>
    <s v="H"/>
    <n v="2016"/>
    <s v="H0570"/>
    <s v="Wishon Powerhouse"/>
    <n v="2"/>
    <s v="OP"/>
    <n v="3897"/>
    <m/>
    <s v="HY"/>
    <x v="6"/>
    <n v="4.5"/>
    <n v="7890.04"/>
    <n v="0"/>
    <x v="5"/>
    <n v="0"/>
    <s v="UNK"/>
    <n v="0.20015322171486555"/>
    <s v="Wishon Powerhouse"/>
    <m/>
    <x v="0"/>
  </r>
  <r>
    <s v="H"/>
    <n v="2016"/>
    <s v="H0570"/>
    <s v="Wishon Powerhouse"/>
    <n v="3"/>
    <s v="OP"/>
    <n v="3897"/>
    <m/>
    <s v="HY"/>
    <x v="6"/>
    <n v="4.5"/>
    <n v="7182.05"/>
    <n v="0"/>
    <x v="5"/>
    <n v="0"/>
    <s v="UNK"/>
    <n v="0.18219304921359716"/>
    <s v="Wishon Powerhouse"/>
    <m/>
    <x v="0"/>
  </r>
  <r>
    <s v="H"/>
    <n v="2016"/>
    <s v="H0570"/>
    <s v="Wishon Powerhouse"/>
    <n v="4"/>
    <s v="OP"/>
    <n v="3897"/>
    <m/>
    <s v="HY"/>
    <x v="6"/>
    <n v="4.5"/>
    <n v="6574.04"/>
    <n v="0"/>
    <x v="5"/>
    <n v="0"/>
    <s v="UNK"/>
    <n v="0.16676915271435819"/>
    <s v="Wishon Powerhouse"/>
    <m/>
    <x v="0"/>
  </r>
  <r>
    <s v="G"/>
    <n v="2016"/>
    <s v="G0913"/>
    <s v="Wolfskill Energy Center"/>
    <s v="WS1JT1"/>
    <s v="OP"/>
    <n v="37681"/>
    <m/>
    <s v="GT"/>
    <x v="4"/>
    <n v="48.1"/>
    <n v="16451"/>
    <n v="181910"/>
    <x v="3"/>
    <n v="0"/>
    <s v="UNK"/>
    <n v="3.9042994522446577E-2"/>
    <s v="Wolfskill Energy Center"/>
    <m/>
    <x v="0"/>
  </r>
  <r>
    <s v="E"/>
    <n v="2016"/>
    <s v="E0105"/>
    <s v="Woodland Biomass Power Ltd"/>
    <s v="Unit 1"/>
    <s v="OP"/>
    <n v="32752"/>
    <m/>
    <s v="ST"/>
    <x v="5"/>
    <n v="28"/>
    <n v="191424"/>
    <n v="3138030"/>
    <x v="8"/>
    <n v="8057"/>
    <s v="NG"/>
    <n v="0.7804305283757339"/>
    <s v="Woodland Biomass Power Ltd"/>
    <m/>
    <x v="0"/>
  </r>
  <r>
    <s v="G"/>
    <n v="2016"/>
    <s v="G0679"/>
    <s v="Woodland Generation Station"/>
    <s v="Woodland 1"/>
    <s v="OP"/>
    <n v="34304"/>
    <m/>
    <s v="GT"/>
    <x v="4"/>
    <n v="48"/>
    <n v="80560"/>
    <n v="774915"/>
    <x v="3"/>
    <n v="0"/>
    <s v="NA"/>
    <n v="0.19159056316590564"/>
    <s v="Woodland Generation Station"/>
    <m/>
    <x v="0"/>
  </r>
  <r>
    <s v="G"/>
    <n v="2016"/>
    <s v="G0679"/>
    <s v="Woodland Generation Station"/>
    <s v="Woodland 2-12"/>
    <s v="OP"/>
    <n v="37773"/>
    <m/>
    <s v="CS"/>
    <x v="3"/>
    <n v="87"/>
    <n v="293397"/>
    <n v="2447720"/>
    <x v="3"/>
    <n v="0"/>
    <s v="UNK"/>
    <n v="0.38497480711698945"/>
    <s v="Woodland Generation Station"/>
    <m/>
    <x v="0"/>
  </r>
  <r>
    <s v="G"/>
    <n v="2016"/>
    <s v="G0679"/>
    <s v="Woodland Generation Station"/>
    <s v="Woodland 3a-f"/>
    <s v="OP"/>
    <n v="40746"/>
    <m/>
    <s v="IC"/>
    <x v="2"/>
    <n v="50"/>
    <n v="57498.400000000001"/>
    <n v="550161"/>
    <x v="3"/>
    <n v="0"/>
    <s v="UNK"/>
    <n v="0.13127488584474886"/>
    <s v="Woodland Generation Station"/>
    <m/>
    <x v="0"/>
  </r>
  <r>
    <s v="H"/>
    <n v="2016"/>
    <s v="H0573"/>
    <s v="Woodleaf"/>
    <n v="1"/>
    <s v="OP"/>
    <n v="23316"/>
    <m/>
    <s v="HY"/>
    <x v="6"/>
    <n v="59"/>
    <n v="233712"/>
    <n v="0"/>
    <x v="5"/>
    <n v="0"/>
    <s v="UNK"/>
    <n v="0.45219410262363596"/>
    <s v="Woodleaf"/>
    <m/>
    <x v="0"/>
  </r>
  <r>
    <s v="S"/>
    <n v="2016"/>
    <s v="S0445"/>
    <s v="Woodmere Solar Farm"/>
    <s v="Unit 1"/>
    <s v="OP"/>
    <n v="42360"/>
    <m/>
    <s v="PV"/>
    <x v="1"/>
    <n v="18.75"/>
    <n v="35916"/>
    <n v="0"/>
    <x v="1"/>
    <n v="0"/>
    <s v="UNK"/>
    <n v="0.21866666666666668"/>
    <s v="Woodmere Solar Farm"/>
    <m/>
    <x v="0"/>
  </r>
  <r>
    <s v="H"/>
    <n v="2016"/>
    <s v="H0489"/>
    <s v="Woodward"/>
    <s v="Unit 1"/>
    <s v="OP"/>
    <n v="30053"/>
    <m/>
    <s v="HY"/>
    <x v="6"/>
    <n v="2.85"/>
    <n v="2359"/>
    <n v="0"/>
    <x v="5"/>
    <n v="0"/>
    <s v="UNK"/>
    <n v="9.448850436593767E-2"/>
    <s v="Woodward"/>
    <m/>
    <x v="0"/>
  </r>
  <r>
    <s v="S"/>
    <n v="2016"/>
    <s v="S0115"/>
    <s v="Yolo County Solar Project"/>
    <n v="1"/>
    <s v="OP"/>
    <n v="40360"/>
    <m/>
    <s v="PV"/>
    <x v="1"/>
    <n v="1"/>
    <n v="1940"/>
    <n v="0"/>
    <x v="1"/>
    <n v="0"/>
    <s v="UNK"/>
    <n v="0.22146118721461186"/>
    <s v="Yolo County Solar Project"/>
    <m/>
    <x v="0"/>
  </r>
  <r>
    <s v="H"/>
    <n v="2016"/>
    <s v="H0577"/>
    <s v="Yorba Linda"/>
    <n v="1"/>
    <s v="OS"/>
    <n v="29799"/>
    <m/>
    <s v="HY"/>
    <x v="6"/>
    <n v="5.09"/>
    <n v="8306"/>
    <n v="0"/>
    <x v="5"/>
    <n v="0"/>
    <s v="UNK"/>
    <n v="0.18628163378816015"/>
    <s v="Yorba Linda"/>
    <m/>
    <x v="0"/>
  </r>
  <r>
    <s v="G"/>
    <n v="2016"/>
    <s v="G0686"/>
    <s v="Yuba City Cogeneration Partners LP"/>
    <s v="GEN 1"/>
    <s v="OP"/>
    <n v="32964"/>
    <m/>
    <s v="GT"/>
    <x v="4"/>
    <n v="49"/>
    <n v="14246"/>
    <n v="138490"/>
    <x v="3"/>
    <n v="0"/>
    <s v="UNK"/>
    <n v="3.3188891995154228E-2"/>
    <s v="Yuba City Cogeneration Partners LP"/>
    <m/>
    <x v="0"/>
  </r>
  <r>
    <s v="G"/>
    <n v="2016"/>
    <s v="G0919"/>
    <s v="Yuba City Energy Center"/>
    <s v="GL3JT1"/>
    <s v="OP"/>
    <n v="37438"/>
    <m/>
    <s v="GT"/>
    <x v="4"/>
    <n v="48.1"/>
    <n v="30446"/>
    <n v="337261"/>
    <x v="3"/>
    <n v="0"/>
    <s v="UNK"/>
    <n v="7.2257188695544858E-2"/>
    <s v="Yuba City Energy Center"/>
    <m/>
    <x v="0"/>
  </r>
  <r>
    <s v="S"/>
    <n v="2016"/>
    <s v="S9078"/>
    <s v="Yuba College"/>
    <n v="1"/>
    <s v="OP"/>
    <n v="40909"/>
    <m/>
    <s v="PV"/>
    <x v="1"/>
    <n v="1"/>
    <n v="1622"/>
    <n v="0"/>
    <x v="1"/>
    <n v="0"/>
    <s v="UNK"/>
    <n v="0.18515981735159817"/>
    <s v="Yuba College"/>
    <m/>
    <x v="0"/>
  </r>
  <r>
    <m/>
    <m/>
    <m/>
    <m/>
    <m/>
    <m/>
    <m/>
    <m/>
    <m/>
    <x v="12"/>
    <m/>
    <m/>
    <m/>
    <x v="20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44" firstHeaderRow="0" firstDataRow="1" firstDataCol="2" rowPageCount="1" colPageCount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7"/>
        <item x="3"/>
        <item x="8"/>
        <item x="4"/>
        <item x="9"/>
        <item x="11"/>
        <item x="6"/>
        <item x="2"/>
        <item x="10"/>
        <item x="1"/>
        <item x="5"/>
        <item x="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"/>
        <item x="19"/>
        <item x="7"/>
        <item x="12"/>
        <item x="17"/>
        <item x="4"/>
        <item x="14"/>
        <item x="6"/>
        <item x="10"/>
        <item x="3"/>
        <item x="11"/>
        <item x="2"/>
        <item x="9"/>
        <item x="18"/>
        <item x="15"/>
        <item x="13"/>
        <item x="5"/>
        <item x="8"/>
        <item x="16"/>
        <item x="0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9"/>
  </rowFields>
  <rowItems count="41">
    <i>
      <x/>
      <x v="9"/>
    </i>
    <i r="1">
      <x v="10"/>
    </i>
    <i>
      <x v="1"/>
      <x v="10"/>
    </i>
    <i>
      <x v="2"/>
      <x v="10"/>
    </i>
    <i>
      <x v="3"/>
      <x v="3"/>
    </i>
    <i r="1">
      <x v="7"/>
    </i>
    <i>
      <x v="4"/>
      <x v="7"/>
    </i>
    <i>
      <x v="5"/>
      <x v="10"/>
    </i>
    <i>
      <x v="6"/>
      <x v="3"/>
    </i>
    <i>
      <x v="7"/>
      <x v="3"/>
    </i>
    <i r="1">
      <x v="7"/>
    </i>
    <i r="1">
      <x v="10"/>
    </i>
    <i>
      <x v="8"/>
      <x v="10"/>
    </i>
    <i>
      <x v="9"/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>
      <x v="10"/>
      <x v="10"/>
    </i>
    <i>
      <x v="11"/>
      <x/>
    </i>
    <i r="1">
      <x v="2"/>
    </i>
    <i r="1">
      <x v="3"/>
    </i>
    <i r="1">
      <x v="7"/>
    </i>
    <i r="1">
      <x v="10"/>
    </i>
    <i>
      <x v="12"/>
      <x v="1"/>
    </i>
    <i r="1">
      <x v="3"/>
    </i>
    <i r="1">
      <x v="10"/>
    </i>
    <i>
      <x v="13"/>
      <x v="7"/>
    </i>
    <i>
      <x v="14"/>
      <x v="10"/>
    </i>
    <i>
      <x v="15"/>
      <x v="10"/>
    </i>
    <i>
      <x v="16"/>
      <x v="5"/>
    </i>
    <i r="1">
      <x v="6"/>
    </i>
    <i r="1">
      <x v="8"/>
    </i>
    <i>
      <x v="17"/>
      <x v="10"/>
    </i>
    <i>
      <x v="18"/>
      <x v="8"/>
    </i>
    <i r="1">
      <x v="10"/>
    </i>
    <i>
      <x v="19"/>
      <x v="11"/>
    </i>
    <i>
      <x v="20"/>
      <x v="12"/>
    </i>
  </rowItems>
  <colFields count="1">
    <field x="-2"/>
  </colFields>
  <colItems count="2">
    <i>
      <x/>
    </i>
    <i i="1">
      <x v="1"/>
    </i>
  </colItems>
  <pageFields count="1">
    <pageField fld="19" hier="-1"/>
  </pageFields>
  <dataFields count="2">
    <dataField name="Sum of Capacity" fld="10" baseField="0" baseItem="0"/>
    <dataField name="Average of Capacity Factor" fld="16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ergy.ca.gov/almanac/electricity_data/electric_generation_capacity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1" sqref="E21"/>
    </sheetView>
  </sheetViews>
  <sheetFormatPr defaultRowHeight="15" x14ac:dyDescent="0.25"/>
  <cols>
    <col min="2" max="2" width="42.7109375" customWidth="1"/>
  </cols>
  <sheetData>
    <row r="1" spans="1:2" x14ac:dyDescent="0.25">
      <c r="A1" s="1" t="s">
        <v>18</v>
      </c>
    </row>
    <row r="2" spans="1:2" x14ac:dyDescent="0.25">
      <c r="A2" s="1" t="s">
        <v>19</v>
      </c>
    </row>
    <row r="4" spans="1:2" x14ac:dyDescent="0.25">
      <c r="A4" s="1" t="s">
        <v>0</v>
      </c>
      <c r="B4" s="2" t="s">
        <v>14</v>
      </c>
    </row>
    <row r="5" spans="1:2" x14ac:dyDescent="0.25">
      <c r="B5" t="s">
        <v>4040</v>
      </c>
    </row>
    <row r="6" spans="1:2" x14ac:dyDescent="0.25">
      <c r="B6" s="16">
        <v>2017</v>
      </c>
    </row>
    <row r="7" spans="1:2" x14ac:dyDescent="0.25">
      <c r="B7" t="s">
        <v>4041</v>
      </c>
    </row>
    <row r="8" spans="1:2" x14ac:dyDescent="0.25">
      <c r="B8" t="s">
        <v>4042</v>
      </c>
    </row>
    <row r="10" spans="1:2" x14ac:dyDescent="0.25">
      <c r="B10" t="s">
        <v>4116</v>
      </c>
    </row>
    <row r="11" spans="1:2" x14ac:dyDescent="0.25">
      <c r="B11" s="29" t="s">
        <v>4117</v>
      </c>
    </row>
    <row r="12" spans="1:2" x14ac:dyDescent="0.25">
      <c r="A12" s="1" t="s">
        <v>15</v>
      </c>
    </row>
    <row r="13" spans="1:2" x14ac:dyDescent="0.25">
      <c r="A13" t="s">
        <v>59</v>
      </c>
    </row>
    <row r="14" spans="1:2" x14ac:dyDescent="0.25">
      <c r="A14" t="s">
        <v>16</v>
      </c>
    </row>
    <row r="16" spans="1:2" x14ac:dyDescent="0.25">
      <c r="A16" t="s">
        <v>58</v>
      </c>
    </row>
    <row r="17" spans="1:1" x14ac:dyDescent="0.25">
      <c r="A17" t="s">
        <v>20</v>
      </c>
    </row>
    <row r="19" spans="1:1" x14ac:dyDescent="0.25">
      <c r="A19" t="s">
        <v>63</v>
      </c>
    </row>
  </sheetData>
  <hyperlinks>
    <hyperlink ref="B11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2"/>
  <sheetViews>
    <sheetView zoomScale="85" zoomScaleNormal="85" workbookViewId="0">
      <selection activeCell="Q4" sqref="Q4:Q2182"/>
    </sheetView>
  </sheetViews>
  <sheetFormatPr defaultRowHeight="15" x14ac:dyDescent="0.25"/>
  <cols>
    <col min="2" max="2" width="9.28515625" bestFit="1" customWidth="1"/>
    <col min="4" max="4" width="50.42578125" customWidth="1"/>
    <col min="5" max="5" width="12.5703125" customWidth="1"/>
    <col min="7" max="8" width="9.28515625" bestFit="1" customWidth="1"/>
    <col min="10" max="10" width="15" customWidth="1"/>
    <col min="11" max="12" width="9.28515625" bestFit="1" customWidth="1"/>
    <col min="13" max="13" width="10" bestFit="1" customWidth="1"/>
    <col min="15" max="16" width="9.28515625" bestFit="1" customWidth="1"/>
    <col min="18" max="18" width="50.42578125" customWidth="1"/>
    <col min="19" max="19" width="26.140625" customWidth="1"/>
  </cols>
  <sheetData>
    <row r="1" spans="1:20" x14ac:dyDescent="0.25">
      <c r="A1" t="s">
        <v>100</v>
      </c>
    </row>
    <row r="3" spans="1:20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  <c r="I3" t="s">
        <v>109</v>
      </c>
      <c r="J3" t="s">
        <v>65</v>
      </c>
      <c r="K3" t="s">
        <v>110</v>
      </c>
      <c r="L3" t="s">
        <v>111</v>
      </c>
      <c r="M3" t="s">
        <v>112</v>
      </c>
      <c r="N3" t="s">
        <v>64</v>
      </c>
      <c r="O3" t="s">
        <v>113</v>
      </c>
      <c r="P3" t="s">
        <v>114</v>
      </c>
      <c r="Q3" t="s">
        <v>115</v>
      </c>
      <c r="R3" t="s">
        <v>104</v>
      </c>
      <c r="S3" t="s">
        <v>4036</v>
      </c>
      <c r="T3" t="s">
        <v>4037</v>
      </c>
    </row>
    <row r="4" spans="1:20" x14ac:dyDescent="0.25">
      <c r="A4" t="s">
        <v>116</v>
      </c>
      <c r="B4">
        <v>2016</v>
      </c>
      <c r="C4" t="s">
        <v>117</v>
      </c>
      <c r="D4" t="s">
        <v>118</v>
      </c>
      <c r="E4" t="s">
        <v>119</v>
      </c>
      <c r="F4" t="s">
        <v>120</v>
      </c>
      <c r="G4">
        <v>31048</v>
      </c>
      <c r="I4" t="s">
        <v>121</v>
      </c>
      <c r="J4" t="s">
        <v>99</v>
      </c>
      <c r="K4">
        <v>14.13</v>
      </c>
      <c r="L4">
        <v>15921</v>
      </c>
      <c r="M4">
        <v>0</v>
      </c>
      <c r="N4" t="s">
        <v>98</v>
      </c>
      <c r="O4">
        <v>0</v>
      </c>
      <c r="P4" t="s">
        <v>122</v>
      </c>
      <c r="Q4">
        <f>IFERROR(L4/(K4*8760),"")</f>
        <v>0.12862461099962191</v>
      </c>
      <c r="R4" t="s">
        <v>3663</v>
      </c>
      <c r="S4" t="s">
        <v>3664</v>
      </c>
    </row>
    <row r="5" spans="1:20" x14ac:dyDescent="0.25">
      <c r="A5" t="s">
        <v>116</v>
      </c>
      <c r="B5">
        <v>2016</v>
      </c>
      <c r="C5" t="s">
        <v>123</v>
      </c>
      <c r="D5" t="s">
        <v>124</v>
      </c>
      <c r="E5" t="s">
        <v>119</v>
      </c>
      <c r="F5" t="s">
        <v>120</v>
      </c>
      <c r="G5">
        <v>31048</v>
      </c>
      <c r="I5" t="s">
        <v>121</v>
      </c>
      <c r="J5" t="s">
        <v>99</v>
      </c>
      <c r="K5">
        <v>21.15</v>
      </c>
      <c r="L5">
        <v>20376</v>
      </c>
      <c r="M5">
        <v>0</v>
      </c>
      <c r="N5" t="s">
        <v>98</v>
      </c>
      <c r="O5">
        <v>0</v>
      </c>
      <c r="P5" t="s">
        <v>122</v>
      </c>
      <c r="Q5">
        <f t="shared" ref="Q5:Q68" si="0">IFERROR(L5/(K5*8760),"")</f>
        <v>0.10997765471679782</v>
      </c>
      <c r="R5" t="s">
        <v>3665</v>
      </c>
      <c r="S5" t="s">
        <v>3666</v>
      </c>
    </row>
    <row r="6" spans="1:20" x14ac:dyDescent="0.25">
      <c r="A6" t="s">
        <v>125</v>
      </c>
      <c r="B6">
        <v>2016</v>
      </c>
      <c r="C6" t="s">
        <v>126</v>
      </c>
      <c r="D6" t="s">
        <v>127</v>
      </c>
      <c r="E6" t="s">
        <v>128</v>
      </c>
      <c r="F6" t="s">
        <v>120</v>
      </c>
      <c r="G6">
        <v>42004</v>
      </c>
      <c r="I6" t="s">
        <v>129</v>
      </c>
      <c r="J6" t="s">
        <v>69</v>
      </c>
      <c r="K6">
        <v>1.5</v>
      </c>
      <c r="L6">
        <v>2628</v>
      </c>
      <c r="M6">
        <v>0</v>
      </c>
      <c r="N6" t="s">
        <v>68</v>
      </c>
      <c r="O6">
        <v>0</v>
      </c>
      <c r="P6" t="s">
        <v>122</v>
      </c>
      <c r="Q6">
        <f t="shared" si="0"/>
        <v>0.2</v>
      </c>
      <c r="R6" t="s">
        <v>127</v>
      </c>
    </row>
    <row r="7" spans="1:20" x14ac:dyDescent="0.25">
      <c r="A7" t="s">
        <v>130</v>
      </c>
      <c r="B7">
        <v>2016</v>
      </c>
      <c r="C7" t="s">
        <v>131</v>
      </c>
      <c r="D7" t="s">
        <v>132</v>
      </c>
      <c r="E7">
        <v>1</v>
      </c>
      <c r="F7" t="s">
        <v>120</v>
      </c>
      <c r="G7">
        <v>41708</v>
      </c>
      <c r="I7" t="s">
        <v>133</v>
      </c>
      <c r="J7" t="s">
        <v>75</v>
      </c>
      <c r="K7">
        <v>2</v>
      </c>
      <c r="L7">
        <v>10900</v>
      </c>
      <c r="M7">
        <v>115637</v>
      </c>
      <c r="N7" t="s">
        <v>88</v>
      </c>
      <c r="O7">
        <v>0</v>
      </c>
      <c r="P7" t="s">
        <v>122</v>
      </c>
      <c r="Q7">
        <f t="shared" si="0"/>
        <v>0.62214611872146119</v>
      </c>
      <c r="R7" t="s">
        <v>132</v>
      </c>
    </row>
    <row r="8" spans="1:20" x14ac:dyDescent="0.25">
      <c r="A8" t="s">
        <v>125</v>
      </c>
      <c r="B8">
        <v>2016</v>
      </c>
      <c r="C8" t="s">
        <v>134</v>
      </c>
      <c r="D8" t="s">
        <v>135</v>
      </c>
      <c r="E8">
        <v>1</v>
      </c>
      <c r="F8" t="s">
        <v>120</v>
      </c>
      <c r="G8">
        <v>41974</v>
      </c>
      <c r="I8" t="s">
        <v>129</v>
      </c>
      <c r="J8" t="s">
        <v>69</v>
      </c>
      <c r="K8">
        <v>19</v>
      </c>
      <c r="L8">
        <v>49880</v>
      </c>
      <c r="M8">
        <v>0</v>
      </c>
      <c r="N8" t="s">
        <v>68</v>
      </c>
      <c r="O8">
        <v>0</v>
      </c>
      <c r="P8" t="s">
        <v>122</v>
      </c>
      <c r="Q8">
        <f t="shared" si="0"/>
        <v>0.29968757510213889</v>
      </c>
      <c r="R8" t="s">
        <v>135</v>
      </c>
    </row>
    <row r="9" spans="1:20" x14ac:dyDescent="0.25">
      <c r="A9" t="s">
        <v>125</v>
      </c>
      <c r="B9">
        <v>2016</v>
      </c>
      <c r="C9" t="s">
        <v>136</v>
      </c>
      <c r="D9" t="s">
        <v>137</v>
      </c>
      <c r="E9" t="s">
        <v>138</v>
      </c>
      <c r="F9" t="s">
        <v>120</v>
      </c>
      <c r="G9">
        <v>42257</v>
      </c>
      <c r="I9" t="s">
        <v>129</v>
      </c>
      <c r="J9" t="s">
        <v>69</v>
      </c>
      <c r="K9">
        <v>20</v>
      </c>
      <c r="L9">
        <v>57181</v>
      </c>
      <c r="M9">
        <v>0</v>
      </c>
      <c r="N9" t="s">
        <v>68</v>
      </c>
      <c r="O9">
        <v>0</v>
      </c>
      <c r="P9" t="s">
        <v>122</v>
      </c>
      <c r="Q9">
        <f t="shared" si="0"/>
        <v>0.32637557077625573</v>
      </c>
      <c r="R9" t="s">
        <v>137</v>
      </c>
    </row>
    <row r="10" spans="1:20" x14ac:dyDescent="0.25">
      <c r="A10" t="s">
        <v>125</v>
      </c>
      <c r="B10">
        <v>2016</v>
      </c>
      <c r="C10" t="s">
        <v>139</v>
      </c>
      <c r="D10" t="s">
        <v>140</v>
      </c>
      <c r="E10" t="s">
        <v>141</v>
      </c>
      <c r="F10" t="s">
        <v>120</v>
      </c>
      <c r="G10">
        <v>42200</v>
      </c>
      <c r="I10" t="s">
        <v>129</v>
      </c>
      <c r="J10" t="s">
        <v>69</v>
      </c>
      <c r="K10">
        <v>7</v>
      </c>
      <c r="L10">
        <v>17202</v>
      </c>
      <c r="M10">
        <v>0</v>
      </c>
      <c r="N10" t="s">
        <v>68</v>
      </c>
      <c r="O10">
        <v>0</v>
      </c>
      <c r="P10" t="s">
        <v>122</v>
      </c>
      <c r="Q10">
        <f t="shared" si="0"/>
        <v>0.2805283757338552</v>
      </c>
      <c r="R10" t="s">
        <v>140</v>
      </c>
    </row>
    <row r="11" spans="1:20" x14ac:dyDescent="0.25">
      <c r="A11" t="s">
        <v>125</v>
      </c>
      <c r="B11">
        <v>2016</v>
      </c>
      <c r="C11" t="s">
        <v>142</v>
      </c>
      <c r="D11" t="s">
        <v>143</v>
      </c>
      <c r="E11">
        <v>1</v>
      </c>
      <c r="F11" t="s">
        <v>120</v>
      </c>
      <c r="G11">
        <v>41061</v>
      </c>
      <c r="I11" t="s">
        <v>129</v>
      </c>
      <c r="J11" t="s">
        <v>69</v>
      </c>
      <c r="K11">
        <v>10</v>
      </c>
      <c r="L11">
        <v>16245</v>
      </c>
      <c r="M11">
        <v>0</v>
      </c>
      <c r="N11" t="s">
        <v>68</v>
      </c>
      <c r="O11">
        <v>0</v>
      </c>
      <c r="P11" t="s">
        <v>122</v>
      </c>
      <c r="Q11">
        <f t="shared" si="0"/>
        <v>0.18544520547945206</v>
      </c>
      <c r="R11" t="s">
        <v>143</v>
      </c>
    </row>
    <row r="12" spans="1:20" x14ac:dyDescent="0.25">
      <c r="A12" t="s">
        <v>125</v>
      </c>
      <c r="B12">
        <v>2016</v>
      </c>
      <c r="C12" t="s">
        <v>144</v>
      </c>
      <c r="D12" t="s">
        <v>145</v>
      </c>
      <c r="E12" t="s">
        <v>128</v>
      </c>
      <c r="F12" t="s">
        <v>120</v>
      </c>
      <c r="G12">
        <v>42339</v>
      </c>
      <c r="I12" t="s">
        <v>129</v>
      </c>
      <c r="J12" t="s">
        <v>69</v>
      </c>
      <c r="K12">
        <v>20</v>
      </c>
      <c r="L12">
        <v>37763</v>
      </c>
      <c r="M12">
        <v>0</v>
      </c>
      <c r="N12" t="s">
        <v>68</v>
      </c>
      <c r="O12">
        <v>0</v>
      </c>
      <c r="P12" t="s">
        <v>122</v>
      </c>
      <c r="Q12">
        <f t="shared" si="0"/>
        <v>0.21554223744292236</v>
      </c>
      <c r="R12" t="s">
        <v>145</v>
      </c>
    </row>
    <row r="13" spans="1:20" x14ac:dyDescent="0.25">
      <c r="A13" t="s">
        <v>125</v>
      </c>
      <c r="B13">
        <v>2016</v>
      </c>
      <c r="C13" t="s">
        <v>146</v>
      </c>
      <c r="D13" t="s">
        <v>147</v>
      </c>
      <c r="E13">
        <v>1</v>
      </c>
      <c r="F13" t="s">
        <v>120</v>
      </c>
      <c r="G13">
        <v>41760</v>
      </c>
      <c r="I13" t="s">
        <v>129</v>
      </c>
      <c r="J13" t="s">
        <v>69</v>
      </c>
      <c r="K13">
        <v>20</v>
      </c>
      <c r="L13">
        <v>50282</v>
      </c>
      <c r="M13">
        <v>0</v>
      </c>
      <c r="N13" t="s">
        <v>68</v>
      </c>
      <c r="O13">
        <v>0</v>
      </c>
      <c r="P13" t="s">
        <v>122</v>
      </c>
      <c r="Q13">
        <f t="shared" si="0"/>
        <v>0.28699771689497716</v>
      </c>
      <c r="R13" t="s">
        <v>147</v>
      </c>
    </row>
    <row r="14" spans="1:20" x14ac:dyDescent="0.25">
      <c r="A14" t="s">
        <v>125</v>
      </c>
      <c r="B14">
        <v>2016</v>
      </c>
      <c r="C14" t="s">
        <v>148</v>
      </c>
      <c r="D14" t="s">
        <v>149</v>
      </c>
      <c r="E14">
        <v>1</v>
      </c>
      <c r="F14" t="s">
        <v>120</v>
      </c>
      <c r="G14">
        <v>40909</v>
      </c>
      <c r="I14" t="s">
        <v>129</v>
      </c>
      <c r="J14" t="s">
        <v>69</v>
      </c>
      <c r="K14">
        <v>3</v>
      </c>
      <c r="L14">
        <v>4865</v>
      </c>
      <c r="M14">
        <v>0</v>
      </c>
      <c r="N14" t="s">
        <v>68</v>
      </c>
      <c r="O14">
        <v>0</v>
      </c>
      <c r="P14" t="s">
        <v>122</v>
      </c>
      <c r="Q14">
        <f t="shared" si="0"/>
        <v>0.18512176560121765</v>
      </c>
      <c r="R14" t="s">
        <v>149</v>
      </c>
    </row>
    <row r="15" spans="1:20" x14ac:dyDescent="0.25">
      <c r="A15" t="s">
        <v>150</v>
      </c>
      <c r="B15">
        <v>2016</v>
      </c>
      <c r="C15" t="s">
        <v>151</v>
      </c>
      <c r="D15" t="s">
        <v>152</v>
      </c>
      <c r="E15" t="s">
        <v>128</v>
      </c>
      <c r="F15" t="s">
        <v>120</v>
      </c>
      <c r="G15">
        <v>32509</v>
      </c>
      <c r="I15" t="s">
        <v>153</v>
      </c>
      <c r="J15" t="s">
        <v>83</v>
      </c>
      <c r="K15">
        <v>3</v>
      </c>
      <c r="L15">
        <v>24153</v>
      </c>
      <c r="M15">
        <v>393232</v>
      </c>
      <c r="N15" t="s">
        <v>81</v>
      </c>
      <c r="O15">
        <v>0</v>
      </c>
      <c r="P15" t="s">
        <v>122</v>
      </c>
      <c r="Q15">
        <f t="shared" si="0"/>
        <v>0.91906392694063932</v>
      </c>
      <c r="R15" t="s">
        <v>152</v>
      </c>
    </row>
    <row r="16" spans="1:20" x14ac:dyDescent="0.25">
      <c r="A16" t="s">
        <v>150</v>
      </c>
      <c r="B16">
        <v>2016</v>
      </c>
      <c r="C16" t="s">
        <v>151</v>
      </c>
      <c r="D16" t="s">
        <v>152</v>
      </c>
      <c r="E16" t="s">
        <v>154</v>
      </c>
      <c r="F16" t="s">
        <v>120</v>
      </c>
      <c r="G16">
        <v>32509</v>
      </c>
      <c r="I16" t="s">
        <v>153</v>
      </c>
      <c r="J16" t="s">
        <v>83</v>
      </c>
      <c r="K16">
        <v>3</v>
      </c>
      <c r="L16">
        <v>24098</v>
      </c>
      <c r="M16">
        <v>389668</v>
      </c>
      <c r="N16" t="s">
        <v>81</v>
      </c>
      <c r="O16">
        <v>0</v>
      </c>
      <c r="P16" t="s">
        <v>122</v>
      </c>
      <c r="Q16">
        <f t="shared" si="0"/>
        <v>0.91697108066971078</v>
      </c>
      <c r="R16" t="s">
        <v>152</v>
      </c>
    </row>
    <row r="17" spans="1:20" x14ac:dyDescent="0.25">
      <c r="A17" t="s">
        <v>125</v>
      </c>
      <c r="B17">
        <v>2016</v>
      </c>
      <c r="C17" t="s">
        <v>155</v>
      </c>
      <c r="D17" t="s">
        <v>156</v>
      </c>
      <c r="E17" t="s">
        <v>157</v>
      </c>
      <c r="F17" t="s">
        <v>120</v>
      </c>
      <c r="G17">
        <v>40170</v>
      </c>
      <c r="I17" t="s">
        <v>129</v>
      </c>
      <c r="J17" t="s">
        <v>69</v>
      </c>
      <c r="K17">
        <v>3.6</v>
      </c>
      <c r="L17">
        <v>5695</v>
      </c>
      <c r="M17">
        <v>0</v>
      </c>
      <c r="N17" t="s">
        <v>68</v>
      </c>
      <c r="O17">
        <v>0</v>
      </c>
      <c r="P17" t="s">
        <v>122</v>
      </c>
      <c r="Q17">
        <f t="shared" si="0"/>
        <v>0.18058726534753933</v>
      </c>
      <c r="R17" t="s">
        <v>3667</v>
      </c>
      <c r="S17" t="s">
        <v>3668</v>
      </c>
    </row>
    <row r="18" spans="1:20" x14ac:dyDescent="0.25">
      <c r="A18" t="s">
        <v>125</v>
      </c>
      <c r="B18">
        <v>2016</v>
      </c>
      <c r="C18" t="s">
        <v>158</v>
      </c>
      <c r="D18" t="s">
        <v>159</v>
      </c>
      <c r="E18" t="s">
        <v>160</v>
      </c>
      <c r="F18" t="s">
        <v>120</v>
      </c>
      <c r="G18">
        <v>40319</v>
      </c>
      <c r="I18" t="s">
        <v>129</v>
      </c>
      <c r="J18" t="s">
        <v>69</v>
      </c>
      <c r="K18">
        <v>2.4</v>
      </c>
      <c r="L18">
        <v>3858</v>
      </c>
      <c r="M18">
        <v>0</v>
      </c>
      <c r="N18" t="s">
        <v>68</v>
      </c>
      <c r="O18">
        <v>0</v>
      </c>
      <c r="P18" t="s">
        <v>122</v>
      </c>
      <c r="Q18">
        <f t="shared" si="0"/>
        <v>0.18350456621004566</v>
      </c>
      <c r="R18" t="s">
        <v>3669</v>
      </c>
      <c r="S18" t="s">
        <v>3670</v>
      </c>
    </row>
    <row r="19" spans="1:20" x14ac:dyDescent="0.25">
      <c r="A19" t="s">
        <v>125</v>
      </c>
      <c r="B19">
        <v>2016</v>
      </c>
      <c r="C19" t="s">
        <v>161</v>
      </c>
      <c r="D19" t="s">
        <v>162</v>
      </c>
      <c r="E19" t="s">
        <v>128</v>
      </c>
      <c r="F19" t="s">
        <v>120</v>
      </c>
      <c r="G19">
        <v>42004</v>
      </c>
      <c r="I19" t="s">
        <v>129</v>
      </c>
      <c r="J19" t="s">
        <v>69</v>
      </c>
      <c r="K19">
        <v>1.5</v>
      </c>
      <c r="L19">
        <v>2628</v>
      </c>
      <c r="M19">
        <v>0</v>
      </c>
      <c r="N19" t="s">
        <v>68</v>
      </c>
      <c r="O19">
        <v>0</v>
      </c>
      <c r="Q19">
        <f t="shared" si="0"/>
        <v>0.2</v>
      </c>
      <c r="R19" t="s">
        <v>3671</v>
      </c>
      <c r="S19" t="s">
        <v>3672</v>
      </c>
    </row>
    <row r="20" spans="1:20" x14ac:dyDescent="0.25">
      <c r="A20" t="s">
        <v>125</v>
      </c>
      <c r="B20">
        <v>2016</v>
      </c>
      <c r="C20" t="s">
        <v>163</v>
      </c>
      <c r="D20" t="s">
        <v>164</v>
      </c>
      <c r="E20">
        <v>1</v>
      </c>
      <c r="F20" t="s">
        <v>120</v>
      </c>
      <c r="G20">
        <v>40927</v>
      </c>
      <c r="I20" t="s">
        <v>129</v>
      </c>
      <c r="J20" t="s">
        <v>69</v>
      </c>
      <c r="K20">
        <v>290</v>
      </c>
      <c r="L20">
        <v>743533</v>
      </c>
      <c r="M20">
        <v>0</v>
      </c>
      <c r="N20" t="s">
        <v>68</v>
      </c>
      <c r="O20">
        <v>0</v>
      </c>
      <c r="P20" t="s">
        <v>122</v>
      </c>
      <c r="Q20">
        <f t="shared" si="0"/>
        <v>0.29268343567942057</v>
      </c>
      <c r="R20" t="s">
        <v>3673</v>
      </c>
      <c r="S20" t="s">
        <v>3674</v>
      </c>
      <c r="T20">
        <v>1</v>
      </c>
    </row>
    <row r="21" spans="1:20" x14ac:dyDescent="0.25">
      <c r="A21" t="s">
        <v>150</v>
      </c>
      <c r="B21">
        <v>2016</v>
      </c>
      <c r="C21" t="s">
        <v>165</v>
      </c>
      <c r="D21" t="s">
        <v>166</v>
      </c>
      <c r="E21" t="s">
        <v>128</v>
      </c>
      <c r="F21" t="s">
        <v>120</v>
      </c>
      <c r="G21">
        <v>37759</v>
      </c>
      <c r="I21" t="s">
        <v>167</v>
      </c>
      <c r="J21" t="s">
        <v>74</v>
      </c>
      <c r="K21">
        <v>60.5</v>
      </c>
      <c r="L21">
        <v>6466.05</v>
      </c>
      <c r="M21">
        <v>65283</v>
      </c>
      <c r="N21" t="s">
        <v>81</v>
      </c>
      <c r="O21">
        <v>0</v>
      </c>
      <c r="P21" t="s">
        <v>122</v>
      </c>
      <c r="Q21">
        <f t="shared" si="0"/>
        <v>1.2200554737914638E-2</v>
      </c>
      <c r="R21" t="s">
        <v>166</v>
      </c>
    </row>
    <row r="22" spans="1:20" x14ac:dyDescent="0.25">
      <c r="A22" t="s">
        <v>168</v>
      </c>
      <c r="B22">
        <v>2016</v>
      </c>
      <c r="C22" t="s">
        <v>169</v>
      </c>
      <c r="D22" t="s">
        <v>170</v>
      </c>
      <c r="E22" t="s">
        <v>171</v>
      </c>
      <c r="F22" t="s">
        <v>120</v>
      </c>
      <c r="G22">
        <v>32629</v>
      </c>
      <c r="I22" t="s">
        <v>172</v>
      </c>
      <c r="J22" t="s">
        <v>70</v>
      </c>
      <c r="K22">
        <v>11.2</v>
      </c>
      <c r="L22">
        <v>59975</v>
      </c>
      <c r="M22">
        <v>0</v>
      </c>
      <c r="N22" t="s">
        <v>77</v>
      </c>
      <c r="O22">
        <v>0</v>
      </c>
      <c r="P22" t="s">
        <v>122</v>
      </c>
      <c r="Q22">
        <f t="shared" si="0"/>
        <v>0.61129117742987604</v>
      </c>
      <c r="R22" t="s">
        <v>170</v>
      </c>
    </row>
    <row r="23" spans="1:20" x14ac:dyDescent="0.25">
      <c r="A23" t="s">
        <v>168</v>
      </c>
      <c r="B23">
        <v>2016</v>
      </c>
      <c r="C23" t="s">
        <v>169</v>
      </c>
      <c r="D23" t="s">
        <v>170</v>
      </c>
      <c r="E23" t="s">
        <v>173</v>
      </c>
      <c r="F23" t="s">
        <v>120</v>
      </c>
      <c r="G23">
        <v>32629</v>
      </c>
      <c r="I23" t="s">
        <v>172</v>
      </c>
      <c r="J23" t="s">
        <v>70</v>
      </c>
      <c r="K23">
        <v>11.2</v>
      </c>
      <c r="L23">
        <v>65312</v>
      </c>
      <c r="M23">
        <v>0</v>
      </c>
      <c r="N23" t="s">
        <v>77</v>
      </c>
      <c r="O23">
        <v>0</v>
      </c>
      <c r="P23" t="s">
        <v>122</v>
      </c>
      <c r="Q23">
        <f t="shared" si="0"/>
        <v>0.66568819308545335</v>
      </c>
      <c r="R23" t="s">
        <v>170</v>
      </c>
    </row>
    <row r="24" spans="1:20" x14ac:dyDescent="0.25">
      <c r="A24" t="s">
        <v>125</v>
      </c>
      <c r="B24">
        <v>2016</v>
      </c>
      <c r="C24" t="s">
        <v>174</v>
      </c>
      <c r="D24" t="s">
        <v>175</v>
      </c>
      <c r="E24">
        <v>1</v>
      </c>
      <c r="F24" t="s">
        <v>120</v>
      </c>
      <c r="G24">
        <v>40909</v>
      </c>
      <c r="I24" t="s">
        <v>129</v>
      </c>
      <c r="J24" t="s">
        <v>69</v>
      </c>
      <c r="K24">
        <v>1</v>
      </c>
      <c r="L24">
        <v>1622</v>
      </c>
      <c r="M24">
        <v>0</v>
      </c>
      <c r="N24" t="s">
        <v>68</v>
      </c>
      <c r="O24">
        <v>0</v>
      </c>
      <c r="P24" t="s">
        <v>122</v>
      </c>
      <c r="Q24">
        <f t="shared" si="0"/>
        <v>0.18515981735159817</v>
      </c>
      <c r="R24" t="s">
        <v>175</v>
      </c>
    </row>
    <row r="25" spans="1:20" x14ac:dyDescent="0.25">
      <c r="A25" t="s">
        <v>150</v>
      </c>
      <c r="B25">
        <v>2016</v>
      </c>
      <c r="C25" t="s">
        <v>176</v>
      </c>
      <c r="D25" t="s">
        <v>177</v>
      </c>
      <c r="E25">
        <v>1</v>
      </c>
      <c r="F25" t="s">
        <v>120</v>
      </c>
      <c r="G25">
        <v>31533</v>
      </c>
      <c r="I25" t="s">
        <v>167</v>
      </c>
      <c r="J25" t="s">
        <v>74</v>
      </c>
      <c r="K25">
        <v>27.4</v>
      </c>
      <c r="L25">
        <v>1631.04</v>
      </c>
      <c r="M25">
        <v>26645</v>
      </c>
      <c r="N25" t="s">
        <v>81</v>
      </c>
      <c r="O25">
        <v>0</v>
      </c>
      <c r="P25" t="s">
        <v>90</v>
      </c>
      <c r="Q25">
        <f t="shared" si="0"/>
        <v>6.7953204679532045E-3</v>
      </c>
      <c r="R25" t="s">
        <v>177</v>
      </c>
    </row>
    <row r="26" spans="1:20" x14ac:dyDescent="0.25">
      <c r="A26" t="s">
        <v>150</v>
      </c>
      <c r="B26">
        <v>2016</v>
      </c>
      <c r="C26" t="s">
        <v>176</v>
      </c>
      <c r="D26" t="s">
        <v>177</v>
      </c>
      <c r="E26">
        <v>2</v>
      </c>
      <c r="F26" t="s">
        <v>120</v>
      </c>
      <c r="G26">
        <v>31533</v>
      </c>
      <c r="I26" t="s">
        <v>167</v>
      </c>
      <c r="J26" t="s">
        <v>74</v>
      </c>
      <c r="K26">
        <v>27.4</v>
      </c>
      <c r="L26">
        <v>1792.03</v>
      </c>
      <c r="M26">
        <v>29262</v>
      </c>
      <c r="N26" t="s">
        <v>81</v>
      </c>
      <c r="O26">
        <v>0</v>
      </c>
      <c r="P26" t="s">
        <v>90</v>
      </c>
      <c r="Q26">
        <f t="shared" si="0"/>
        <v>7.4660450621604505E-3</v>
      </c>
      <c r="R26" t="s">
        <v>177</v>
      </c>
    </row>
    <row r="27" spans="1:20" x14ac:dyDescent="0.25">
      <c r="A27" t="s">
        <v>125</v>
      </c>
      <c r="B27">
        <v>2016</v>
      </c>
      <c r="C27" t="s">
        <v>178</v>
      </c>
      <c r="D27" t="s">
        <v>179</v>
      </c>
      <c r="E27">
        <v>1</v>
      </c>
      <c r="F27" t="s">
        <v>120</v>
      </c>
      <c r="G27">
        <v>40909</v>
      </c>
      <c r="I27" t="s">
        <v>129</v>
      </c>
      <c r="J27" t="s">
        <v>69</v>
      </c>
      <c r="K27">
        <v>1.3</v>
      </c>
      <c r="L27">
        <v>2027</v>
      </c>
      <c r="M27">
        <v>0</v>
      </c>
      <c r="N27" t="s">
        <v>68</v>
      </c>
      <c r="O27">
        <v>0</v>
      </c>
      <c r="P27" t="s">
        <v>122</v>
      </c>
      <c r="Q27">
        <f t="shared" si="0"/>
        <v>0.17799438004917456</v>
      </c>
      <c r="R27" t="s">
        <v>179</v>
      </c>
    </row>
    <row r="28" spans="1:20" x14ac:dyDescent="0.25">
      <c r="A28" t="s">
        <v>150</v>
      </c>
      <c r="B28">
        <v>2016</v>
      </c>
      <c r="C28" t="s">
        <v>180</v>
      </c>
      <c r="D28" t="s">
        <v>181</v>
      </c>
      <c r="E28" t="s">
        <v>182</v>
      </c>
      <c r="F28" t="s">
        <v>120</v>
      </c>
      <c r="G28">
        <v>20699</v>
      </c>
      <c r="I28" t="s">
        <v>172</v>
      </c>
      <c r="J28" t="s">
        <v>70</v>
      </c>
      <c r="K28">
        <v>174.5</v>
      </c>
      <c r="L28">
        <v>30927.1</v>
      </c>
      <c r="M28">
        <v>439847</v>
      </c>
      <c r="N28" t="s">
        <v>81</v>
      </c>
      <c r="O28">
        <v>0</v>
      </c>
      <c r="P28" t="s">
        <v>122</v>
      </c>
      <c r="Q28">
        <f t="shared" si="0"/>
        <v>2.0232039355758787E-2</v>
      </c>
      <c r="R28" t="s">
        <v>181</v>
      </c>
    </row>
    <row r="29" spans="1:20" x14ac:dyDescent="0.25">
      <c r="A29" t="s">
        <v>150</v>
      </c>
      <c r="B29">
        <v>2016</v>
      </c>
      <c r="C29" t="s">
        <v>180</v>
      </c>
      <c r="D29" t="s">
        <v>181</v>
      </c>
      <c r="E29" t="s">
        <v>183</v>
      </c>
      <c r="F29" t="s">
        <v>120</v>
      </c>
      <c r="G29">
        <v>20852</v>
      </c>
      <c r="I29" t="s">
        <v>172</v>
      </c>
      <c r="J29" t="s">
        <v>70</v>
      </c>
      <c r="K29">
        <v>175</v>
      </c>
      <c r="L29">
        <v>52080</v>
      </c>
      <c r="M29">
        <v>862824</v>
      </c>
      <c r="N29" t="s">
        <v>81</v>
      </c>
      <c r="O29">
        <v>0</v>
      </c>
      <c r="P29" t="s">
        <v>122</v>
      </c>
      <c r="Q29">
        <f t="shared" si="0"/>
        <v>3.3972602739726028E-2</v>
      </c>
      <c r="R29" t="s">
        <v>181</v>
      </c>
    </row>
    <row r="30" spans="1:20" x14ac:dyDescent="0.25">
      <c r="A30" t="s">
        <v>150</v>
      </c>
      <c r="B30">
        <v>2016</v>
      </c>
      <c r="C30" t="s">
        <v>180</v>
      </c>
      <c r="D30" t="s">
        <v>181</v>
      </c>
      <c r="E30" t="s">
        <v>184</v>
      </c>
      <c r="F30" t="s">
        <v>120</v>
      </c>
      <c r="G30">
        <v>22616</v>
      </c>
      <c r="I30" t="s">
        <v>172</v>
      </c>
      <c r="J30" t="s">
        <v>70</v>
      </c>
      <c r="K30">
        <v>325.95999999999998</v>
      </c>
      <c r="L30">
        <v>298884</v>
      </c>
      <c r="M30">
        <v>3887220</v>
      </c>
      <c r="N30" t="s">
        <v>81</v>
      </c>
      <c r="O30">
        <v>0</v>
      </c>
      <c r="P30" t="s">
        <v>122</v>
      </c>
      <c r="Q30">
        <f t="shared" si="0"/>
        <v>0.10467289876730822</v>
      </c>
      <c r="R30" t="s">
        <v>181</v>
      </c>
    </row>
    <row r="31" spans="1:20" x14ac:dyDescent="0.25">
      <c r="A31" t="s">
        <v>150</v>
      </c>
      <c r="B31">
        <v>2016</v>
      </c>
      <c r="C31" t="s">
        <v>180</v>
      </c>
      <c r="D31" t="s">
        <v>181</v>
      </c>
      <c r="E31" t="s">
        <v>185</v>
      </c>
      <c r="F31" t="s">
        <v>120</v>
      </c>
      <c r="G31">
        <v>22678</v>
      </c>
      <c r="I31" t="s">
        <v>172</v>
      </c>
      <c r="J31" t="s">
        <v>70</v>
      </c>
      <c r="K31">
        <v>324.31</v>
      </c>
      <c r="L31">
        <v>280814</v>
      </c>
      <c r="M31">
        <v>3576090</v>
      </c>
      <c r="N31" t="s">
        <v>81</v>
      </c>
      <c r="O31">
        <v>0</v>
      </c>
      <c r="P31" t="s">
        <v>122</v>
      </c>
      <c r="Q31">
        <f t="shared" si="0"/>
        <v>9.8844909790212834E-2</v>
      </c>
      <c r="R31" t="s">
        <v>181</v>
      </c>
    </row>
    <row r="32" spans="1:20" x14ac:dyDescent="0.25">
      <c r="A32" t="s">
        <v>150</v>
      </c>
      <c r="B32">
        <v>2016</v>
      </c>
      <c r="C32" t="s">
        <v>180</v>
      </c>
      <c r="D32" t="s">
        <v>181</v>
      </c>
      <c r="E32" t="s">
        <v>186</v>
      </c>
      <c r="F32" t="s">
        <v>120</v>
      </c>
      <c r="G32">
        <v>23437</v>
      </c>
      <c r="I32" t="s">
        <v>172</v>
      </c>
      <c r="J32" t="s">
        <v>70</v>
      </c>
      <c r="K32">
        <v>485</v>
      </c>
      <c r="L32">
        <v>81630.100000000006</v>
      </c>
      <c r="M32">
        <v>951182</v>
      </c>
      <c r="N32" t="s">
        <v>81</v>
      </c>
      <c r="O32">
        <v>0</v>
      </c>
      <c r="P32" t="s">
        <v>122</v>
      </c>
      <c r="Q32">
        <f t="shared" si="0"/>
        <v>1.9213411476721745E-2</v>
      </c>
      <c r="R32" t="s">
        <v>181</v>
      </c>
    </row>
    <row r="33" spans="1:19" x14ac:dyDescent="0.25">
      <c r="A33" t="s">
        <v>150</v>
      </c>
      <c r="B33">
        <v>2016</v>
      </c>
      <c r="C33" t="s">
        <v>180</v>
      </c>
      <c r="D33" t="s">
        <v>181</v>
      </c>
      <c r="E33" t="s">
        <v>187</v>
      </c>
      <c r="F33" t="s">
        <v>120</v>
      </c>
      <c r="G33">
        <v>24351</v>
      </c>
      <c r="I33" t="s">
        <v>172</v>
      </c>
      <c r="J33" t="s">
        <v>70</v>
      </c>
      <c r="K33">
        <v>485</v>
      </c>
      <c r="L33">
        <v>117060</v>
      </c>
      <c r="M33">
        <v>1293440</v>
      </c>
      <c r="N33" t="s">
        <v>81</v>
      </c>
      <c r="O33">
        <v>0</v>
      </c>
      <c r="P33" t="s">
        <v>122</v>
      </c>
      <c r="Q33">
        <f t="shared" si="0"/>
        <v>2.7552605564185848E-2</v>
      </c>
      <c r="R33" t="s">
        <v>181</v>
      </c>
    </row>
    <row r="34" spans="1:19" x14ac:dyDescent="0.25">
      <c r="A34" t="s">
        <v>188</v>
      </c>
      <c r="B34">
        <v>2016</v>
      </c>
      <c r="C34" t="s">
        <v>189</v>
      </c>
      <c r="D34" t="s">
        <v>190</v>
      </c>
      <c r="E34">
        <v>1</v>
      </c>
      <c r="F34" t="s">
        <v>120</v>
      </c>
      <c r="G34">
        <v>31594</v>
      </c>
      <c r="I34" t="s">
        <v>191</v>
      </c>
      <c r="J34" t="s">
        <v>95</v>
      </c>
      <c r="K34">
        <v>19.670000000000002</v>
      </c>
      <c r="L34">
        <v>66938</v>
      </c>
      <c r="M34">
        <v>0</v>
      </c>
      <c r="N34" t="s">
        <v>93</v>
      </c>
      <c r="O34">
        <v>0</v>
      </c>
      <c r="P34" t="s">
        <v>122</v>
      </c>
      <c r="Q34">
        <f t="shared" si="0"/>
        <v>0.38847606512014443</v>
      </c>
      <c r="R34" t="s">
        <v>190</v>
      </c>
    </row>
    <row r="35" spans="1:19" x14ac:dyDescent="0.25">
      <c r="A35" t="s">
        <v>125</v>
      </c>
      <c r="B35">
        <v>2016</v>
      </c>
      <c r="C35" t="s">
        <v>192</v>
      </c>
      <c r="D35" t="s">
        <v>193</v>
      </c>
      <c r="E35">
        <v>1</v>
      </c>
      <c r="F35" t="s">
        <v>120</v>
      </c>
      <c r="G35">
        <v>42111</v>
      </c>
      <c r="I35" t="s">
        <v>129</v>
      </c>
      <c r="J35" t="s">
        <v>69</v>
      </c>
      <c r="K35">
        <v>20</v>
      </c>
      <c r="L35">
        <v>52590</v>
      </c>
      <c r="M35">
        <v>0</v>
      </c>
      <c r="N35" t="s">
        <v>68</v>
      </c>
      <c r="O35">
        <v>0</v>
      </c>
      <c r="P35" t="s">
        <v>122</v>
      </c>
      <c r="Q35">
        <f t="shared" si="0"/>
        <v>0.30017123287671232</v>
      </c>
      <c r="R35" t="s">
        <v>193</v>
      </c>
    </row>
    <row r="36" spans="1:19" x14ac:dyDescent="0.25">
      <c r="A36" t="s">
        <v>150</v>
      </c>
      <c r="B36">
        <v>2016</v>
      </c>
      <c r="C36" t="s">
        <v>194</v>
      </c>
      <c r="D36" t="s">
        <v>195</v>
      </c>
      <c r="E36" t="s">
        <v>196</v>
      </c>
      <c r="F36" t="s">
        <v>120</v>
      </c>
      <c r="G36">
        <v>33178</v>
      </c>
      <c r="I36" t="s">
        <v>197</v>
      </c>
      <c r="J36" t="s">
        <v>82</v>
      </c>
      <c r="K36">
        <v>60.5</v>
      </c>
      <c r="L36">
        <v>96991</v>
      </c>
      <c r="M36">
        <v>1016870</v>
      </c>
      <c r="N36" t="s">
        <v>81</v>
      </c>
      <c r="O36">
        <v>0</v>
      </c>
      <c r="P36" t="s">
        <v>122</v>
      </c>
      <c r="Q36">
        <f t="shared" si="0"/>
        <v>0.18300879278463339</v>
      </c>
      <c r="R36" t="s">
        <v>195</v>
      </c>
    </row>
    <row r="37" spans="1:19" x14ac:dyDescent="0.25">
      <c r="A37" t="s">
        <v>150</v>
      </c>
      <c r="B37">
        <v>2016</v>
      </c>
      <c r="C37" t="s">
        <v>194</v>
      </c>
      <c r="D37" t="s">
        <v>195</v>
      </c>
      <c r="E37" t="s">
        <v>198</v>
      </c>
      <c r="F37" t="s">
        <v>120</v>
      </c>
      <c r="G37">
        <v>33178</v>
      </c>
      <c r="I37" t="s">
        <v>199</v>
      </c>
      <c r="J37" t="s">
        <v>84</v>
      </c>
      <c r="K37">
        <v>12.5</v>
      </c>
      <c r="L37">
        <v>23267</v>
      </c>
      <c r="M37">
        <v>0</v>
      </c>
      <c r="N37" t="s">
        <v>81</v>
      </c>
      <c r="O37">
        <v>0</v>
      </c>
      <c r="P37" t="s">
        <v>122</v>
      </c>
      <c r="Q37">
        <f t="shared" si="0"/>
        <v>0.21248401826484017</v>
      </c>
      <c r="R37" t="s">
        <v>195</v>
      </c>
    </row>
    <row r="38" spans="1:19" x14ac:dyDescent="0.25">
      <c r="A38" t="s">
        <v>125</v>
      </c>
      <c r="B38">
        <v>2016</v>
      </c>
      <c r="C38" t="s">
        <v>200</v>
      </c>
      <c r="D38" t="s">
        <v>201</v>
      </c>
      <c r="E38" t="s">
        <v>129</v>
      </c>
      <c r="F38" t="s">
        <v>120</v>
      </c>
      <c r="G38">
        <v>42139</v>
      </c>
      <c r="I38" t="s">
        <v>129</v>
      </c>
      <c r="J38" t="s">
        <v>69</v>
      </c>
      <c r="K38">
        <v>20</v>
      </c>
      <c r="L38">
        <v>44928</v>
      </c>
      <c r="M38">
        <v>0</v>
      </c>
      <c r="N38" t="s">
        <v>68</v>
      </c>
      <c r="O38">
        <v>0</v>
      </c>
      <c r="P38" t="s">
        <v>122</v>
      </c>
      <c r="Q38">
        <f t="shared" si="0"/>
        <v>0.25643835616438354</v>
      </c>
      <c r="R38" t="s">
        <v>201</v>
      </c>
    </row>
    <row r="39" spans="1:19" x14ac:dyDescent="0.25">
      <c r="A39" t="s">
        <v>125</v>
      </c>
      <c r="B39">
        <v>2016</v>
      </c>
      <c r="C39" t="s">
        <v>202</v>
      </c>
      <c r="D39" t="s">
        <v>203</v>
      </c>
      <c r="E39" t="s">
        <v>204</v>
      </c>
      <c r="F39" t="s">
        <v>120</v>
      </c>
      <c r="G39">
        <v>41969</v>
      </c>
      <c r="I39" t="s">
        <v>129</v>
      </c>
      <c r="J39" t="s">
        <v>69</v>
      </c>
      <c r="K39">
        <v>50</v>
      </c>
      <c r="L39">
        <v>139771</v>
      </c>
      <c r="M39">
        <v>0</v>
      </c>
      <c r="N39" t="s">
        <v>68</v>
      </c>
      <c r="O39">
        <v>0</v>
      </c>
      <c r="P39" t="s">
        <v>122</v>
      </c>
      <c r="Q39">
        <f t="shared" si="0"/>
        <v>0.31911187214611875</v>
      </c>
      <c r="R39" t="s">
        <v>203</v>
      </c>
    </row>
    <row r="40" spans="1:19" x14ac:dyDescent="0.25">
      <c r="A40" t="s">
        <v>130</v>
      </c>
      <c r="B40">
        <v>2016</v>
      </c>
      <c r="C40" t="s">
        <v>205</v>
      </c>
      <c r="D40" t="s">
        <v>206</v>
      </c>
      <c r="E40" t="s">
        <v>207</v>
      </c>
      <c r="F40" t="s">
        <v>120</v>
      </c>
      <c r="G40">
        <v>35490</v>
      </c>
      <c r="I40" t="s">
        <v>133</v>
      </c>
      <c r="J40" t="s">
        <v>75</v>
      </c>
      <c r="K40">
        <v>0.4</v>
      </c>
      <c r="L40">
        <v>2487.4</v>
      </c>
      <c r="M40">
        <v>24823</v>
      </c>
      <c r="N40" t="s">
        <v>88</v>
      </c>
      <c r="O40">
        <v>10591</v>
      </c>
      <c r="P40" t="s">
        <v>81</v>
      </c>
      <c r="Q40">
        <f t="shared" si="0"/>
        <v>0.70987442922374433</v>
      </c>
      <c r="R40" t="s">
        <v>3675</v>
      </c>
      <c r="S40" t="s">
        <v>3676</v>
      </c>
    </row>
    <row r="41" spans="1:19" x14ac:dyDescent="0.25">
      <c r="A41" t="s">
        <v>130</v>
      </c>
      <c r="B41">
        <v>2016</v>
      </c>
      <c r="C41" t="s">
        <v>205</v>
      </c>
      <c r="D41" t="s">
        <v>206</v>
      </c>
      <c r="E41" t="s">
        <v>208</v>
      </c>
      <c r="F41" t="s">
        <v>120</v>
      </c>
      <c r="G41">
        <v>35490</v>
      </c>
      <c r="I41" t="s">
        <v>133</v>
      </c>
      <c r="J41" t="s">
        <v>75</v>
      </c>
      <c r="K41">
        <v>0.4</v>
      </c>
      <c r="L41">
        <v>2856.4</v>
      </c>
      <c r="M41">
        <v>27615</v>
      </c>
      <c r="N41" t="s">
        <v>88</v>
      </c>
      <c r="O41">
        <v>11060</v>
      </c>
      <c r="P41" t="s">
        <v>81</v>
      </c>
      <c r="Q41">
        <f t="shared" si="0"/>
        <v>0.81518264840182653</v>
      </c>
      <c r="R41" t="s">
        <v>3675</v>
      </c>
      <c r="S41" t="s">
        <v>3676</v>
      </c>
    </row>
    <row r="42" spans="1:19" x14ac:dyDescent="0.25">
      <c r="A42" t="s">
        <v>130</v>
      </c>
      <c r="B42">
        <v>2016</v>
      </c>
      <c r="C42" t="s">
        <v>205</v>
      </c>
      <c r="D42" t="s">
        <v>206</v>
      </c>
      <c r="E42" t="s">
        <v>209</v>
      </c>
      <c r="F42" t="s">
        <v>120</v>
      </c>
      <c r="G42">
        <v>35490</v>
      </c>
      <c r="I42" t="s">
        <v>133</v>
      </c>
      <c r="J42" t="s">
        <v>75</v>
      </c>
      <c r="K42">
        <v>0.4</v>
      </c>
      <c r="L42">
        <v>460</v>
      </c>
      <c r="M42">
        <v>4677</v>
      </c>
      <c r="N42" t="s">
        <v>88</v>
      </c>
      <c r="O42">
        <v>1690</v>
      </c>
      <c r="P42" t="s">
        <v>81</v>
      </c>
      <c r="Q42">
        <f t="shared" si="0"/>
        <v>0.13127853881278539</v>
      </c>
      <c r="R42" t="s">
        <v>3675</v>
      </c>
      <c r="S42" t="s">
        <v>3676</v>
      </c>
    </row>
    <row r="43" spans="1:19" x14ac:dyDescent="0.25">
      <c r="A43" t="s">
        <v>150</v>
      </c>
      <c r="B43">
        <v>2016</v>
      </c>
      <c r="C43" t="s">
        <v>210</v>
      </c>
      <c r="D43" t="s">
        <v>211</v>
      </c>
      <c r="E43" t="s">
        <v>128</v>
      </c>
      <c r="F43" t="s">
        <v>120</v>
      </c>
      <c r="G43">
        <v>34973</v>
      </c>
      <c r="I43" t="s">
        <v>167</v>
      </c>
      <c r="J43" t="s">
        <v>74</v>
      </c>
      <c r="K43">
        <v>49</v>
      </c>
      <c r="L43">
        <v>47744</v>
      </c>
      <c r="M43">
        <v>518454</v>
      </c>
      <c r="N43" t="s">
        <v>81</v>
      </c>
      <c r="O43">
        <v>0</v>
      </c>
      <c r="P43" t="s">
        <v>122</v>
      </c>
      <c r="Q43">
        <f t="shared" si="0"/>
        <v>0.11122914919392414</v>
      </c>
      <c r="R43" t="s">
        <v>211</v>
      </c>
    </row>
    <row r="44" spans="1:19" x14ac:dyDescent="0.25">
      <c r="A44" t="s">
        <v>150</v>
      </c>
      <c r="B44">
        <v>2016</v>
      </c>
      <c r="C44" t="s">
        <v>210</v>
      </c>
      <c r="D44" t="s">
        <v>211</v>
      </c>
      <c r="E44" t="s">
        <v>212</v>
      </c>
      <c r="F44" t="s">
        <v>120</v>
      </c>
      <c r="G44">
        <v>41105</v>
      </c>
      <c r="I44" t="s">
        <v>167</v>
      </c>
      <c r="J44" t="s">
        <v>74</v>
      </c>
      <c r="K44">
        <v>58</v>
      </c>
      <c r="L44">
        <v>22723</v>
      </c>
      <c r="M44">
        <v>248776</v>
      </c>
      <c r="N44" t="s">
        <v>81</v>
      </c>
      <c r="O44">
        <v>0</v>
      </c>
      <c r="P44" t="s">
        <v>122</v>
      </c>
      <c r="Q44">
        <f t="shared" si="0"/>
        <v>4.4723271925680992E-2</v>
      </c>
      <c r="R44" t="s">
        <v>211</v>
      </c>
    </row>
    <row r="45" spans="1:19" x14ac:dyDescent="0.25">
      <c r="A45" t="s">
        <v>150</v>
      </c>
      <c r="B45">
        <v>2016</v>
      </c>
      <c r="C45" t="s">
        <v>210</v>
      </c>
      <c r="D45" t="s">
        <v>211</v>
      </c>
      <c r="E45" t="s">
        <v>213</v>
      </c>
      <c r="F45" t="s">
        <v>120</v>
      </c>
      <c r="G45">
        <v>41105</v>
      </c>
      <c r="I45" t="s">
        <v>167</v>
      </c>
      <c r="J45" t="s">
        <v>74</v>
      </c>
      <c r="K45">
        <v>58</v>
      </c>
      <c r="L45">
        <v>38801</v>
      </c>
      <c r="M45">
        <v>402544</v>
      </c>
      <c r="N45" t="s">
        <v>81</v>
      </c>
      <c r="O45">
        <v>0</v>
      </c>
      <c r="P45" t="s">
        <v>122</v>
      </c>
      <c r="Q45">
        <f t="shared" si="0"/>
        <v>7.6367894819713428E-2</v>
      </c>
      <c r="R45" t="s">
        <v>211</v>
      </c>
    </row>
    <row r="46" spans="1:19" x14ac:dyDescent="0.25">
      <c r="A46" t="s">
        <v>150</v>
      </c>
      <c r="B46">
        <v>2016</v>
      </c>
      <c r="C46" t="s">
        <v>210</v>
      </c>
      <c r="D46" t="s">
        <v>211</v>
      </c>
      <c r="E46" t="s">
        <v>214</v>
      </c>
      <c r="F46" t="s">
        <v>120</v>
      </c>
      <c r="G46">
        <v>41105</v>
      </c>
      <c r="I46" t="s">
        <v>167</v>
      </c>
      <c r="J46" t="s">
        <v>74</v>
      </c>
      <c r="K46">
        <v>58</v>
      </c>
      <c r="L46">
        <v>3315.05</v>
      </c>
      <c r="M46">
        <v>48097</v>
      </c>
      <c r="N46" t="s">
        <v>81</v>
      </c>
      <c r="O46">
        <v>0</v>
      </c>
      <c r="P46" t="s">
        <v>122</v>
      </c>
      <c r="Q46">
        <f t="shared" si="0"/>
        <v>6.5246614706345463E-3</v>
      </c>
      <c r="R46" t="s">
        <v>211</v>
      </c>
    </row>
    <row r="47" spans="1:19" x14ac:dyDescent="0.25">
      <c r="A47" t="s">
        <v>125</v>
      </c>
      <c r="B47">
        <v>2016</v>
      </c>
      <c r="C47" t="s">
        <v>215</v>
      </c>
      <c r="D47" t="s">
        <v>216</v>
      </c>
      <c r="E47">
        <v>1</v>
      </c>
      <c r="F47" t="s">
        <v>120</v>
      </c>
      <c r="G47">
        <v>40909</v>
      </c>
      <c r="I47" t="s">
        <v>129</v>
      </c>
      <c r="J47" t="s">
        <v>69</v>
      </c>
      <c r="K47">
        <v>1</v>
      </c>
      <c r="L47">
        <v>1622</v>
      </c>
      <c r="M47">
        <v>0</v>
      </c>
      <c r="N47" t="s">
        <v>68</v>
      </c>
      <c r="O47">
        <v>0</v>
      </c>
      <c r="P47" t="s">
        <v>122</v>
      </c>
      <c r="Q47">
        <f t="shared" si="0"/>
        <v>0.18515981735159817</v>
      </c>
      <c r="R47" t="s">
        <v>216</v>
      </c>
    </row>
    <row r="48" spans="1:19" x14ac:dyDescent="0.25">
      <c r="A48" t="s">
        <v>125</v>
      </c>
      <c r="B48">
        <v>2016</v>
      </c>
      <c r="C48" t="s">
        <v>217</v>
      </c>
      <c r="D48" t="s">
        <v>218</v>
      </c>
      <c r="E48">
        <v>1</v>
      </c>
      <c r="F48" t="s">
        <v>120</v>
      </c>
      <c r="G48">
        <v>41334</v>
      </c>
      <c r="I48" t="s">
        <v>129</v>
      </c>
      <c r="J48" t="s">
        <v>69</v>
      </c>
      <c r="K48">
        <v>50</v>
      </c>
      <c r="L48">
        <v>133296</v>
      </c>
      <c r="M48">
        <v>0</v>
      </c>
      <c r="N48" t="s">
        <v>68</v>
      </c>
      <c r="O48">
        <v>0</v>
      </c>
      <c r="P48" t="s">
        <v>122</v>
      </c>
      <c r="Q48">
        <f t="shared" si="0"/>
        <v>0.30432876712328766</v>
      </c>
      <c r="R48" t="s">
        <v>218</v>
      </c>
    </row>
    <row r="49" spans="1:19" x14ac:dyDescent="0.25">
      <c r="A49" t="s">
        <v>125</v>
      </c>
      <c r="B49">
        <v>2016</v>
      </c>
      <c r="C49" t="s">
        <v>219</v>
      </c>
      <c r="D49" t="s">
        <v>220</v>
      </c>
      <c r="E49">
        <v>1</v>
      </c>
      <c r="F49" t="s">
        <v>120</v>
      </c>
      <c r="G49">
        <v>41325</v>
      </c>
      <c r="I49" t="s">
        <v>129</v>
      </c>
      <c r="J49" t="s">
        <v>69</v>
      </c>
      <c r="K49">
        <v>20</v>
      </c>
      <c r="L49">
        <v>52299</v>
      </c>
      <c r="M49">
        <v>0</v>
      </c>
      <c r="N49" t="s">
        <v>68</v>
      </c>
      <c r="O49">
        <v>0</v>
      </c>
      <c r="P49" t="s">
        <v>122</v>
      </c>
      <c r="Q49">
        <f t="shared" si="0"/>
        <v>0.29851027397260271</v>
      </c>
      <c r="R49" t="s">
        <v>220</v>
      </c>
    </row>
    <row r="50" spans="1:19" x14ac:dyDescent="0.25">
      <c r="A50" t="s">
        <v>125</v>
      </c>
      <c r="B50">
        <v>2016</v>
      </c>
      <c r="C50" t="s">
        <v>221</v>
      </c>
      <c r="D50" t="s">
        <v>222</v>
      </c>
      <c r="E50">
        <v>1</v>
      </c>
      <c r="F50" t="s">
        <v>120</v>
      </c>
      <c r="G50">
        <v>41292</v>
      </c>
      <c r="I50" t="s">
        <v>129</v>
      </c>
      <c r="J50" t="s">
        <v>69</v>
      </c>
      <c r="K50">
        <v>66</v>
      </c>
      <c r="L50">
        <v>165119</v>
      </c>
      <c r="M50">
        <v>0</v>
      </c>
      <c r="N50" t="s">
        <v>68</v>
      </c>
      <c r="O50">
        <v>0</v>
      </c>
      <c r="P50" t="s">
        <v>122</v>
      </c>
      <c r="Q50">
        <f t="shared" si="0"/>
        <v>0.28559395323093956</v>
      </c>
      <c r="R50" t="s">
        <v>222</v>
      </c>
    </row>
    <row r="51" spans="1:19" x14ac:dyDescent="0.25">
      <c r="A51" t="s">
        <v>188</v>
      </c>
      <c r="B51">
        <v>2016</v>
      </c>
      <c r="C51" t="s">
        <v>223</v>
      </c>
      <c r="D51" t="s">
        <v>224</v>
      </c>
      <c r="E51">
        <v>1</v>
      </c>
      <c r="F51" t="s">
        <v>120</v>
      </c>
      <c r="G51">
        <v>1036</v>
      </c>
      <c r="I51" t="s">
        <v>191</v>
      </c>
      <c r="J51" t="s">
        <v>95</v>
      </c>
      <c r="K51">
        <v>1</v>
      </c>
      <c r="L51">
        <v>3121</v>
      </c>
      <c r="M51">
        <v>0</v>
      </c>
      <c r="N51" t="s">
        <v>93</v>
      </c>
      <c r="O51">
        <v>0</v>
      </c>
      <c r="P51" t="s">
        <v>122</v>
      </c>
      <c r="Q51">
        <f t="shared" si="0"/>
        <v>0.35627853881278537</v>
      </c>
      <c r="R51" t="s">
        <v>224</v>
      </c>
    </row>
    <row r="52" spans="1:19" x14ac:dyDescent="0.25">
      <c r="A52" t="s">
        <v>116</v>
      </c>
      <c r="B52">
        <v>2016</v>
      </c>
      <c r="C52" t="s">
        <v>225</v>
      </c>
      <c r="D52" t="s">
        <v>226</v>
      </c>
      <c r="E52" t="s">
        <v>119</v>
      </c>
      <c r="F52" t="s">
        <v>120</v>
      </c>
      <c r="G52">
        <v>40541</v>
      </c>
      <c r="I52" t="s">
        <v>121</v>
      </c>
      <c r="J52" t="s">
        <v>99</v>
      </c>
      <c r="K52">
        <v>150</v>
      </c>
      <c r="L52">
        <v>413306</v>
      </c>
      <c r="M52">
        <v>0</v>
      </c>
      <c r="N52" t="s">
        <v>98</v>
      </c>
      <c r="O52">
        <v>0</v>
      </c>
      <c r="P52" t="s">
        <v>122</v>
      </c>
      <c r="Q52">
        <f t="shared" si="0"/>
        <v>0.31454033485540334</v>
      </c>
      <c r="R52" t="s">
        <v>226</v>
      </c>
    </row>
    <row r="53" spans="1:19" x14ac:dyDescent="0.25">
      <c r="A53" t="s">
        <v>116</v>
      </c>
      <c r="B53">
        <v>2016</v>
      </c>
      <c r="C53" t="s">
        <v>227</v>
      </c>
      <c r="D53" t="s">
        <v>228</v>
      </c>
      <c r="E53" t="s">
        <v>119</v>
      </c>
      <c r="F53" t="s">
        <v>120</v>
      </c>
      <c r="G53">
        <v>40541</v>
      </c>
      <c r="I53" t="s">
        <v>121</v>
      </c>
      <c r="J53" t="s">
        <v>99</v>
      </c>
      <c r="K53">
        <v>150</v>
      </c>
      <c r="L53">
        <v>360211</v>
      </c>
      <c r="M53">
        <v>0</v>
      </c>
      <c r="N53" t="s">
        <v>98</v>
      </c>
      <c r="O53">
        <v>0</v>
      </c>
      <c r="P53" t="s">
        <v>122</v>
      </c>
      <c r="Q53">
        <f t="shared" si="0"/>
        <v>0.27413318112633184</v>
      </c>
      <c r="R53" t="s">
        <v>228</v>
      </c>
    </row>
    <row r="54" spans="1:19" x14ac:dyDescent="0.25">
      <c r="A54" t="s">
        <v>116</v>
      </c>
      <c r="B54">
        <v>2016</v>
      </c>
      <c r="C54" t="s">
        <v>229</v>
      </c>
      <c r="D54" t="s">
        <v>230</v>
      </c>
      <c r="E54" t="s">
        <v>119</v>
      </c>
      <c r="F54" t="s">
        <v>120</v>
      </c>
      <c r="G54">
        <v>30682</v>
      </c>
      <c r="I54" t="s">
        <v>121</v>
      </c>
      <c r="J54" t="s">
        <v>99</v>
      </c>
      <c r="K54">
        <v>150</v>
      </c>
      <c r="L54">
        <v>380370</v>
      </c>
      <c r="M54">
        <v>0</v>
      </c>
      <c r="N54" t="s">
        <v>98</v>
      </c>
      <c r="O54">
        <v>0</v>
      </c>
      <c r="P54" t="s">
        <v>122</v>
      </c>
      <c r="Q54">
        <f t="shared" si="0"/>
        <v>0.28947488584474884</v>
      </c>
      <c r="R54" t="s">
        <v>230</v>
      </c>
    </row>
    <row r="55" spans="1:19" x14ac:dyDescent="0.25">
      <c r="A55" t="s">
        <v>116</v>
      </c>
      <c r="B55">
        <v>2016</v>
      </c>
      <c r="C55" t="s">
        <v>231</v>
      </c>
      <c r="D55" t="s">
        <v>232</v>
      </c>
      <c r="E55" t="s">
        <v>119</v>
      </c>
      <c r="F55" t="s">
        <v>120</v>
      </c>
      <c r="G55">
        <v>40586</v>
      </c>
      <c r="I55" t="s">
        <v>121</v>
      </c>
      <c r="J55" t="s">
        <v>99</v>
      </c>
      <c r="K55">
        <v>102</v>
      </c>
      <c r="L55">
        <v>183385</v>
      </c>
      <c r="M55">
        <v>0</v>
      </c>
      <c r="N55" t="s">
        <v>98</v>
      </c>
      <c r="O55">
        <v>0</v>
      </c>
      <c r="P55" t="s">
        <v>122</v>
      </c>
      <c r="Q55">
        <f t="shared" si="0"/>
        <v>0.2052388306920942</v>
      </c>
      <c r="R55" t="s">
        <v>232</v>
      </c>
    </row>
    <row r="56" spans="1:19" x14ac:dyDescent="0.25">
      <c r="A56" t="s">
        <v>116</v>
      </c>
      <c r="B56">
        <v>2016</v>
      </c>
      <c r="C56" t="s">
        <v>233</v>
      </c>
      <c r="D56" t="s">
        <v>234</v>
      </c>
      <c r="E56" t="s">
        <v>119</v>
      </c>
      <c r="F56" t="s">
        <v>120</v>
      </c>
      <c r="G56">
        <v>40614</v>
      </c>
      <c r="I56" t="s">
        <v>121</v>
      </c>
      <c r="J56" t="s">
        <v>99</v>
      </c>
      <c r="K56">
        <v>168</v>
      </c>
      <c r="L56">
        <v>293760</v>
      </c>
      <c r="M56">
        <v>0</v>
      </c>
      <c r="N56" t="s">
        <v>98</v>
      </c>
      <c r="O56">
        <v>0</v>
      </c>
      <c r="P56" t="s">
        <v>122</v>
      </c>
      <c r="Q56">
        <f t="shared" si="0"/>
        <v>0.19960861056751467</v>
      </c>
      <c r="R56" t="s">
        <v>234</v>
      </c>
    </row>
    <row r="57" spans="1:19" x14ac:dyDescent="0.25">
      <c r="A57" t="s">
        <v>116</v>
      </c>
      <c r="B57">
        <v>2016</v>
      </c>
      <c r="C57" t="s">
        <v>235</v>
      </c>
      <c r="D57" t="s">
        <v>236</v>
      </c>
      <c r="E57" t="s">
        <v>119</v>
      </c>
      <c r="F57" t="s">
        <v>120</v>
      </c>
      <c r="G57">
        <v>40940</v>
      </c>
      <c r="I57" t="s">
        <v>121</v>
      </c>
      <c r="J57" t="s">
        <v>99</v>
      </c>
      <c r="K57">
        <v>150</v>
      </c>
      <c r="L57">
        <v>294817</v>
      </c>
      <c r="M57">
        <v>0</v>
      </c>
      <c r="N57" t="s">
        <v>98</v>
      </c>
      <c r="O57">
        <v>0</v>
      </c>
      <c r="P57" t="s">
        <v>122</v>
      </c>
      <c r="Q57">
        <f t="shared" si="0"/>
        <v>0.22436605783866057</v>
      </c>
      <c r="R57" t="s">
        <v>236</v>
      </c>
    </row>
    <row r="58" spans="1:19" x14ac:dyDescent="0.25">
      <c r="A58" t="s">
        <v>116</v>
      </c>
      <c r="B58">
        <v>2016</v>
      </c>
      <c r="C58" t="s">
        <v>237</v>
      </c>
      <c r="D58" t="s">
        <v>238</v>
      </c>
      <c r="E58" t="s">
        <v>119</v>
      </c>
      <c r="F58" t="s">
        <v>120</v>
      </c>
      <c r="G58">
        <v>32873</v>
      </c>
      <c r="I58" t="s">
        <v>121</v>
      </c>
      <c r="J58" t="s">
        <v>99</v>
      </c>
      <c r="K58">
        <v>136.80000000000001</v>
      </c>
      <c r="L58">
        <v>364573</v>
      </c>
      <c r="M58">
        <v>0</v>
      </c>
      <c r="N58" t="s">
        <v>98</v>
      </c>
      <c r="O58">
        <v>0</v>
      </c>
      <c r="P58" t="s">
        <v>122</v>
      </c>
      <c r="Q58">
        <f t="shared" si="0"/>
        <v>0.30422457876044756</v>
      </c>
      <c r="R58" t="s">
        <v>238</v>
      </c>
    </row>
    <row r="59" spans="1:19" x14ac:dyDescent="0.25">
      <c r="A59" t="s">
        <v>116</v>
      </c>
      <c r="B59">
        <v>2016</v>
      </c>
      <c r="C59" t="s">
        <v>239</v>
      </c>
      <c r="D59" t="s">
        <v>240</v>
      </c>
      <c r="E59" t="s">
        <v>119</v>
      </c>
      <c r="F59" t="s">
        <v>120</v>
      </c>
      <c r="G59">
        <v>32873</v>
      </c>
      <c r="I59" t="s">
        <v>121</v>
      </c>
      <c r="J59" t="s">
        <v>99</v>
      </c>
      <c r="K59">
        <v>89.65</v>
      </c>
      <c r="L59">
        <v>276093</v>
      </c>
      <c r="M59">
        <v>0</v>
      </c>
      <c r="N59" t="s">
        <v>98</v>
      </c>
      <c r="O59">
        <v>0</v>
      </c>
      <c r="P59" t="s">
        <v>122</v>
      </c>
      <c r="Q59">
        <f t="shared" si="0"/>
        <v>0.35156124655242227</v>
      </c>
      <c r="R59" t="s">
        <v>240</v>
      </c>
    </row>
    <row r="60" spans="1:19" x14ac:dyDescent="0.25">
      <c r="A60" t="s">
        <v>150</v>
      </c>
      <c r="B60">
        <v>2016</v>
      </c>
      <c r="C60" t="s">
        <v>241</v>
      </c>
      <c r="D60" t="s">
        <v>242</v>
      </c>
      <c r="E60">
        <v>1</v>
      </c>
      <c r="F60" t="s">
        <v>120</v>
      </c>
      <c r="G60">
        <v>31049</v>
      </c>
      <c r="I60" t="s">
        <v>167</v>
      </c>
      <c r="J60" t="s">
        <v>74</v>
      </c>
      <c r="K60">
        <v>46.3</v>
      </c>
      <c r="L60">
        <v>2931.05</v>
      </c>
      <c r="M60">
        <v>31735</v>
      </c>
      <c r="N60" t="s">
        <v>81</v>
      </c>
      <c r="O60">
        <v>0</v>
      </c>
      <c r="P60" t="s">
        <v>122</v>
      </c>
      <c r="Q60">
        <f t="shared" si="0"/>
        <v>7.226668441867117E-3</v>
      </c>
      <c r="R60" t="s">
        <v>3677</v>
      </c>
      <c r="S60" t="s">
        <v>3678</v>
      </c>
    </row>
    <row r="61" spans="1:19" x14ac:dyDescent="0.25">
      <c r="A61" t="s">
        <v>130</v>
      </c>
      <c r="B61">
        <v>2016</v>
      </c>
      <c r="C61" t="s">
        <v>243</v>
      </c>
      <c r="D61" t="s">
        <v>244</v>
      </c>
      <c r="E61">
        <v>1</v>
      </c>
      <c r="F61" t="s">
        <v>120</v>
      </c>
      <c r="G61">
        <v>32568</v>
      </c>
      <c r="I61" t="s">
        <v>167</v>
      </c>
      <c r="J61" t="s">
        <v>74</v>
      </c>
      <c r="K61">
        <v>3.2</v>
      </c>
      <c r="L61">
        <v>16174.9</v>
      </c>
      <c r="M61">
        <v>286846</v>
      </c>
      <c r="N61" t="s">
        <v>79</v>
      </c>
      <c r="O61">
        <v>0</v>
      </c>
      <c r="P61" t="s">
        <v>122</v>
      </c>
      <c r="Q61">
        <f t="shared" si="0"/>
        <v>0.57701555365296797</v>
      </c>
      <c r="R61" t="s">
        <v>244</v>
      </c>
    </row>
    <row r="62" spans="1:19" x14ac:dyDescent="0.25">
      <c r="A62" t="s">
        <v>130</v>
      </c>
      <c r="B62">
        <v>2016</v>
      </c>
      <c r="C62" t="s">
        <v>243</v>
      </c>
      <c r="D62" t="s">
        <v>244</v>
      </c>
      <c r="E62">
        <v>2</v>
      </c>
      <c r="F62" t="s">
        <v>120</v>
      </c>
      <c r="G62">
        <v>32568</v>
      </c>
      <c r="I62" t="s">
        <v>167</v>
      </c>
      <c r="J62" t="s">
        <v>74</v>
      </c>
      <c r="K62">
        <v>3.2</v>
      </c>
      <c r="L62">
        <v>16174.9</v>
      </c>
      <c r="M62">
        <v>286846</v>
      </c>
      <c r="N62" t="s">
        <v>79</v>
      </c>
      <c r="O62">
        <v>0</v>
      </c>
      <c r="P62" t="s">
        <v>122</v>
      </c>
      <c r="Q62">
        <f t="shared" si="0"/>
        <v>0.57701555365296797</v>
      </c>
      <c r="R62" t="s">
        <v>244</v>
      </c>
    </row>
    <row r="63" spans="1:19" x14ac:dyDescent="0.25">
      <c r="A63" t="s">
        <v>130</v>
      </c>
      <c r="B63">
        <v>2016</v>
      </c>
      <c r="C63" t="s">
        <v>243</v>
      </c>
      <c r="D63" t="s">
        <v>244</v>
      </c>
      <c r="E63">
        <v>3</v>
      </c>
      <c r="F63" t="s">
        <v>120</v>
      </c>
      <c r="G63">
        <v>38168</v>
      </c>
      <c r="I63" t="s">
        <v>167</v>
      </c>
      <c r="J63" t="s">
        <v>74</v>
      </c>
      <c r="K63">
        <v>1.3</v>
      </c>
      <c r="L63">
        <v>7076.53</v>
      </c>
      <c r="M63">
        <v>125495</v>
      </c>
      <c r="N63" t="s">
        <v>79</v>
      </c>
      <c r="O63">
        <v>0</v>
      </c>
      <c r="P63" t="s">
        <v>122</v>
      </c>
      <c r="Q63">
        <f t="shared" si="0"/>
        <v>0.62140235335440808</v>
      </c>
      <c r="R63" t="s">
        <v>244</v>
      </c>
    </row>
    <row r="64" spans="1:19" x14ac:dyDescent="0.25">
      <c r="A64" t="s">
        <v>130</v>
      </c>
      <c r="B64">
        <v>2016</v>
      </c>
      <c r="C64" t="s">
        <v>243</v>
      </c>
      <c r="D64" t="s">
        <v>244</v>
      </c>
      <c r="E64">
        <v>4</v>
      </c>
      <c r="F64" t="s">
        <v>120</v>
      </c>
      <c r="G64">
        <v>38168</v>
      </c>
      <c r="I64" t="s">
        <v>167</v>
      </c>
      <c r="J64" t="s">
        <v>74</v>
      </c>
      <c r="K64">
        <v>1.3</v>
      </c>
      <c r="L64">
        <v>7073.53</v>
      </c>
      <c r="M64">
        <v>125495</v>
      </c>
      <c r="N64" t="s">
        <v>79</v>
      </c>
      <c r="O64">
        <v>0</v>
      </c>
      <c r="P64" t="s">
        <v>122</v>
      </c>
      <c r="Q64">
        <f t="shared" si="0"/>
        <v>0.62113891815946609</v>
      </c>
      <c r="R64" t="s">
        <v>244</v>
      </c>
    </row>
    <row r="65" spans="1:19" x14ac:dyDescent="0.25">
      <c r="A65" t="s">
        <v>116</v>
      </c>
      <c r="B65">
        <v>2016</v>
      </c>
      <c r="C65" t="s">
        <v>245</v>
      </c>
      <c r="D65" t="s">
        <v>246</v>
      </c>
      <c r="E65" t="s">
        <v>119</v>
      </c>
      <c r="F65" t="s">
        <v>120</v>
      </c>
      <c r="G65">
        <v>30317</v>
      </c>
      <c r="I65" t="s">
        <v>121</v>
      </c>
      <c r="J65" t="s">
        <v>99</v>
      </c>
      <c r="K65">
        <v>25.15</v>
      </c>
      <c r="L65">
        <v>32145</v>
      </c>
      <c r="M65">
        <v>0</v>
      </c>
      <c r="N65" t="s">
        <v>98</v>
      </c>
      <c r="O65">
        <v>0</v>
      </c>
      <c r="P65" t="s">
        <v>122</v>
      </c>
      <c r="Q65">
        <f t="shared" si="0"/>
        <v>0.14590538958032626</v>
      </c>
      <c r="R65" t="s">
        <v>3679</v>
      </c>
      <c r="S65" t="s">
        <v>3680</v>
      </c>
    </row>
    <row r="66" spans="1:19" x14ac:dyDescent="0.25">
      <c r="A66" t="s">
        <v>150</v>
      </c>
      <c r="B66">
        <v>2016</v>
      </c>
      <c r="C66" t="s">
        <v>247</v>
      </c>
      <c r="D66" t="s">
        <v>248</v>
      </c>
      <c r="E66" t="s">
        <v>249</v>
      </c>
      <c r="F66" t="s">
        <v>120</v>
      </c>
      <c r="G66">
        <v>31564</v>
      </c>
      <c r="I66" t="s">
        <v>153</v>
      </c>
      <c r="J66" t="s">
        <v>83</v>
      </c>
      <c r="K66">
        <v>25</v>
      </c>
      <c r="L66">
        <v>212079</v>
      </c>
      <c r="M66">
        <v>2183480</v>
      </c>
      <c r="N66" t="s">
        <v>81</v>
      </c>
      <c r="O66">
        <v>0</v>
      </c>
      <c r="P66" t="s">
        <v>122</v>
      </c>
      <c r="Q66">
        <f t="shared" si="0"/>
        <v>0.96839726027397255</v>
      </c>
      <c r="R66" t="s">
        <v>248</v>
      </c>
    </row>
    <row r="67" spans="1:19" x14ac:dyDescent="0.25">
      <c r="A67" t="s">
        <v>125</v>
      </c>
      <c r="B67">
        <v>2016</v>
      </c>
      <c r="C67" t="s">
        <v>250</v>
      </c>
      <c r="D67" t="s">
        <v>251</v>
      </c>
      <c r="E67">
        <v>1</v>
      </c>
      <c r="F67" t="s">
        <v>120</v>
      </c>
      <c r="G67">
        <v>40909</v>
      </c>
      <c r="I67" t="s">
        <v>129</v>
      </c>
      <c r="J67" t="s">
        <v>69</v>
      </c>
      <c r="K67">
        <v>1</v>
      </c>
      <c r="L67">
        <v>1622</v>
      </c>
      <c r="M67">
        <v>0</v>
      </c>
      <c r="N67" t="s">
        <v>68</v>
      </c>
      <c r="O67">
        <v>0</v>
      </c>
      <c r="P67" t="s">
        <v>122</v>
      </c>
      <c r="Q67">
        <f t="shared" si="0"/>
        <v>0.18515981735159817</v>
      </c>
      <c r="R67" t="s">
        <v>3681</v>
      </c>
      <c r="S67" t="s">
        <v>3682</v>
      </c>
    </row>
    <row r="68" spans="1:19" x14ac:dyDescent="0.25">
      <c r="A68" t="s">
        <v>130</v>
      </c>
      <c r="B68">
        <v>2016</v>
      </c>
      <c r="C68" t="s">
        <v>252</v>
      </c>
      <c r="D68" t="s">
        <v>253</v>
      </c>
      <c r="E68" t="s">
        <v>128</v>
      </c>
      <c r="F68" t="s">
        <v>120</v>
      </c>
      <c r="G68">
        <v>41236</v>
      </c>
      <c r="I68" t="s">
        <v>133</v>
      </c>
      <c r="J68" t="s">
        <v>75</v>
      </c>
      <c r="K68">
        <v>2.16</v>
      </c>
      <c r="L68">
        <v>15857</v>
      </c>
      <c r="M68">
        <v>154086</v>
      </c>
      <c r="N68" t="s">
        <v>79</v>
      </c>
      <c r="O68">
        <v>0</v>
      </c>
      <c r="P68" t="s">
        <v>122</v>
      </c>
      <c r="Q68">
        <f t="shared" si="0"/>
        <v>0.83803695247759169</v>
      </c>
      <c r="R68" t="s">
        <v>253</v>
      </c>
    </row>
    <row r="69" spans="1:19" x14ac:dyDescent="0.25">
      <c r="A69" t="s">
        <v>130</v>
      </c>
      <c r="B69">
        <v>2016</v>
      </c>
      <c r="C69" t="s">
        <v>254</v>
      </c>
      <c r="D69" t="s">
        <v>255</v>
      </c>
      <c r="E69" t="s">
        <v>128</v>
      </c>
      <c r="F69" t="s">
        <v>120</v>
      </c>
      <c r="G69">
        <v>40505</v>
      </c>
      <c r="I69" t="s">
        <v>167</v>
      </c>
      <c r="J69" t="s">
        <v>74</v>
      </c>
      <c r="K69">
        <v>4.5999999999999996</v>
      </c>
      <c r="L69">
        <v>24389</v>
      </c>
      <c r="M69">
        <v>334364</v>
      </c>
      <c r="N69" t="s">
        <v>79</v>
      </c>
      <c r="O69">
        <v>0</v>
      </c>
      <c r="P69" t="s">
        <v>122</v>
      </c>
      <c r="Q69">
        <f t="shared" ref="Q69:Q132" si="1">IFERROR(L69/(K69*8760),"")</f>
        <v>0.60524617828072269</v>
      </c>
      <c r="R69" t="s">
        <v>255</v>
      </c>
    </row>
    <row r="70" spans="1:19" x14ac:dyDescent="0.25">
      <c r="A70" t="s">
        <v>130</v>
      </c>
      <c r="B70">
        <v>2016</v>
      </c>
      <c r="C70" t="s">
        <v>254</v>
      </c>
      <c r="D70" t="s">
        <v>255</v>
      </c>
      <c r="E70" t="s">
        <v>154</v>
      </c>
      <c r="F70" t="s">
        <v>120</v>
      </c>
      <c r="G70">
        <v>40505</v>
      </c>
      <c r="I70" t="s">
        <v>167</v>
      </c>
      <c r="J70" t="s">
        <v>74</v>
      </c>
      <c r="K70">
        <v>4.5999999999999996</v>
      </c>
      <c r="L70">
        <v>23658</v>
      </c>
      <c r="M70">
        <v>324385</v>
      </c>
      <c r="N70" t="s">
        <v>79</v>
      </c>
      <c r="O70">
        <v>0</v>
      </c>
      <c r="P70" t="s">
        <v>122</v>
      </c>
      <c r="Q70">
        <f t="shared" si="1"/>
        <v>0.5871054198927933</v>
      </c>
      <c r="R70" t="s">
        <v>255</v>
      </c>
    </row>
    <row r="71" spans="1:19" x14ac:dyDescent="0.25">
      <c r="A71" t="s">
        <v>130</v>
      </c>
      <c r="B71">
        <v>2016</v>
      </c>
      <c r="C71" t="s">
        <v>256</v>
      </c>
      <c r="D71" t="s">
        <v>257</v>
      </c>
      <c r="E71" t="s">
        <v>128</v>
      </c>
      <c r="F71" t="s">
        <v>120</v>
      </c>
      <c r="G71">
        <v>41692</v>
      </c>
      <c r="I71" t="s">
        <v>133</v>
      </c>
      <c r="J71" t="s">
        <v>75</v>
      </c>
      <c r="K71">
        <v>2.17</v>
      </c>
      <c r="L71">
        <v>16449</v>
      </c>
      <c r="M71">
        <v>164009</v>
      </c>
      <c r="N71" t="s">
        <v>79</v>
      </c>
      <c r="O71">
        <v>0</v>
      </c>
      <c r="P71" t="s">
        <v>122</v>
      </c>
      <c r="Q71">
        <f t="shared" si="1"/>
        <v>0.86531784609557472</v>
      </c>
      <c r="R71" t="s">
        <v>257</v>
      </c>
    </row>
    <row r="72" spans="1:19" x14ac:dyDescent="0.25">
      <c r="A72" t="s">
        <v>130</v>
      </c>
      <c r="B72">
        <v>2016</v>
      </c>
      <c r="C72" t="s">
        <v>256</v>
      </c>
      <c r="D72" t="s">
        <v>257</v>
      </c>
      <c r="E72" t="s">
        <v>154</v>
      </c>
      <c r="F72" t="s">
        <v>120</v>
      </c>
      <c r="G72">
        <v>41692</v>
      </c>
      <c r="I72" t="s">
        <v>133</v>
      </c>
      <c r="J72" t="s">
        <v>75</v>
      </c>
      <c r="K72">
        <v>2.17</v>
      </c>
      <c r="L72">
        <v>16200</v>
      </c>
      <c r="M72">
        <v>162758</v>
      </c>
      <c r="N72" t="s">
        <v>79</v>
      </c>
      <c r="O72">
        <v>0</v>
      </c>
      <c r="P72" t="s">
        <v>122</v>
      </c>
      <c r="Q72">
        <f t="shared" si="1"/>
        <v>0.85221892557288048</v>
      </c>
      <c r="R72" t="s">
        <v>257</v>
      </c>
    </row>
    <row r="73" spans="1:19" x14ac:dyDescent="0.25">
      <c r="A73" t="s">
        <v>130</v>
      </c>
      <c r="B73">
        <v>2016</v>
      </c>
      <c r="C73" t="s">
        <v>258</v>
      </c>
      <c r="D73" t="s">
        <v>259</v>
      </c>
      <c r="E73">
        <v>1</v>
      </c>
      <c r="F73" t="s">
        <v>120</v>
      </c>
      <c r="G73">
        <v>39904</v>
      </c>
      <c r="I73" t="s">
        <v>133</v>
      </c>
      <c r="J73" t="s">
        <v>75</v>
      </c>
      <c r="K73">
        <v>1.91</v>
      </c>
      <c r="L73">
        <v>14554</v>
      </c>
      <c r="M73">
        <v>150278</v>
      </c>
      <c r="N73" t="s">
        <v>79</v>
      </c>
      <c r="O73">
        <v>0</v>
      </c>
      <c r="P73" t="s">
        <v>122</v>
      </c>
      <c r="Q73">
        <f t="shared" si="1"/>
        <v>0.86985106026919135</v>
      </c>
      <c r="R73" t="s">
        <v>3683</v>
      </c>
      <c r="S73" t="s">
        <v>3684</v>
      </c>
    </row>
    <row r="74" spans="1:19" x14ac:dyDescent="0.25">
      <c r="A74" t="s">
        <v>130</v>
      </c>
      <c r="B74">
        <v>2016</v>
      </c>
      <c r="C74" t="s">
        <v>258</v>
      </c>
      <c r="D74" t="s">
        <v>259</v>
      </c>
      <c r="E74">
        <v>2</v>
      </c>
      <c r="F74" t="s">
        <v>120</v>
      </c>
      <c r="G74">
        <v>39904</v>
      </c>
      <c r="I74" t="s">
        <v>133</v>
      </c>
      <c r="J74" t="s">
        <v>75</v>
      </c>
      <c r="K74">
        <v>1.91</v>
      </c>
      <c r="L74">
        <v>14389</v>
      </c>
      <c r="M74">
        <v>152875</v>
      </c>
      <c r="N74" t="s">
        <v>79</v>
      </c>
      <c r="O74">
        <v>0</v>
      </c>
      <c r="P74" t="s">
        <v>122</v>
      </c>
      <c r="Q74">
        <f t="shared" si="1"/>
        <v>0.85998948098209382</v>
      </c>
      <c r="R74" t="s">
        <v>3683</v>
      </c>
      <c r="S74" t="s">
        <v>3684</v>
      </c>
    </row>
    <row r="75" spans="1:19" x14ac:dyDescent="0.25">
      <c r="A75" t="s">
        <v>130</v>
      </c>
      <c r="B75">
        <v>2016</v>
      </c>
      <c r="C75" t="s">
        <v>258</v>
      </c>
      <c r="D75" t="s">
        <v>259</v>
      </c>
      <c r="E75">
        <v>3</v>
      </c>
      <c r="F75" t="s">
        <v>120</v>
      </c>
      <c r="G75">
        <v>39904</v>
      </c>
      <c r="I75" t="s">
        <v>133</v>
      </c>
      <c r="J75" t="s">
        <v>75</v>
      </c>
      <c r="K75">
        <v>1.91</v>
      </c>
      <c r="L75">
        <v>14075</v>
      </c>
      <c r="M75">
        <v>144648</v>
      </c>
      <c r="N75" t="s">
        <v>79</v>
      </c>
      <c r="O75">
        <v>0</v>
      </c>
      <c r="P75" t="s">
        <v>122</v>
      </c>
      <c r="Q75">
        <f t="shared" si="1"/>
        <v>0.84122259676301137</v>
      </c>
      <c r="R75" t="s">
        <v>3683</v>
      </c>
      <c r="S75" t="s">
        <v>3684</v>
      </c>
    </row>
    <row r="76" spans="1:19" x14ac:dyDescent="0.25">
      <c r="A76" t="s">
        <v>130</v>
      </c>
      <c r="B76">
        <v>2016</v>
      </c>
      <c r="C76" t="s">
        <v>258</v>
      </c>
      <c r="D76" t="s">
        <v>259</v>
      </c>
      <c r="E76">
        <v>4</v>
      </c>
      <c r="F76" t="s">
        <v>120</v>
      </c>
      <c r="G76">
        <v>39904</v>
      </c>
      <c r="I76" t="s">
        <v>133</v>
      </c>
      <c r="J76" t="s">
        <v>75</v>
      </c>
      <c r="K76">
        <v>1.91</v>
      </c>
      <c r="L76">
        <v>14252</v>
      </c>
      <c r="M76">
        <v>148732</v>
      </c>
      <c r="N76" t="s">
        <v>79</v>
      </c>
      <c r="O76">
        <v>0</v>
      </c>
      <c r="P76" t="s">
        <v>122</v>
      </c>
      <c r="Q76">
        <f t="shared" si="1"/>
        <v>0.85180138181644316</v>
      </c>
      <c r="R76" t="s">
        <v>3683</v>
      </c>
      <c r="S76" t="s">
        <v>3684</v>
      </c>
    </row>
    <row r="77" spans="1:19" x14ac:dyDescent="0.25">
      <c r="A77" t="s">
        <v>130</v>
      </c>
      <c r="B77">
        <v>2016</v>
      </c>
      <c r="C77" t="s">
        <v>258</v>
      </c>
      <c r="D77" t="s">
        <v>259</v>
      </c>
      <c r="E77">
        <v>5</v>
      </c>
      <c r="F77" t="s">
        <v>120</v>
      </c>
      <c r="G77">
        <v>39904</v>
      </c>
      <c r="I77" t="s">
        <v>133</v>
      </c>
      <c r="J77" t="s">
        <v>75</v>
      </c>
      <c r="K77">
        <v>1.91</v>
      </c>
      <c r="L77">
        <v>13941</v>
      </c>
      <c r="M77">
        <v>145336</v>
      </c>
      <c r="N77" t="s">
        <v>79</v>
      </c>
      <c r="O77">
        <v>0</v>
      </c>
      <c r="P77" t="s">
        <v>122</v>
      </c>
      <c r="Q77">
        <f t="shared" si="1"/>
        <v>0.83321379903894432</v>
      </c>
      <c r="R77" t="s">
        <v>3683</v>
      </c>
      <c r="S77" t="s">
        <v>3684</v>
      </c>
    </row>
    <row r="78" spans="1:19" x14ac:dyDescent="0.25">
      <c r="A78" t="s">
        <v>130</v>
      </c>
      <c r="B78">
        <v>2016</v>
      </c>
      <c r="C78" t="s">
        <v>258</v>
      </c>
      <c r="D78" t="s">
        <v>259</v>
      </c>
      <c r="E78">
        <v>6</v>
      </c>
      <c r="F78" t="s">
        <v>120</v>
      </c>
      <c r="G78">
        <v>39904</v>
      </c>
      <c r="I78" t="s">
        <v>133</v>
      </c>
      <c r="J78" t="s">
        <v>75</v>
      </c>
      <c r="K78">
        <v>1.91</v>
      </c>
      <c r="L78">
        <v>14178</v>
      </c>
      <c r="M78">
        <v>150463</v>
      </c>
      <c r="N78" t="s">
        <v>79</v>
      </c>
      <c r="O78">
        <v>0</v>
      </c>
      <c r="P78" t="s">
        <v>122</v>
      </c>
      <c r="Q78">
        <f t="shared" si="1"/>
        <v>0.84737861292404804</v>
      </c>
      <c r="R78" t="s">
        <v>3683</v>
      </c>
      <c r="S78" t="s">
        <v>3684</v>
      </c>
    </row>
    <row r="79" spans="1:19" x14ac:dyDescent="0.25">
      <c r="A79" t="s">
        <v>130</v>
      </c>
      <c r="B79">
        <v>2016</v>
      </c>
      <c r="C79" t="s">
        <v>260</v>
      </c>
      <c r="D79" t="s">
        <v>261</v>
      </c>
      <c r="E79" t="s">
        <v>128</v>
      </c>
      <c r="F79" t="s">
        <v>120</v>
      </c>
      <c r="G79">
        <v>41236</v>
      </c>
      <c r="I79" t="s">
        <v>133</v>
      </c>
      <c r="J79" t="s">
        <v>75</v>
      </c>
      <c r="K79">
        <v>1.41</v>
      </c>
      <c r="L79">
        <v>10460</v>
      </c>
      <c r="M79">
        <v>110111</v>
      </c>
      <c r="N79" t="s">
        <v>79</v>
      </c>
      <c r="O79">
        <v>0</v>
      </c>
      <c r="P79" t="s">
        <v>122</v>
      </c>
      <c r="Q79">
        <f t="shared" si="1"/>
        <v>0.84685384889407045</v>
      </c>
      <c r="R79" t="s">
        <v>261</v>
      </c>
    </row>
    <row r="80" spans="1:19" x14ac:dyDescent="0.25">
      <c r="A80" t="s">
        <v>130</v>
      </c>
      <c r="B80">
        <v>2016</v>
      </c>
      <c r="C80" t="s">
        <v>262</v>
      </c>
      <c r="D80" t="s">
        <v>263</v>
      </c>
      <c r="E80" t="s">
        <v>128</v>
      </c>
      <c r="F80" t="s">
        <v>120</v>
      </c>
      <c r="G80">
        <v>40057</v>
      </c>
      <c r="I80" t="s">
        <v>133</v>
      </c>
      <c r="J80" t="s">
        <v>75</v>
      </c>
      <c r="K80">
        <v>1.92</v>
      </c>
      <c r="L80">
        <v>15159</v>
      </c>
      <c r="M80">
        <v>159491</v>
      </c>
      <c r="N80" t="s">
        <v>79</v>
      </c>
      <c r="O80">
        <v>0</v>
      </c>
      <c r="P80" t="s">
        <v>122</v>
      </c>
      <c r="Q80">
        <f t="shared" si="1"/>
        <v>0.90129138127853881</v>
      </c>
      <c r="R80" t="s">
        <v>263</v>
      </c>
    </row>
    <row r="81" spans="1:18" x14ac:dyDescent="0.25">
      <c r="A81" t="s">
        <v>130</v>
      </c>
      <c r="B81">
        <v>2016</v>
      </c>
      <c r="C81" t="s">
        <v>262</v>
      </c>
      <c r="D81" t="s">
        <v>263</v>
      </c>
      <c r="E81" t="s">
        <v>154</v>
      </c>
      <c r="F81" t="s">
        <v>120</v>
      </c>
      <c r="G81">
        <v>40057</v>
      </c>
      <c r="I81" t="s">
        <v>133</v>
      </c>
      <c r="J81" t="s">
        <v>75</v>
      </c>
      <c r="K81">
        <v>1.92</v>
      </c>
      <c r="L81">
        <v>15135</v>
      </c>
      <c r="M81">
        <v>160019</v>
      </c>
      <c r="N81" t="s">
        <v>79</v>
      </c>
      <c r="O81">
        <v>0</v>
      </c>
      <c r="P81" t="s">
        <v>122</v>
      </c>
      <c r="Q81">
        <f t="shared" si="1"/>
        <v>0.8998644406392694</v>
      </c>
      <c r="R81" t="s">
        <v>263</v>
      </c>
    </row>
    <row r="82" spans="1:18" x14ac:dyDescent="0.25">
      <c r="A82" t="s">
        <v>130</v>
      </c>
      <c r="B82">
        <v>2016</v>
      </c>
      <c r="C82" t="s">
        <v>264</v>
      </c>
      <c r="D82" t="s">
        <v>265</v>
      </c>
      <c r="E82" t="s">
        <v>128</v>
      </c>
      <c r="F82" t="s">
        <v>120</v>
      </c>
      <c r="G82">
        <v>41753</v>
      </c>
      <c r="I82" t="s">
        <v>133</v>
      </c>
      <c r="J82" t="s">
        <v>75</v>
      </c>
      <c r="K82">
        <v>2.17</v>
      </c>
      <c r="L82">
        <v>13728</v>
      </c>
      <c r="M82">
        <v>138895</v>
      </c>
      <c r="N82" t="s">
        <v>79</v>
      </c>
      <c r="O82">
        <v>0</v>
      </c>
      <c r="P82" t="s">
        <v>122</v>
      </c>
      <c r="Q82">
        <f t="shared" si="1"/>
        <v>0.72217663026324097</v>
      </c>
      <c r="R82" t="s">
        <v>265</v>
      </c>
    </row>
    <row r="83" spans="1:18" x14ac:dyDescent="0.25">
      <c r="A83" t="s">
        <v>130</v>
      </c>
      <c r="B83">
        <v>2016</v>
      </c>
      <c r="C83" t="s">
        <v>264</v>
      </c>
      <c r="D83" t="s">
        <v>265</v>
      </c>
      <c r="E83" t="s">
        <v>154</v>
      </c>
      <c r="F83" t="s">
        <v>120</v>
      </c>
      <c r="G83">
        <v>41753</v>
      </c>
      <c r="I83" t="s">
        <v>133</v>
      </c>
      <c r="J83" t="s">
        <v>75</v>
      </c>
      <c r="K83">
        <v>2.17</v>
      </c>
      <c r="L83">
        <v>13058</v>
      </c>
      <c r="M83">
        <v>131701</v>
      </c>
      <c r="N83" t="s">
        <v>79</v>
      </c>
      <c r="O83">
        <v>0</v>
      </c>
      <c r="P83" t="s">
        <v>122</v>
      </c>
      <c r="Q83">
        <f t="shared" si="1"/>
        <v>0.6869305388969551</v>
      </c>
      <c r="R83" t="s">
        <v>265</v>
      </c>
    </row>
    <row r="84" spans="1:18" x14ac:dyDescent="0.25">
      <c r="A84" t="s">
        <v>130</v>
      </c>
      <c r="B84">
        <v>2016</v>
      </c>
      <c r="C84" t="s">
        <v>266</v>
      </c>
      <c r="D84" t="s">
        <v>267</v>
      </c>
      <c r="E84" t="s">
        <v>128</v>
      </c>
      <c r="F84" t="s">
        <v>120</v>
      </c>
      <c r="G84">
        <v>38750</v>
      </c>
      <c r="I84" t="s">
        <v>133</v>
      </c>
      <c r="J84" t="s">
        <v>75</v>
      </c>
      <c r="K84">
        <v>1.06</v>
      </c>
      <c r="L84">
        <v>6666</v>
      </c>
      <c r="M84">
        <v>77861</v>
      </c>
      <c r="N84" t="s">
        <v>79</v>
      </c>
      <c r="O84">
        <v>0</v>
      </c>
      <c r="P84" t="s">
        <v>122</v>
      </c>
      <c r="Q84">
        <f t="shared" si="1"/>
        <v>0.71788575859395187</v>
      </c>
      <c r="R84" t="s">
        <v>267</v>
      </c>
    </row>
    <row r="85" spans="1:18" x14ac:dyDescent="0.25">
      <c r="A85" t="s">
        <v>130</v>
      </c>
      <c r="B85">
        <v>2016</v>
      </c>
      <c r="C85" t="s">
        <v>266</v>
      </c>
      <c r="D85" t="s">
        <v>267</v>
      </c>
      <c r="E85" t="s">
        <v>154</v>
      </c>
      <c r="F85" t="s">
        <v>120</v>
      </c>
      <c r="G85">
        <v>38750</v>
      </c>
      <c r="I85" t="s">
        <v>133</v>
      </c>
      <c r="J85" t="s">
        <v>75</v>
      </c>
      <c r="K85">
        <v>1.06</v>
      </c>
      <c r="L85">
        <v>6489</v>
      </c>
      <c r="M85">
        <v>77374</v>
      </c>
      <c r="N85" t="s">
        <v>79</v>
      </c>
      <c r="O85">
        <v>0</v>
      </c>
      <c r="P85" t="s">
        <v>122</v>
      </c>
      <c r="Q85">
        <f t="shared" si="1"/>
        <v>0.69882398552597569</v>
      </c>
      <c r="R85" t="s">
        <v>267</v>
      </c>
    </row>
    <row r="86" spans="1:18" x14ac:dyDescent="0.25">
      <c r="A86" t="s">
        <v>130</v>
      </c>
      <c r="B86">
        <v>2016</v>
      </c>
      <c r="C86" t="s">
        <v>266</v>
      </c>
      <c r="D86" t="s">
        <v>267</v>
      </c>
      <c r="E86" t="s">
        <v>268</v>
      </c>
      <c r="F86" t="s">
        <v>120</v>
      </c>
      <c r="G86">
        <v>38750</v>
      </c>
      <c r="I86" t="s">
        <v>133</v>
      </c>
      <c r="J86" t="s">
        <v>75</v>
      </c>
      <c r="K86">
        <v>1.06</v>
      </c>
      <c r="L86">
        <v>6471</v>
      </c>
      <c r="M86">
        <v>80469</v>
      </c>
      <c r="N86" t="s">
        <v>79</v>
      </c>
      <c r="O86">
        <v>0</v>
      </c>
      <c r="P86" t="s">
        <v>122</v>
      </c>
      <c r="Q86">
        <f t="shared" si="1"/>
        <v>0.69688550012923234</v>
      </c>
      <c r="R86" t="s">
        <v>267</v>
      </c>
    </row>
    <row r="87" spans="1:18" x14ac:dyDescent="0.25">
      <c r="A87" t="s">
        <v>130</v>
      </c>
      <c r="B87">
        <v>2016</v>
      </c>
      <c r="C87" t="s">
        <v>269</v>
      </c>
      <c r="D87" t="s">
        <v>270</v>
      </c>
      <c r="E87" t="s">
        <v>128</v>
      </c>
      <c r="F87" t="s">
        <v>120</v>
      </c>
      <c r="G87">
        <v>41692</v>
      </c>
      <c r="I87" t="s">
        <v>133</v>
      </c>
      <c r="J87" t="s">
        <v>75</v>
      </c>
      <c r="K87">
        <v>2.17</v>
      </c>
      <c r="L87">
        <v>16765</v>
      </c>
      <c r="M87">
        <v>167689</v>
      </c>
      <c r="N87" t="s">
        <v>79</v>
      </c>
      <c r="O87">
        <v>0</v>
      </c>
      <c r="P87" t="s">
        <v>122</v>
      </c>
      <c r="Q87">
        <f t="shared" si="1"/>
        <v>0.88194137575489762</v>
      </c>
      <c r="R87" t="s">
        <v>270</v>
      </c>
    </row>
    <row r="88" spans="1:18" x14ac:dyDescent="0.25">
      <c r="A88" t="s">
        <v>130</v>
      </c>
      <c r="B88">
        <v>2016</v>
      </c>
      <c r="C88" t="s">
        <v>269</v>
      </c>
      <c r="D88" t="s">
        <v>270</v>
      </c>
      <c r="E88" t="s">
        <v>154</v>
      </c>
      <c r="F88" t="s">
        <v>120</v>
      </c>
      <c r="G88">
        <v>41692</v>
      </c>
      <c r="I88" t="s">
        <v>133</v>
      </c>
      <c r="J88" t="s">
        <v>75</v>
      </c>
      <c r="K88">
        <v>2.17</v>
      </c>
      <c r="L88">
        <v>16486</v>
      </c>
      <c r="M88">
        <v>164689</v>
      </c>
      <c r="N88" t="s">
        <v>79</v>
      </c>
      <c r="O88">
        <v>0</v>
      </c>
      <c r="P88" t="s">
        <v>122</v>
      </c>
      <c r="Q88">
        <f t="shared" si="1"/>
        <v>0.86726427203669798</v>
      </c>
      <c r="R88" t="s">
        <v>270</v>
      </c>
    </row>
    <row r="89" spans="1:18" x14ac:dyDescent="0.25">
      <c r="A89" t="s">
        <v>125</v>
      </c>
      <c r="B89">
        <v>2016</v>
      </c>
      <c r="C89" t="s">
        <v>271</v>
      </c>
      <c r="D89" t="s">
        <v>272</v>
      </c>
      <c r="E89">
        <v>1</v>
      </c>
      <c r="F89" t="s">
        <v>120</v>
      </c>
      <c r="G89">
        <v>40909</v>
      </c>
      <c r="I89" t="s">
        <v>129</v>
      </c>
      <c r="J89" t="s">
        <v>69</v>
      </c>
      <c r="K89">
        <v>1.1000000000000001</v>
      </c>
      <c r="L89">
        <v>1847</v>
      </c>
      <c r="M89">
        <v>0</v>
      </c>
      <c r="N89" t="s">
        <v>68</v>
      </c>
      <c r="O89">
        <v>0</v>
      </c>
      <c r="P89" t="s">
        <v>122</v>
      </c>
      <c r="Q89">
        <f t="shared" si="1"/>
        <v>0.19167704441677044</v>
      </c>
      <c r="R89" t="s">
        <v>272</v>
      </c>
    </row>
    <row r="90" spans="1:18" x14ac:dyDescent="0.25">
      <c r="A90" t="s">
        <v>125</v>
      </c>
      <c r="B90">
        <v>2016</v>
      </c>
      <c r="C90" t="s">
        <v>273</v>
      </c>
      <c r="D90" t="s">
        <v>274</v>
      </c>
      <c r="E90" t="s">
        <v>128</v>
      </c>
      <c r="F90" t="s">
        <v>120</v>
      </c>
      <c r="G90">
        <v>42004</v>
      </c>
      <c r="I90" t="s">
        <v>129</v>
      </c>
      <c r="J90" t="s">
        <v>69</v>
      </c>
      <c r="K90">
        <v>1.5</v>
      </c>
      <c r="L90">
        <v>2628</v>
      </c>
      <c r="M90">
        <v>0</v>
      </c>
      <c r="N90" t="s">
        <v>68</v>
      </c>
      <c r="O90">
        <v>0</v>
      </c>
      <c r="Q90">
        <f t="shared" si="1"/>
        <v>0.2</v>
      </c>
      <c r="R90" t="s">
        <v>274</v>
      </c>
    </row>
    <row r="91" spans="1:18" x14ac:dyDescent="0.25">
      <c r="A91" t="s">
        <v>150</v>
      </c>
      <c r="B91">
        <v>2016</v>
      </c>
      <c r="C91" t="s">
        <v>275</v>
      </c>
      <c r="D91" t="s">
        <v>276</v>
      </c>
      <c r="E91">
        <v>1</v>
      </c>
      <c r="F91" t="s">
        <v>120</v>
      </c>
      <c r="G91">
        <v>33329</v>
      </c>
      <c r="I91" t="s">
        <v>167</v>
      </c>
      <c r="J91" t="s">
        <v>74</v>
      </c>
      <c r="K91">
        <v>49.27</v>
      </c>
      <c r="L91">
        <v>38954</v>
      </c>
      <c r="M91">
        <v>377652</v>
      </c>
      <c r="N91" t="s">
        <v>81</v>
      </c>
      <c r="O91">
        <v>0</v>
      </c>
      <c r="P91" t="s">
        <v>122</v>
      </c>
      <c r="Q91">
        <f t="shared" si="1"/>
        <v>9.0253778221393063E-2</v>
      </c>
      <c r="R91" t="s">
        <v>276</v>
      </c>
    </row>
    <row r="92" spans="1:18" x14ac:dyDescent="0.25">
      <c r="A92" t="s">
        <v>188</v>
      </c>
      <c r="B92">
        <v>2016</v>
      </c>
      <c r="C92" t="s">
        <v>277</v>
      </c>
      <c r="D92" t="s">
        <v>278</v>
      </c>
      <c r="E92">
        <v>5505380</v>
      </c>
      <c r="F92" t="s">
        <v>120</v>
      </c>
      <c r="G92">
        <v>14611</v>
      </c>
      <c r="I92" t="s">
        <v>191</v>
      </c>
      <c r="J92" t="s">
        <v>95</v>
      </c>
      <c r="K92">
        <v>1.4</v>
      </c>
      <c r="L92">
        <v>5833</v>
      </c>
      <c r="M92">
        <v>0</v>
      </c>
      <c r="N92" t="s">
        <v>93</v>
      </c>
      <c r="O92">
        <v>0</v>
      </c>
      <c r="P92" t="s">
        <v>122</v>
      </c>
      <c r="Q92">
        <f t="shared" si="1"/>
        <v>0.47561969993476844</v>
      </c>
      <c r="R92" t="s">
        <v>278</v>
      </c>
    </row>
    <row r="93" spans="1:18" x14ac:dyDescent="0.25">
      <c r="A93" t="s">
        <v>125</v>
      </c>
      <c r="B93">
        <v>2016</v>
      </c>
      <c r="C93" t="s">
        <v>279</v>
      </c>
      <c r="D93" t="s">
        <v>280</v>
      </c>
      <c r="E93">
        <v>1</v>
      </c>
      <c r="F93" t="s">
        <v>120</v>
      </c>
      <c r="G93">
        <v>40909</v>
      </c>
      <c r="I93" t="s">
        <v>129</v>
      </c>
      <c r="J93" t="s">
        <v>69</v>
      </c>
      <c r="K93">
        <v>1.8</v>
      </c>
      <c r="L93">
        <v>2838</v>
      </c>
      <c r="M93">
        <v>0</v>
      </c>
      <c r="N93" t="s">
        <v>68</v>
      </c>
      <c r="O93">
        <v>0</v>
      </c>
      <c r="P93" t="s">
        <v>122</v>
      </c>
      <c r="Q93">
        <f t="shared" si="1"/>
        <v>0.1799847792998478</v>
      </c>
      <c r="R93" t="s">
        <v>280</v>
      </c>
    </row>
    <row r="94" spans="1:18" x14ac:dyDescent="0.25">
      <c r="A94" t="s">
        <v>125</v>
      </c>
      <c r="B94">
        <v>2016</v>
      </c>
      <c r="C94" t="s">
        <v>281</v>
      </c>
      <c r="D94" t="s">
        <v>282</v>
      </c>
      <c r="E94">
        <v>1</v>
      </c>
      <c r="F94" t="s">
        <v>120</v>
      </c>
      <c r="G94">
        <v>40909</v>
      </c>
      <c r="I94" t="s">
        <v>129</v>
      </c>
      <c r="J94" t="s">
        <v>69</v>
      </c>
      <c r="K94">
        <v>1</v>
      </c>
      <c r="L94">
        <v>1622</v>
      </c>
      <c r="M94">
        <v>0</v>
      </c>
      <c r="N94" t="s">
        <v>68</v>
      </c>
      <c r="O94">
        <v>0</v>
      </c>
      <c r="P94" t="s">
        <v>122</v>
      </c>
      <c r="Q94">
        <f t="shared" si="1"/>
        <v>0.18515981735159817</v>
      </c>
      <c r="R94" t="s">
        <v>282</v>
      </c>
    </row>
    <row r="95" spans="1:18" x14ac:dyDescent="0.25">
      <c r="A95" t="s">
        <v>125</v>
      </c>
      <c r="B95">
        <v>2016</v>
      </c>
      <c r="C95" t="s">
        <v>283</v>
      </c>
      <c r="D95" t="s">
        <v>284</v>
      </c>
      <c r="E95">
        <v>1</v>
      </c>
      <c r="F95" t="s">
        <v>120</v>
      </c>
      <c r="G95">
        <v>40909</v>
      </c>
      <c r="I95" t="s">
        <v>129</v>
      </c>
      <c r="J95" t="s">
        <v>69</v>
      </c>
      <c r="K95">
        <v>2.5</v>
      </c>
      <c r="L95">
        <v>4054</v>
      </c>
      <c r="M95">
        <v>0</v>
      </c>
      <c r="N95" t="s">
        <v>68</v>
      </c>
      <c r="O95">
        <v>0</v>
      </c>
      <c r="P95" t="s">
        <v>122</v>
      </c>
      <c r="Q95">
        <f t="shared" si="1"/>
        <v>0.18511415525114155</v>
      </c>
      <c r="R95" t="s">
        <v>284</v>
      </c>
    </row>
    <row r="96" spans="1:18" x14ac:dyDescent="0.25">
      <c r="A96" t="s">
        <v>116</v>
      </c>
      <c r="B96">
        <v>2016</v>
      </c>
      <c r="C96" t="s">
        <v>285</v>
      </c>
      <c r="D96" t="s">
        <v>286</v>
      </c>
      <c r="E96" t="s">
        <v>119</v>
      </c>
      <c r="F96" t="s">
        <v>120</v>
      </c>
      <c r="G96">
        <v>40878</v>
      </c>
      <c r="I96" t="s">
        <v>121</v>
      </c>
      <c r="J96" t="s">
        <v>99</v>
      </c>
      <c r="K96">
        <v>1.5</v>
      </c>
      <c r="L96">
        <v>2348</v>
      </c>
      <c r="M96">
        <v>0</v>
      </c>
      <c r="N96" t="s">
        <v>98</v>
      </c>
      <c r="O96">
        <v>0</v>
      </c>
      <c r="P96" t="s">
        <v>122</v>
      </c>
      <c r="Q96">
        <f t="shared" si="1"/>
        <v>0.17869101978691021</v>
      </c>
      <c r="R96" t="s">
        <v>286</v>
      </c>
    </row>
    <row r="97" spans="1:19" x14ac:dyDescent="0.25">
      <c r="A97" t="s">
        <v>116</v>
      </c>
      <c r="B97">
        <v>2016</v>
      </c>
      <c r="C97" t="s">
        <v>287</v>
      </c>
      <c r="D97" t="s">
        <v>288</v>
      </c>
      <c r="E97" t="s">
        <v>119</v>
      </c>
      <c r="F97" t="s">
        <v>120</v>
      </c>
      <c r="G97">
        <v>32873</v>
      </c>
      <c r="I97" t="s">
        <v>121</v>
      </c>
      <c r="J97" t="s">
        <v>99</v>
      </c>
      <c r="K97">
        <v>1.6</v>
      </c>
      <c r="L97">
        <v>3937</v>
      </c>
      <c r="M97">
        <v>0</v>
      </c>
      <c r="N97" t="s">
        <v>98</v>
      </c>
      <c r="O97">
        <v>0</v>
      </c>
      <c r="P97" t="s">
        <v>122</v>
      </c>
      <c r="Q97">
        <f t="shared" si="1"/>
        <v>0.28089326484018262</v>
      </c>
      <c r="R97" t="s">
        <v>288</v>
      </c>
    </row>
    <row r="98" spans="1:19" x14ac:dyDescent="0.25">
      <c r="A98" t="s">
        <v>125</v>
      </c>
      <c r="B98">
        <v>2016</v>
      </c>
      <c r="C98" t="s">
        <v>289</v>
      </c>
      <c r="D98" t="s">
        <v>290</v>
      </c>
      <c r="E98" t="s">
        <v>128</v>
      </c>
      <c r="F98" t="s">
        <v>120</v>
      </c>
      <c r="G98">
        <v>42004</v>
      </c>
      <c r="I98" t="s">
        <v>129</v>
      </c>
      <c r="J98" t="s">
        <v>69</v>
      </c>
      <c r="K98">
        <v>1.5</v>
      </c>
      <c r="L98">
        <v>2628</v>
      </c>
      <c r="M98">
        <v>0</v>
      </c>
      <c r="N98" t="s">
        <v>68</v>
      </c>
      <c r="O98">
        <v>0</v>
      </c>
      <c r="Q98">
        <f t="shared" si="1"/>
        <v>0.2</v>
      </c>
      <c r="R98" t="s">
        <v>290</v>
      </c>
    </row>
    <row r="99" spans="1:19" x14ac:dyDescent="0.25">
      <c r="A99" t="s">
        <v>125</v>
      </c>
      <c r="B99">
        <v>2016</v>
      </c>
      <c r="C99" t="s">
        <v>291</v>
      </c>
      <c r="D99" t="s">
        <v>292</v>
      </c>
      <c r="E99" t="s">
        <v>128</v>
      </c>
      <c r="F99" t="s">
        <v>120</v>
      </c>
      <c r="G99">
        <v>42601</v>
      </c>
      <c r="I99" t="s">
        <v>129</v>
      </c>
      <c r="J99" t="s">
        <v>69</v>
      </c>
      <c r="K99">
        <v>20</v>
      </c>
      <c r="L99">
        <v>17069.099999999999</v>
      </c>
      <c r="M99">
        <v>0</v>
      </c>
      <c r="N99" t="s">
        <v>68</v>
      </c>
      <c r="O99">
        <v>0</v>
      </c>
      <c r="Q99">
        <f t="shared" si="1"/>
        <v>9.7426369863013687E-2</v>
      </c>
      <c r="R99" t="s">
        <v>292</v>
      </c>
    </row>
    <row r="100" spans="1:19" x14ac:dyDescent="0.25">
      <c r="A100" t="s">
        <v>125</v>
      </c>
      <c r="B100">
        <v>2016</v>
      </c>
      <c r="C100" t="s">
        <v>293</v>
      </c>
      <c r="D100" t="s">
        <v>294</v>
      </c>
      <c r="E100" t="s">
        <v>128</v>
      </c>
      <c r="F100" t="s">
        <v>120</v>
      </c>
      <c r="G100">
        <v>42724</v>
      </c>
      <c r="I100" t="s">
        <v>129</v>
      </c>
      <c r="J100" t="s">
        <v>69</v>
      </c>
      <c r="K100">
        <v>50</v>
      </c>
      <c r="L100">
        <v>6311.1</v>
      </c>
      <c r="M100">
        <v>0</v>
      </c>
      <c r="N100" t="s">
        <v>68</v>
      </c>
      <c r="O100">
        <v>0</v>
      </c>
      <c r="Q100">
        <f t="shared" si="1"/>
        <v>1.4408904109589041E-2</v>
      </c>
      <c r="R100" t="s">
        <v>294</v>
      </c>
    </row>
    <row r="101" spans="1:19" x14ac:dyDescent="0.25">
      <c r="A101" t="s">
        <v>125</v>
      </c>
      <c r="B101">
        <v>2016</v>
      </c>
      <c r="C101" t="s">
        <v>295</v>
      </c>
      <c r="D101" t="s">
        <v>296</v>
      </c>
      <c r="E101" t="s">
        <v>128</v>
      </c>
      <c r="F101" t="s">
        <v>120</v>
      </c>
      <c r="G101">
        <v>42724</v>
      </c>
      <c r="I101" t="s">
        <v>129</v>
      </c>
      <c r="J101" t="s">
        <v>69</v>
      </c>
      <c r="K101">
        <v>5</v>
      </c>
      <c r="L101">
        <v>1367</v>
      </c>
      <c r="M101">
        <v>0</v>
      </c>
      <c r="N101" t="s">
        <v>68</v>
      </c>
      <c r="O101">
        <v>0</v>
      </c>
      <c r="Q101">
        <f t="shared" si="1"/>
        <v>3.1210045662100457E-2</v>
      </c>
      <c r="R101" t="s">
        <v>296</v>
      </c>
    </row>
    <row r="102" spans="1:19" x14ac:dyDescent="0.25">
      <c r="A102" t="s">
        <v>125</v>
      </c>
      <c r="B102">
        <v>2016</v>
      </c>
      <c r="C102" t="s">
        <v>297</v>
      </c>
      <c r="D102" t="s">
        <v>298</v>
      </c>
      <c r="E102">
        <v>1</v>
      </c>
      <c r="F102" t="s">
        <v>120</v>
      </c>
      <c r="G102">
        <v>41365</v>
      </c>
      <c r="I102" t="s">
        <v>129</v>
      </c>
      <c r="J102" t="s">
        <v>69</v>
      </c>
      <c r="K102">
        <v>250</v>
      </c>
      <c r="L102">
        <v>614436</v>
      </c>
      <c r="M102">
        <v>0</v>
      </c>
      <c r="N102" t="s">
        <v>68</v>
      </c>
      <c r="O102">
        <v>0</v>
      </c>
      <c r="P102" t="s">
        <v>122</v>
      </c>
      <c r="Q102">
        <f t="shared" si="1"/>
        <v>0.28056438356164382</v>
      </c>
      <c r="R102" t="s">
        <v>298</v>
      </c>
    </row>
    <row r="103" spans="1:19" x14ac:dyDescent="0.25">
      <c r="A103" t="s">
        <v>125</v>
      </c>
      <c r="B103">
        <v>2016</v>
      </c>
      <c r="C103" t="s">
        <v>299</v>
      </c>
      <c r="D103" t="s">
        <v>300</v>
      </c>
      <c r="E103" t="s">
        <v>128</v>
      </c>
      <c r="F103" t="s">
        <v>120</v>
      </c>
      <c r="G103">
        <v>42186</v>
      </c>
      <c r="I103" t="s">
        <v>129</v>
      </c>
      <c r="J103" t="s">
        <v>69</v>
      </c>
      <c r="K103">
        <v>20</v>
      </c>
      <c r="L103">
        <v>48174</v>
      </c>
      <c r="M103">
        <v>0</v>
      </c>
      <c r="N103" t="s">
        <v>68</v>
      </c>
      <c r="O103">
        <v>0</v>
      </c>
      <c r="P103" t="s">
        <v>122</v>
      </c>
      <c r="Q103">
        <f t="shared" si="1"/>
        <v>0.27496575342465751</v>
      </c>
      <c r="R103" t="s">
        <v>300</v>
      </c>
    </row>
    <row r="104" spans="1:19" x14ac:dyDescent="0.25">
      <c r="A104" t="s">
        <v>125</v>
      </c>
      <c r="B104">
        <v>2016</v>
      </c>
      <c r="C104" t="s">
        <v>301</v>
      </c>
      <c r="D104" t="s">
        <v>302</v>
      </c>
      <c r="E104">
        <v>1</v>
      </c>
      <c r="F104" t="s">
        <v>120</v>
      </c>
      <c r="G104">
        <v>40909</v>
      </c>
      <c r="I104" t="s">
        <v>129</v>
      </c>
      <c r="J104" t="s">
        <v>69</v>
      </c>
      <c r="K104">
        <v>1</v>
      </c>
      <c r="L104">
        <v>1622</v>
      </c>
      <c r="M104">
        <v>0</v>
      </c>
      <c r="N104" t="s">
        <v>68</v>
      </c>
      <c r="O104">
        <v>0</v>
      </c>
      <c r="P104" t="s">
        <v>122</v>
      </c>
      <c r="Q104">
        <f t="shared" si="1"/>
        <v>0.18515981735159817</v>
      </c>
      <c r="R104" t="s">
        <v>302</v>
      </c>
    </row>
    <row r="105" spans="1:19" x14ac:dyDescent="0.25">
      <c r="A105" t="s">
        <v>303</v>
      </c>
      <c r="B105">
        <v>2016</v>
      </c>
      <c r="C105" t="s">
        <v>304</v>
      </c>
      <c r="D105" t="s">
        <v>305</v>
      </c>
      <c r="E105" t="s">
        <v>306</v>
      </c>
      <c r="F105" t="s">
        <v>120</v>
      </c>
      <c r="G105">
        <v>17502</v>
      </c>
      <c r="I105" t="s">
        <v>172</v>
      </c>
      <c r="J105" t="s">
        <v>70</v>
      </c>
      <c r="K105">
        <v>7.5</v>
      </c>
      <c r="L105">
        <v>56.11</v>
      </c>
      <c r="M105">
        <v>0.06</v>
      </c>
      <c r="N105" t="s">
        <v>81</v>
      </c>
      <c r="O105">
        <v>0</v>
      </c>
      <c r="P105" t="s">
        <v>72</v>
      </c>
      <c r="Q105">
        <f t="shared" si="1"/>
        <v>8.5403348554033485E-4</v>
      </c>
      <c r="R105" t="s">
        <v>305</v>
      </c>
    </row>
    <row r="106" spans="1:19" x14ac:dyDescent="0.25">
      <c r="A106" t="s">
        <v>303</v>
      </c>
      <c r="B106">
        <v>2016</v>
      </c>
      <c r="C106" t="s">
        <v>304</v>
      </c>
      <c r="D106" t="s">
        <v>305</v>
      </c>
      <c r="E106" t="s">
        <v>307</v>
      </c>
      <c r="F106" t="s">
        <v>120</v>
      </c>
      <c r="G106">
        <v>28611</v>
      </c>
      <c r="I106" t="s">
        <v>172</v>
      </c>
      <c r="J106" t="s">
        <v>70</v>
      </c>
      <c r="K106">
        <v>27.5</v>
      </c>
      <c r="L106">
        <v>160634</v>
      </c>
      <c r="M106">
        <v>7478710</v>
      </c>
      <c r="N106" t="s">
        <v>72</v>
      </c>
      <c r="O106">
        <v>165986</v>
      </c>
      <c r="P106" t="s">
        <v>81</v>
      </c>
      <c r="Q106">
        <f t="shared" si="1"/>
        <v>0.66680780406807805</v>
      </c>
      <c r="R106" t="s">
        <v>305</v>
      </c>
    </row>
    <row r="107" spans="1:19" x14ac:dyDescent="0.25">
      <c r="A107" t="s">
        <v>303</v>
      </c>
      <c r="B107">
        <v>2016</v>
      </c>
      <c r="C107" t="s">
        <v>304</v>
      </c>
      <c r="D107" t="s">
        <v>305</v>
      </c>
      <c r="E107" t="s">
        <v>308</v>
      </c>
      <c r="F107" t="s">
        <v>120</v>
      </c>
      <c r="G107">
        <v>28611</v>
      </c>
      <c r="I107" t="s">
        <v>172</v>
      </c>
      <c r="J107" t="s">
        <v>70</v>
      </c>
      <c r="K107">
        <v>27.5</v>
      </c>
      <c r="L107">
        <v>163400</v>
      </c>
      <c r="M107">
        <v>7598020</v>
      </c>
      <c r="N107" t="s">
        <v>72</v>
      </c>
      <c r="O107">
        <v>169663</v>
      </c>
      <c r="P107" t="s">
        <v>81</v>
      </c>
      <c r="Q107">
        <f t="shared" si="1"/>
        <v>0.67828974678289744</v>
      </c>
      <c r="R107" t="s">
        <v>305</v>
      </c>
    </row>
    <row r="108" spans="1:19" x14ac:dyDescent="0.25">
      <c r="A108" t="s">
        <v>125</v>
      </c>
      <c r="B108">
        <v>2016</v>
      </c>
      <c r="C108" t="s">
        <v>309</v>
      </c>
      <c r="D108" t="s">
        <v>310</v>
      </c>
      <c r="E108" t="s">
        <v>311</v>
      </c>
      <c r="F108" t="s">
        <v>120</v>
      </c>
      <c r="G108">
        <v>41969</v>
      </c>
      <c r="I108" t="s">
        <v>129</v>
      </c>
      <c r="J108" t="s">
        <v>69</v>
      </c>
      <c r="K108">
        <v>50</v>
      </c>
      <c r="L108">
        <v>138958</v>
      </c>
      <c r="M108">
        <v>0</v>
      </c>
      <c r="N108" t="s">
        <v>68</v>
      </c>
      <c r="O108">
        <v>0</v>
      </c>
      <c r="P108" t="s">
        <v>122</v>
      </c>
      <c r="Q108">
        <f t="shared" si="1"/>
        <v>0.31725570776255707</v>
      </c>
      <c r="R108" t="s">
        <v>310</v>
      </c>
    </row>
    <row r="109" spans="1:19" x14ac:dyDescent="0.25">
      <c r="A109" t="s">
        <v>125</v>
      </c>
      <c r="B109">
        <v>2016</v>
      </c>
      <c r="C109" t="s">
        <v>312</v>
      </c>
      <c r="D109" t="s">
        <v>313</v>
      </c>
      <c r="E109">
        <v>5912038</v>
      </c>
      <c r="F109" t="s">
        <v>120</v>
      </c>
      <c r="G109">
        <v>41583</v>
      </c>
      <c r="I109" t="s">
        <v>129</v>
      </c>
      <c r="J109" t="s">
        <v>69</v>
      </c>
      <c r="K109">
        <v>129</v>
      </c>
      <c r="L109">
        <v>364396</v>
      </c>
      <c r="M109">
        <v>0</v>
      </c>
      <c r="N109" t="s">
        <v>68</v>
      </c>
      <c r="O109">
        <v>0</v>
      </c>
      <c r="P109" t="s">
        <v>122</v>
      </c>
      <c r="Q109">
        <f t="shared" si="1"/>
        <v>0.32246292166648965</v>
      </c>
      <c r="R109" t="s">
        <v>313</v>
      </c>
    </row>
    <row r="110" spans="1:19" x14ac:dyDescent="0.25">
      <c r="A110" t="s">
        <v>125</v>
      </c>
      <c r="B110">
        <v>2016</v>
      </c>
      <c r="C110" t="s">
        <v>314</v>
      </c>
      <c r="D110" t="s">
        <v>315</v>
      </c>
      <c r="E110">
        <v>1</v>
      </c>
      <c r="F110" t="s">
        <v>120</v>
      </c>
      <c r="G110">
        <v>40909</v>
      </c>
      <c r="I110" t="s">
        <v>129</v>
      </c>
      <c r="J110" t="s">
        <v>69</v>
      </c>
      <c r="K110">
        <v>1</v>
      </c>
      <c r="L110">
        <v>1622</v>
      </c>
      <c r="M110">
        <v>0</v>
      </c>
      <c r="N110" t="s">
        <v>68</v>
      </c>
      <c r="O110">
        <v>0</v>
      </c>
      <c r="P110" t="s">
        <v>122</v>
      </c>
      <c r="Q110">
        <f t="shared" si="1"/>
        <v>0.18515981735159817</v>
      </c>
      <c r="R110" t="s">
        <v>3685</v>
      </c>
      <c r="S110" t="s">
        <v>3686</v>
      </c>
    </row>
    <row r="111" spans="1:19" x14ac:dyDescent="0.25">
      <c r="A111" t="s">
        <v>125</v>
      </c>
      <c r="B111">
        <v>2016</v>
      </c>
      <c r="C111" t="s">
        <v>316</v>
      </c>
      <c r="D111" t="s">
        <v>317</v>
      </c>
      <c r="E111">
        <v>1</v>
      </c>
      <c r="F111" t="s">
        <v>120</v>
      </c>
      <c r="G111">
        <v>40909</v>
      </c>
      <c r="I111" t="s">
        <v>129</v>
      </c>
      <c r="J111" t="s">
        <v>69</v>
      </c>
      <c r="K111">
        <v>2.1</v>
      </c>
      <c r="L111">
        <v>3446</v>
      </c>
      <c r="M111">
        <v>0</v>
      </c>
      <c r="N111" t="s">
        <v>68</v>
      </c>
      <c r="O111">
        <v>0</v>
      </c>
      <c r="P111" t="s">
        <v>122</v>
      </c>
      <c r="Q111">
        <f t="shared" si="1"/>
        <v>0.18732333115894759</v>
      </c>
      <c r="R111" t="s">
        <v>317</v>
      </c>
    </row>
    <row r="112" spans="1:19" x14ac:dyDescent="0.25">
      <c r="A112" t="s">
        <v>125</v>
      </c>
      <c r="B112">
        <v>2016</v>
      </c>
      <c r="C112" t="s">
        <v>318</v>
      </c>
      <c r="D112" t="s">
        <v>317</v>
      </c>
      <c r="E112">
        <v>1</v>
      </c>
      <c r="F112" t="s">
        <v>120</v>
      </c>
      <c r="G112">
        <v>40909</v>
      </c>
      <c r="I112" t="s">
        <v>129</v>
      </c>
      <c r="J112" t="s">
        <v>69</v>
      </c>
      <c r="K112">
        <v>1</v>
      </c>
      <c r="L112">
        <v>1622</v>
      </c>
      <c r="M112">
        <v>0</v>
      </c>
      <c r="N112" t="s">
        <v>68</v>
      </c>
      <c r="O112">
        <v>0</v>
      </c>
      <c r="P112" t="s">
        <v>122</v>
      </c>
      <c r="Q112">
        <f t="shared" si="1"/>
        <v>0.18515981735159817</v>
      </c>
      <c r="R112" t="s">
        <v>317</v>
      </c>
    </row>
    <row r="113" spans="1:20" x14ac:dyDescent="0.25">
      <c r="A113" t="s">
        <v>125</v>
      </c>
      <c r="B113">
        <v>2016</v>
      </c>
      <c r="C113" t="s">
        <v>319</v>
      </c>
      <c r="D113" t="s">
        <v>320</v>
      </c>
      <c r="E113" t="s">
        <v>128</v>
      </c>
      <c r="F113" t="s">
        <v>120</v>
      </c>
      <c r="G113">
        <v>41334</v>
      </c>
      <c r="I113" t="s">
        <v>129</v>
      </c>
      <c r="J113" t="s">
        <v>69</v>
      </c>
      <c r="K113">
        <v>20</v>
      </c>
      <c r="L113">
        <v>41014</v>
      </c>
      <c r="M113">
        <v>0</v>
      </c>
      <c r="N113" t="s">
        <v>68</v>
      </c>
      <c r="O113">
        <v>0</v>
      </c>
      <c r="P113" t="s">
        <v>122</v>
      </c>
      <c r="Q113">
        <f t="shared" si="1"/>
        <v>0.23409817351598172</v>
      </c>
      <c r="R113" t="s">
        <v>320</v>
      </c>
    </row>
    <row r="114" spans="1:20" x14ac:dyDescent="0.25">
      <c r="A114" t="s">
        <v>125</v>
      </c>
      <c r="B114">
        <v>2016</v>
      </c>
      <c r="C114" t="s">
        <v>321</v>
      </c>
      <c r="D114" t="s">
        <v>322</v>
      </c>
      <c r="E114">
        <v>1</v>
      </c>
      <c r="F114" t="s">
        <v>120</v>
      </c>
      <c r="G114">
        <v>42180</v>
      </c>
      <c r="I114" t="s">
        <v>129</v>
      </c>
      <c r="J114" t="s">
        <v>69</v>
      </c>
      <c r="K114">
        <v>20</v>
      </c>
      <c r="L114">
        <v>57077</v>
      </c>
      <c r="M114">
        <v>0</v>
      </c>
      <c r="N114" t="s">
        <v>68</v>
      </c>
      <c r="O114">
        <v>0</v>
      </c>
      <c r="P114" t="s">
        <v>122</v>
      </c>
      <c r="Q114">
        <f t="shared" si="1"/>
        <v>0.32578196347031962</v>
      </c>
      <c r="R114" t="s">
        <v>322</v>
      </c>
    </row>
    <row r="115" spans="1:20" x14ac:dyDescent="0.25">
      <c r="A115" t="s">
        <v>125</v>
      </c>
      <c r="B115">
        <v>2016</v>
      </c>
      <c r="C115" t="s">
        <v>323</v>
      </c>
      <c r="D115" t="s">
        <v>324</v>
      </c>
      <c r="E115" t="s">
        <v>128</v>
      </c>
      <c r="F115" t="s">
        <v>120</v>
      </c>
      <c r="G115">
        <v>42370</v>
      </c>
      <c r="I115" t="s">
        <v>129</v>
      </c>
      <c r="J115" t="s">
        <v>69</v>
      </c>
      <c r="K115">
        <v>3</v>
      </c>
      <c r="L115">
        <v>5256</v>
      </c>
      <c r="M115">
        <v>0</v>
      </c>
      <c r="N115" t="s">
        <v>68</v>
      </c>
      <c r="O115">
        <v>0</v>
      </c>
      <c r="P115" t="s">
        <v>122</v>
      </c>
      <c r="Q115">
        <f t="shared" si="1"/>
        <v>0.2</v>
      </c>
      <c r="R115" t="s">
        <v>324</v>
      </c>
    </row>
    <row r="116" spans="1:20" x14ac:dyDescent="0.25">
      <c r="A116" t="s">
        <v>125</v>
      </c>
      <c r="B116">
        <v>2016</v>
      </c>
      <c r="C116" t="s">
        <v>325</v>
      </c>
      <c r="D116" t="s">
        <v>326</v>
      </c>
      <c r="E116">
        <v>1</v>
      </c>
      <c r="F116" t="s">
        <v>120</v>
      </c>
      <c r="G116">
        <v>40760</v>
      </c>
      <c r="I116" t="s">
        <v>129</v>
      </c>
      <c r="J116" t="s">
        <v>69</v>
      </c>
      <c r="K116">
        <v>6</v>
      </c>
      <c r="L116">
        <v>12761</v>
      </c>
      <c r="M116">
        <v>0</v>
      </c>
      <c r="N116" t="s">
        <v>68</v>
      </c>
      <c r="O116">
        <v>0</v>
      </c>
      <c r="P116" t="s">
        <v>122</v>
      </c>
      <c r="Q116">
        <f t="shared" si="1"/>
        <v>0.24278919330289192</v>
      </c>
      <c r="R116" t="s">
        <v>326</v>
      </c>
    </row>
    <row r="117" spans="1:20" x14ac:dyDescent="0.25">
      <c r="A117" t="s">
        <v>125</v>
      </c>
      <c r="B117">
        <v>2016</v>
      </c>
      <c r="C117" t="s">
        <v>327</v>
      </c>
      <c r="D117" t="s">
        <v>328</v>
      </c>
      <c r="E117" t="s">
        <v>128</v>
      </c>
      <c r="F117" t="s">
        <v>120</v>
      </c>
      <c r="G117">
        <v>42004</v>
      </c>
      <c r="I117" t="s">
        <v>129</v>
      </c>
      <c r="J117" t="s">
        <v>69</v>
      </c>
      <c r="K117">
        <v>1.5</v>
      </c>
      <c r="L117">
        <v>2628</v>
      </c>
      <c r="M117">
        <v>0</v>
      </c>
      <c r="N117" t="s">
        <v>68</v>
      </c>
      <c r="O117">
        <v>0</v>
      </c>
      <c r="Q117">
        <f t="shared" si="1"/>
        <v>0.2</v>
      </c>
      <c r="R117" t="s">
        <v>328</v>
      </c>
    </row>
    <row r="118" spans="1:20" x14ac:dyDescent="0.25">
      <c r="A118" t="s">
        <v>188</v>
      </c>
      <c r="B118">
        <v>2016</v>
      </c>
      <c r="C118" t="s">
        <v>329</v>
      </c>
      <c r="D118" t="s">
        <v>330</v>
      </c>
      <c r="E118">
        <v>1</v>
      </c>
      <c r="F118" t="s">
        <v>331</v>
      </c>
      <c r="G118">
        <v>17930</v>
      </c>
      <c r="I118" t="s">
        <v>191</v>
      </c>
      <c r="J118" t="s">
        <v>95</v>
      </c>
      <c r="K118">
        <v>3</v>
      </c>
      <c r="L118">
        <v>0.01</v>
      </c>
      <c r="M118">
        <v>0</v>
      </c>
      <c r="N118" t="s">
        <v>93</v>
      </c>
      <c r="O118">
        <v>0</v>
      </c>
      <c r="P118" t="s">
        <v>122</v>
      </c>
      <c r="Q118">
        <f t="shared" si="1"/>
        <v>3.8051750380517503E-7</v>
      </c>
      <c r="R118" t="s">
        <v>330</v>
      </c>
      <c r="T118">
        <v>1</v>
      </c>
    </row>
    <row r="119" spans="1:20" x14ac:dyDescent="0.25">
      <c r="A119" t="s">
        <v>150</v>
      </c>
      <c r="B119">
        <v>2016</v>
      </c>
      <c r="C119" t="s">
        <v>332</v>
      </c>
      <c r="D119" t="s">
        <v>333</v>
      </c>
      <c r="E119">
        <v>2</v>
      </c>
      <c r="F119" t="s">
        <v>120</v>
      </c>
      <c r="G119">
        <v>35034</v>
      </c>
      <c r="I119" t="s">
        <v>167</v>
      </c>
      <c r="J119" t="s">
        <v>74</v>
      </c>
      <c r="K119">
        <v>3.3</v>
      </c>
      <c r="L119">
        <v>15892</v>
      </c>
      <c r="M119">
        <v>225834</v>
      </c>
      <c r="N119" t="s">
        <v>81</v>
      </c>
      <c r="O119">
        <v>0</v>
      </c>
      <c r="P119" t="s">
        <v>122</v>
      </c>
      <c r="Q119">
        <f t="shared" si="1"/>
        <v>0.54974401549744012</v>
      </c>
      <c r="R119" t="s">
        <v>333</v>
      </c>
    </row>
    <row r="120" spans="1:20" x14ac:dyDescent="0.25">
      <c r="A120" t="s">
        <v>150</v>
      </c>
      <c r="B120">
        <v>2016</v>
      </c>
      <c r="C120" t="s">
        <v>332</v>
      </c>
      <c r="D120" t="s">
        <v>333</v>
      </c>
      <c r="E120" t="s">
        <v>128</v>
      </c>
      <c r="F120" t="s">
        <v>120</v>
      </c>
      <c r="G120">
        <v>34700</v>
      </c>
      <c r="I120" t="s">
        <v>167</v>
      </c>
      <c r="J120" t="s">
        <v>74</v>
      </c>
      <c r="K120">
        <v>2.8</v>
      </c>
      <c r="L120">
        <v>21005</v>
      </c>
      <c r="M120">
        <v>309844</v>
      </c>
      <c r="N120" t="s">
        <v>81</v>
      </c>
      <c r="O120">
        <v>0</v>
      </c>
      <c r="P120" t="s">
        <v>122</v>
      </c>
      <c r="Q120">
        <f t="shared" si="1"/>
        <v>0.85636823222439662</v>
      </c>
      <c r="R120" t="s">
        <v>333</v>
      </c>
    </row>
    <row r="121" spans="1:20" x14ac:dyDescent="0.25">
      <c r="A121" t="s">
        <v>150</v>
      </c>
      <c r="B121">
        <v>2016</v>
      </c>
      <c r="C121" t="s">
        <v>334</v>
      </c>
      <c r="D121" t="s">
        <v>335</v>
      </c>
      <c r="E121" t="s">
        <v>336</v>
      </c>
      <c r="F121" t="s">
        <v>120</v>
      </c>
      <c r="G121">
        <v>33347</v>
      </c>
      <c r="I121" t="s">
        <v>167</v>
      </c>
      <c r="J121" t="s">
        <v>74</v>
      </c>
      <c r="K121">
        <v>47</v>
      </c>
      <c r="L121">
        <v>3338.05</v>
      </c>
      <c r="M121">
        <v>31466.1</v>
      </c>
      <c r="N121" t="s">
        <v>81</v>
      </c>
      <c r="O121">
        <v>0</v>
      </c>
      <c r="P121" t="s">
        <v>122</v>
      </c>
      <c r="Q121">
        <f t="shared" si="1"/>
        <v>8.1075731079374332E-3</v>
      </c>
      <c r="R121" t="s">
        <v>335</v>
      </c>
    </row>
    <row r="122" spans="1:20" x14ac:dyDescent="0.25">
      <c r="A122" t="s">
        <v>188</v>
      </c>
      <c r="B122">
        <v>2016</v>
      </c>
      <c r="C122" t="s">
        <v>337</v>
      </c>
      <c r="D122" t="s">
        <v>338</v>
      </c>
      <c r="E122" t="s">
        <v>339</v>
      </c>
      <c r="F122" t="s">
        <v>120</v>
      </c>
      <c r="G122">
        <v>9913</v>
      </c>
      <c r="I122" t="s">
        <v>191</v>
      </c>
      <c r="J122" t="s">
        <v>95</v>
      </c>
      <c r="K122">
        <v>34</v>
      </c>
      <c r="L122">
        <v>132482</v>
      </c>
      <c r="M122">
        <v>0</v>
      </c>
      <c r="N122" t="s">
        <v>93</v>
      </c>
      <c r="O122">
        <v>0</v>
      </c>
      <c r="P122" t="s">
        <v>122</v>
      </c>
      <c r="Q122">
        <f t="shared" si="1"/>
        <v>0.44480929358044585</v>
      </c>
      <c r="R122" t="s">
        <v>338</v>
      </c>
    </row>
    <row r="123" spans="1:20" x14ac:dyDescent="0.25">
      <c r="A123" t="s">
        <v>188</v>
      </c>
      <c r="B123">
        <v>2016</v>
      </c>
      <c r="C123" t="s">
        <v>340</v>
      </c>
      <c r="D123" t="s">
        <v>341</v>
      </c>
      <c r="E123" t="s">
        <v>342</v>
      </c>
      <c r="F123" t="s">
        <v>120</v>
      </c>
      <c r="G123">
        <v>21515</v>
      </c>
      <c r="I123" t="s">
        <v>191</v>
      </c>
      <c r="J123" t="s">
        <v>95</v>
      </c>
      <c r="K123">
        <v>54</v>
      </c>
      <c r="L123">
        <v>182989</v>
      </c>
      <c r="M123">
        <v>0</v>
      </c>
      <c r="N123" t="s">
        <v>93</v>
      </c>
      <c r="O123">
        <v>0</v>
      </c>
      <c r="P123" t="s">
        <v>122</v>
      </c>
      <c r="Q123">
        <f t="shared" si="1"/>
        <v>0.38683620835447319</v>
      </c>
      <c r="R123" t="s">
        <v>341</v>
      </c>
    </row>
    <row r="124" spans="1:20" x14ac:dyDescent="0.25">
      <c r="A124" t="s">
        <v>188</v>
      </c>
      <c r="B124">
        <v>2016</v>
      </c>
      <c r="C124" t="s">
        <v>340</v>
      </c>
      <c r="D124" t="s">
        <v>341</v>
      </c>
      <c r="E124" t="s">
        <v>343</v>
      </c>
      <c r="F124" t="s">
        <v>120</v>
      </c>
      <c r="G124">
        <v>21515</v>
      </c>
      <c r="I124" t="s">
        <v>191</v>
      </c>
      <c r="J124" t="s">
        <v>95</v>
      </c>
      <c r="K124">
        <v>54</v>
      </c>
      <c r="L124">
        <v>148779</v>
      </c>
      <c r="M124">
        <v>0</v>
      </c>
      <c r="N124" t="s">
        <v>93</v>
      </c>
      <c r="O124">
        <v>0</v>
      </c>
      <c r="P124" t="s">
        <v>122</v>
      </c>
      <c r="Q124">
        <f t="shared" si="1"/>
        <v>0.31451674277016745</v>
      </c>
      <c r="R124" t="s">
        <v>341</v>
      </c>
    </row>
    <row r="125" spans="1:20" x14ac:dyDescent="0.25">
      <c r="A125" t="s">
        <v>150</v>
      </c>
      <c r="B125">
        <v>2016</v>
      </c>
      <c r="C125" t="s">
        <v>344</v>
      </c>
      <c r="D125" t="s">
        <v>345</v>
      </c>
      <c r="E125">
        <v>1</v>
      </c>
      <c r="F125" t="s">
        <v>120</v>
      </c>
      <c r="G125">
        <v>39295</v>
      </c>
      <c r="I125" t="s">
        <v>167</v>
      </c>
      <c r="J125" t="s">
        <v>74</v>
      </c>
      <c r="K125">
        <v>49</v>
      </c>
      <c r="L125">
        <v>28750</v>
      </c>
      <c r="M125">
        <v>295321</v>
      </c>
      <c r="N125" t="s">
        <v>81</v>
      </c>
      <c r="O125">
        <v>0</v>
      </c>
      <c r="P125" t="s">
        <v>122</v>
      </c>
      <c r="Q125">
        <f t="shared" si="1"/>
        <v>6.6978846333053774E-2</v>
      </c>
      <c r="R125" t="s">
        <v>345</v>
      </c>
    </row>
    <row r="126" spans="1:20" x14ac:dyDescent="0.25">
      <c r="A126" t="s">
        <v>125</v>
      </c>
      <c r="B126">
        <v>2016</v>
      </c>
      <c r="C126" t="s">
        <v>346</v>
      </c>
      <c r="D126" t="s">
        <v>347</v>
      </c>
      <c r="E126" t="s">
        <v>128</v>
      </c>
      <c r="F126" t="s">
        <v>120</v>
      </c>
      <c r="G126">
        <v>42734</v>
      </c>
      <c r="I126" t="s">
        <v>129</v>
      </c>
      <c r="J126" t="s">
        <v>69</v>
      </c>
      <c r="K126">
        <v>60</v>
      </c>
      <c r="L126">
        <v>3013.11</v>
      </c>
      <c r="M126">
        <v>0</v>
      </c>
      <c r="N126" t="s">
        <v>68</v>
      </c>
      <c r="O126">
        <v>0</v>
      </c>
      <c r="Q126">
        <f t="shared" si="1"/>
        <v>5.7327054794520547E-3</v>
      </c>
      <c r="R126" t="s">
        <v>347</v>
      </c>
    </row>
    <row r="127" spans="1:20" x14ac:dyDescent="0.25">
      <c r="A127" t="s">
        <v>125</v>
      </c>
      <c r="B127">
        <v>2016</v>
      </c>
      <c r="C127" t="s">
        <v>348</v>
      </c>
      <c r="D127" t="s">
        <v>349</v>
      </c>
      <c r="E127" t="s">
        <v>128</v>
      </c>
      <c r="F127" t="s">
        <v>120</v>
      </c>
      <c r="G127">
        <v>42709</v>
      </c>
      <c r="I127" t="s">
        <v>129</v>
      </c>
      <c r="J127" t="s">
        <v>69</v>
      </c>
      <c r="K127">
        <v>50</v>
      </c>
      <c r="L127">
        <v>9137.1</v>
      </c>
      <c r="M127">
        <v>0</v>
      </c>
      <c r="N127" t="s">
        <v>68</v>
      </c>
      <c r="O127">
        <v>0</v>
      </c>
      <c r="Q127">
        <f t="shared" si="1"/>
        <v>2.0860958904109588E-2</v>
      </c>
      <c r="R127" t="s">
        <v>349</v>
      </c>
    </row>
    <row r="128" spans="1:20" x14ac:dyDescent="0.25">
      <c r="A128" t="s">
        <v>168</v>
      </c>
      <c r="B128">
        <v>2016</v>
      </c>
      <c r="C128" t="s">
        <v>350</v>
      </c>
      <c r="D128" t="s">
        <v>351</v>
      </c>
      <c r="E128" t="s">
        <v>352</v>
      </c>
      <c r="F128" t="s">
        <v>353</v>
      </c>
      <c r="G128">
        <v>32387</v>
      </c>
      <c r="H128">
        <v>42400</v>
      </c>
      <c r="I128" t="s">
        <v>172</v>
      </c>
      <c r="J128" t="s">
        <v>70</v>
      </c>
      <c r="K128">
        <v>11</v>
      </c>
      <c r="L128">
        <v>0.03</v>
      </c>
      <c r="M128">
        <v>0</v>
      </c>
      <c r="N128" t="s">
        <v>77</v>
      </c>
      <c r="O128">
        <v>0</v>
      </c>
      <c r="P128" t="s">
        <v>122</v>
      </c>
      <c r="Q128">
        <f t="shared" si="1"/>
        <v>3.1133250311332501E-7</v>
      </c>
      <c r="R128" t="s">
        <v>3687</v>
      </c>
      <c r="S128" t="s">
        <v>3688</v>
      </c>
      <c r="T128">
        <v>1</v>
      </c>
    </row>
    <row r="129" spans="1:20" x14ac:dyDescent="0.25">
      <c r="A129" t="s">
        <v>168</v>
      </c>
      <c r="B129">
        <v>2016</v>
      </c>
      <c r="C129" t="s">
        <v>350</v>
      </c>
      <c r="D129" t="s">
        <v>351</v>
      </c>
      <c r="E129" t="s">
        <v>354</v>
      </c>
      <c r="F129" t="s">
        <v>353</v>
      </c>
      <c r="G129">
        <v>32387</v>
      </c>
      <c r="H129">
        <v>42400</v>
      </c>
      <c r="I129" t="s">
        <v>172</v>
      </c>
      <c r="J129" t="s">
        <v>70</v>
      </c>
      <c r="K129">
        <v>11</v>
      </c>
      <c r="L129">
        <v>0.03</v>
      </c>
      <c r="M129">
        <v>0</v>
      </c>
      <c r="N129" t="s">
        <v>77</v>
      </c>
      <c r="O129">
        <v>0</v>
      </c>
      <c r="P129" t="s">
        <v>122</v>
      </c>
      <c r="Q129">
        <f t="shared" si="1"/>
        <v>3.1133250311332501E-7</v>
      </c>
      <c r="R129" t="s">
        <v>3687</v>
      </c>
      <c r="S129" t="s">
        <v>3688</v>
      </c>
      <c r="T129">
        <v>1</v>
      </c>
    </row>
    <row r="130" spans="1:20" x14ac:dyDescent="0.25">
      <c r="A130" t="s">
        <v>188</v>
      </c>
      <c r="B130">
        <v>2016</v>
      </c>
      <c r="C130" t="s">
        <v>355</v>
      </c>
      <c r="D130" t="s">
        <v>356</v>
      </c>
      <c r="E130" t="s">
        <v>357</v>
      </c>
      <c r="F130" t="s">
        <v>120</v>
      </c>
      <c r="G130">
        <v>32874</v>
      </c>
      <c r="I130" t="s">
        <v>191</v>
      </c>
      <c r="J130" t="s">
        <v>95</v>
      </c>
      <c r="K130">
        <v>3.2</v>
      </c>
      <c r="L130">
        <v>6766</v>
      </c>
      <c r="M130">
        <v>0</v>
      </c>
      <c r="N130" t="s">
        <v>93</v>
      </c>
      <c r="O130">
        <v>0</v>
      </c>
      <c r="P130" t="s">
        <v>122</v>
      </c>
      <c r="Q130">
        <f t="shared" si="1"/>
        <v>0.2413670091324201</v>
      </c>
      <c r="R130" t="s">
        <v>356</v>
      </c>
    </row>
    <row r="131" spans="1:20" x14ac:dyDescent="0.25">
      <c r="A131" t="s">
        <v>125</v>
      </c>
      <c r="B131">
        <v>2016</v>
      </c>
      <c r="C131" t="s">
        <v>358</v>
      </c>
      <c r="D131" t="s">
        <v>359</v>
      </c>
      <c r="E131">
        <v>1</v>
      </c>
      <c r="F131" t="s">
        <v>120</v>
      </c>
      <c r="G131">
        <v>41640</v>
      </c>
      <c r="I131" t="s">
        <v>129</v>
      </c>
      <c r="J131" t="s">
        <v>69</v>
      </c>
      <c r="K131">
        <v>1.5</v>
      </c>
      <c r="L131">
        <v>3746</v>
      </c>
      <c r="M131">
        <v>0</v>
      </c>
      <c r="N131" t="s">
        <v>68</v>
      </c>
      <c r="O131">
        <v>0</v>
      </c>
      <c r="P131" t="s">
        <v>122</v>
      </c>
      <c r="Q131">
        <f t="shared" si="1"/>
        <v>0.28508371385083714</v>
      </c>
      <c r="R131" t="s">
        <v>359</v>
      </c>
    </row>
    <row r="132" spans="1:20" x14ac:dyDescent="0.25">
      <c r="A132" t="s">
        <v>150</v>
      </c>
      <c r="B132">
        <v>2016</v>
      </c>
      <c r="C132" t="s">
        <v>360</v>
      </c>
      <c r="D132" t="s">
        <v>361</v>
      </c>
      <c r="E132" t="s">
        <v>336</v>
      </c>
      <c r="F132" t="s">
        <v>120</v>
      </c>
      <c r="G132">
        <v>34813</v>
      </c>
      <c r="I132" t="s">
        <v>167</v>
      </c>
      <c r="J132" t="s">
        <v>74</v>
      </c>
      <c r="K132">
        <v>47</v>
      </c>
      <c r="L132">
        <v>8074.04</v>
      </c>
      <c r="M132">
        <v>73588</v>
      </c>
      <c r="N132" t="s">
        <v>81</v>
      </c>
      <c r="O132">
        <v>0</v>
      </c>
      <c r="P132" t="s">
        <v>122</v>
      </c>
      <c r="Q132">
        <f t="shared" si="1"/>
        <v>1.9610511998445546E-2</v>
      </c>
      <c r="R132" t="s">
        <v>361</v>
      </c>
    </row>
    <row r="133" spans="1:20" x14ac:dyDescent="0.25">
      <c r="A133" t="s">
        <v>188</v>
      </c>
      <c r="B133">
        <v>2016</v>
      </c>
      <c r="C133" t="s">
        <v>362</v>
      </c>
      <c r="D133" t="s">
        <v>363</v>
      </c>
      <c r="E133">
        <v>43102</v>
      </c>
      <c r="F133" t="s">
        <v>120</v>
      </c>
      <c r="G133">
        <v>1986</v>
      </c>
      <c r="I133" t="s">
        <v>191</v>
      </c>
      <c r="J133" t="s">
        <v>95</v>
      </c>
      <c r="K133">
        <v>1.5</v>
      </c>
      <c r="L133">
        <v>806</v>
      </c>
      <c r="M133">
        <v>0</v>
      </c>
      <c r="N133" t="s">
        <v>93</v>
      </c>
      <c r="O133">
        <v>0</v>
      </c>
      <c r="P133" t="s">
        <v>122</v>
      </c>
      <c r="Q133">
        <f t="shared" ref="Q133:Q196" si="2">IFERROR(L133/(K133*8760),"")</f>
        <v>6.1339421613394216E-2</v>
      </c>
      <c r="R133" t="s">
        <v>363</v>
      </c>
    </row>
    <row r="134" spans="1:20" x14ac:dyDescent="0.25">
      <c r="A134" t="s">
        <v>150</v>
      </c>
      <c r="B134">
        <v>2016</v>
      </c>
      <c r="C134" t="s">
        <v>364</v>
      </c>
      <c r="D134" t="s">
        <v>365</v>
      </c>
      <c r="E134">
        <v>1</v>
      </c>
      <c r="F134" t="s">
        <v>120</v>
      </c>
      <c r="G134">
        <v>38353</v>
      </c>
      <c r="I134" t="s">
        <v>133</v>
      </c>
      <c r="J134" t="s">
        <v>75</v>
      </c>
      <c r="K134">
        <v>1.2</v>
      </c>
      <c r="L134">
        <v>95</v>
      </c>
      <c r="M134">
        <v>1194</v>
      </c>
      <c r="N134" t="s">
        <v>81</v>
      </c>
      <c r="O134">
        <v>0</v>
      </c>
      <c r="P134" t="s">
        <v>122</v>
      </c>
      <c r="Q134">
        <f t="shared" si="2"/>
        <v>9.0372907153729067E-3</v>
      </c>
      <c r="R134" t="s">
        <v>365</v>
      </c>
    </row>
    <row r="135" spans="1:20" x14ac:dyDescent="0.25">
      <c r="A135" t="s">
        <v>150</v>
      </c>
      <c r="B135">
        <v>2016</v>
      </c>
      <c r="C135" t="s">
        <v>364</v>
      </c>
      <c r="D135" t="s">
        <v>365</v>
      </c>
      <c r="E135">
        <v>2</v>
      </c>
      <c r="F135" t="s">
        <v>120</v>
      </c>
      <c r="G135">
        <v>38353</v>
      </c>
      <c r="I135" t="s">
        <v>133</v>
      </c>
      <c r="J135" t="s">
        <v>75</v>
      </c>
      <c r="K135">
        <v>1.2</v>
      </c>
      <c r="L135">
        <v>77</v>
      </c>
      <c r="M135">
        <v>1021</v>
      </c>
      <c r="N135" t="s">
        <v>81</v>
      </c>
      <c r="O135">
        <v>0</v>
      </c>
      <c r="P135" t="s">
        <v>122</v>
      </c>
      <c r="Q135">
        <f t="shared" si="2"/>
        <v>7.3249619482496191E-3</v>
      </c>
      <c r="R135" t="s">
        <v>365</v>
      </c>
    </row>
    <row r="136" spans="1:20" x14ac:dyDescent="0.25">
      <c r="A136" t="s">
        <v>150</v>
      </c>
      <c r="B136">
        <v>2016</v>
      </c>
      <c r="C136" t="s">
        <v>364</v>
      </c>
      <c r="D136" t="s">
        <v>365</v>
      </c>
      <c r="E136">
        <v>3</v>
      </c>
      <c r="F136" t="s">
        <v>120</v>
      </c>
      <c r="G136">
        <v>38353</v>
      </c>
      <c r="I136" t="s">
        <v>133</v>
      </c>
      <c r="J136" t="s">
        <v>75</v>
      </c>
      <c r="K136">
        <v>1.2</v>
      </c>
      <c r="L136">
        <v>80</v>
      </c>
      <c r="M136">
        <v>1050</v>
      </c>
      <c r="N136" t="s">
        <v>81</v>
      </c>
      <c r="O136">
        <v>0</v>
      </c>
      <c r="P136" t="s">
        <v>122</v>
      </c>
      <c r="Q136">
        <f t="shared" si="2"/>
        <v>7.6103500761035003E-3</v>
      </c>
      <c r="R136" t="s">
        <v>365</v>
      </c>
    </row>
    <row r="137" spans="1:20" x14ac:dyDescent="0.25">
      <c r="A137" t="s">
        <v>150</v>
      </c>
      <c r="B137">
        <v>2016</v>
      </c>
      <c r="C137" t="s">
        <v>364</v>
      </c>
      <c r="D137" t="s">
        <v>365</v>
      </c>
      <c r="E137">
        <v>4</v>
      </c>
      <c r="F137" t="s">
        <v>120</v>
      </c>
      <c r="G137">
        <v>38353</v>
      </c>
      <c r="I137" t="s">
        <v>133</v>
      </c>
      <c r="J137" t="s">
        <v>75</v>
      </c>
      <c r="K137">
        <v>1.2</v>
      </c>
      <c r="L137">
        <v>66</v>
      </c>
      <c r="M137">
        <v>863</v>
      </c>
      <c r="N137" t="s">
        <v>81</v>
      </c>
      <c r="O137">
        <v>0</v>
      </c>
      <c r="P137" t="s">
        <v>122</v>
      </c>
      <c r="Q137">
        <f t="shared" si="2"/>
        <v>6.2785388127853878E-3</v>
      </c>
      <c r="R137" t="s">
        <v>365</v>
      </c>
    </row>
    <row r="138" spans="1:20" x14ac:dyDescent="0.25">
      <c r="A138" t="s">
        <v>150</v>
      </c>
      <c r="B138">
        <v>2016</v>
      </c>
      <c r="C138" t="s">
        <v>364</v>
      </c>
      <c r="D138" t="s">
        <v>365</v>
      </c>
      <c r="E138">
        <v>5</v>
      </c>
      <c r="F138" t="s">
        <v>120</v>
      </c>
      <c r="G138">
        <v>38353</v>
      </c>
      <c r="I138" t="s">
        <v>133</v>
      </c>
      <c r="J138" t="s">
        <v>75</v>
      </c>
      <c r="K138">
        <v>1.2</v>
      </c>
      <c r="L138">
        <v>60</v>
      </c>
      <c r="M138">
        <v>762</v>
      </c>
      <c r="N138" t="s">
        <v>81</v>
      </c>
      <c r="O138">
        <v>0</v>
      </c>
      <c r="P138" t="s">
        <v>122</v>
      </c>
      <c r="Q138">
        <f t="shared" si="2"/>
        <v>5.7077625570776253E-3</v>
      </c>
      <c r="R138" t="s">
        <v>365</v>
      </c>
    </row>
    <row r="139" spans="1:20" x14ac:dyDescent="0.25">
      <c r="A139" t="s">
        <v>150</v>
      </c>
      <c r="B139">
        <v>2016</v>
      </c>
      <c r="C139" t="s">
        <v>364</v>
      </c>
      <c r="D139" t="s">
        <v>365</v>
      </c>
      <c r="E139">
        <v>6</v>
      </c>
      <c r="F139" t="s">
        <v>120</v>
      </c>
      <c r="G139">
        <v>38353</v>
      </c>
      <c r="I139" t="s">
        <v>133</v>
      </c>
      <c r="J139" t="s">
        <v>75</v>
      </c>
      <c r="K139">
        <v>1.2</v>
      </c>
      <c r="L139">
        <v>61</v>
      </c>
      <c r="M139">
        <v>805</v>
      </c>
      <c r="N139" t="s">
        <v>81</v>
      </c>
      <c r="O139">
        <v>0</v>
      </c>
      <c r="P139" t="s">
        <v>122</v>
      </c>
      <c r="Q139">
        <f t="shared" si="2"/>
        <v>5.802891933028919E-3</v>
      </c>
      <c r="R139" t="s">
        <v>365</v>
      </c>
    </row>
    <row r="140" spans="1:20" x14ac:dyDescent="0.25">
      <c r="A140" t="s">
        <v>150</v>
      </c>
      <c r="B140">
        <v>2016</v>
      </c>
      <c r="C140" t="s">
        <v>364</v>
      </c>
      <c r="D140" t="s">
        <v>365</v>
      </c>
      <c r="E140">
        <v>7</v>
      </c>
      <c r="F140" t="s">
        <v>120</v>
      </c>
      <c r="G140">
        <v>38353</v>
      </c>
      <c r="I140" t="s">
        <v>133</v>
      </c>
      <c r="J140" t="s">
        <v>75</v>
      </c>
      <c r="K140">
        <v>1.2</v>
      </c>
      <c r="L140">
        <v>50</v>
      </c>
      <c r="M140">
        <v>661</v>
      </c>
      <c r="N140" t="s">
        <v>81</v>
      </c>
      <c r="O140">
        <v>0</v>
      </c>
      <c r="P140" t="s">
        <v>122</v>
      </c>
      <c r="Q140">
        <f t="shared" si="2"/>
        <v>4.7564687975646877E-3</v>
      </c>
      <c r="R140" t="s">
        <v>365</v>
      </c>
    </row>
    <row r="141" spans="1:20" x14ac:dyDescent="0.25">
      <c r="A141" t="s">
        <v>188</v>
      </c>
      <c r="B141">
        <v>2016</v>
      </c>
      <c r="C141" t="s">
        <v>366</v>
      </c>
      <c r="D141" t="s">
        <v>367</v>
      </c>
      <c r="E141">
        <v>1</v>
      </c>
      <c r="F141" t="s">
        <v>120</v>
      </c>
      <c r="G141">
        <v>20637</v>
      </c>
      <c r="I141" t="s">
        <v>191</v>
      </c>
      <c r="J141" t="s">
        <v>95</v>
      </c>
      <c r="K141">
        <v>9.99</v>
      </c>
      <c r="L141">
        <v>68361</v>
      </c>
      <c r="M141">
        <v>0</v>
      </c>
      <c r="N141" t="s">
        <v>93</v>
      </c>
      <c r="O141">
        <v>0</v>
      </c>
      <c r="P141" t="s">
        <v>122</v>
      </c>
      <c r="Q141">
        <f t="shared" si="2"/>
        <v>0.78115787019896599</v>
      </c>
      <c r="R141" t="s">
        <v>367</v>
      </c>
    </row>
    <row r="142" spans="1:20" x14ac:dyDescent="0.25">
      <c r="A142" t="s">
        <v>125</v>
      </c>
      <c r="B142">
        <v>2016</v>
      </c>
      <c r="C142" t="s">
        <v>368</v>
      </c>
      <c r="D142" t="s">
        <v>369</v>
      </c>
      <c r="E142" t="s">
        <v>128</v>
      </c>
      <c r="F142" t="s">
        <v>120</v>
      </c>
      <c r="G142">
        <v>42004</v>
      </c>
      <c r="I142" t="s">
        <v>129</v>
      </c>
      <c r="J142" t="s">
        <v>69</v>
      </c>
      <c r="K142">
        <v>1.5</v>
      </c>
      <c r="L142">
        <v>2628</v>
      </c>
      <c r="M142">
        <v>0</v>
      </c>
      <c r="N142" t="s">
        <v>68</v>
      </c>
      <c r="O142">
        <v>0</v>
      </c>
      <c r="Q142">
        <f t="shared" si="2"/>
        <v>0.2</v>
      </c>
      <c r="R142" t="s">
        <v>369</v>
      </c>
    </row>
    <row r="143" spans="1:20" x14ac:dyDescent="0.25">
      <c r="A143" t="s">
        <v>188</v>
      </c>
      <c r="B143">
        <v>2016</v>
      </c>
      <c r="C143" t="s">
        <v>370</v>
      </c>
      <c r="D143" t="s">
        <v>371</v>
      </c>
      <c r="E143" t="s">
        <v>372</v>
      </c>
      <c r="F143" t="s">
        <v>120</v>
      </c>
      <c r="G143">
        <v>25460</v>
      </c>
      <c r="I143" t="s">
        <v>191</v>
      </c>
      <c r="J143" t="s">
        <v>95</v>
      </c>
      <c r="K143">
        <v>117.9</v>
      </c>
      <c r="L143">
        <v>181547</v>
      </c>
      <c r="M143">
        <v>0</v>
      </c>
      <c r="N143" t="s">
        <v>93</v>
      </c>
      <c r="O143">
        <v>0</v>
      </c>
      <c r="P143" t="s">
        <v>122</v>
      </c>
      <c r="Q143">
        <f t="shared" si="2"/>
        <v>0.17578069023745066</v>
      </c>
      <c r="R143" t="s">
        <v>371</v>
      </c>
    </row>
    <row r="144" spans="1:20" x14ac:dyDescent="0.25">
      <c r="A144" t="s">
        <v>125</v>
      </c>
      <c r="B144">
        <v>2016</v>
      </c>
      <c r="C144" t="s">
        <v>373</v>
      </c>
      <c r="D144" t="s">
        <v>374</v>
      </c>
      <c r="E144">
        <v>1</v>
      </c>
      <c r="F144" t="s">
        <v>120</v>
      </c>
      <c r="G144">
        <v>40909</v>
      </c>
      <c r="I144" t="s">
        <v>129</v>
      </c>
      <c r="J144" t="s">
        <v>69</v>
      </c>
      <c r="K144">
        <v>1</v>
      </c>
      <c r="L144">
        <v>1622</v>
      </c>
      <c r="M144">
        <v>0</v>
      </c>
      <c r="N144" t="s">
        <v>68</v>
      </c>
      <c r="O144">
        <v>0</v>
      </c>
      <c r="P144" t="s">
        <v>122</v>
      </c>
      <c r="Q144">
        <f t="shared" si="2"/>
        <v>0.18515981735159817</v>
      </c>
      <c r="R144" t="s">
        <v>374</v>
      </c>
    </row>
    <row r="145" spans="1:18" x14ac:dyDescent="0.25">
      <c r="A145" t="s">
        <v>150</v>
      </c>
      <c r="B145">
        <v>2016</v>
      </c>
      <c r="C145" t="s">
        <v>375</v>
      </c>
      <c r="D145" t="s">
        <v>376</v>
      </c>
      <c r="E145">
        <v>1</v>
      </c>
      <c r="F145" t="s">
        <v>120</v>
      </c>
      <c r="G145">
        <v>31747</v>
      </c>
      <c r="I145" t="s">
        <v>167</v>
      </c>
      <c r="J145" t="s">
        <v>74</v>
      </c>
      <c r="K145">
        <v>9.1999999999999993</v>
      </c>
      <c r="L145">
        <v>63690</v>
      </c>
      <c r="M145">
        <v>849750</v>
      </c>
      <c r="N145" t="s">
        <v>81</v>
      </c>
      <c r="O145">
        <v>0</v>
      </c>
      <c r="P145" t="s">
        <v>122</v>
      </c>
      <c r="Q145">
        <f t="shared" si="2"/>
        <v>0.79027695056581293</v>
      </c>
      <c r="R145" t="s">
        <v>376</v>
      </c>
    </row>
    <row r="146" spans="1:18" x14ac:dyDescent="0.25">
      <c r="A146" t="s">
        <v>150</v>
      </c>
      <c r="B146">
        <v>2016</v>
      </c>
      <c r="C146" t="s">
        <v>375</v>
      </c>
      <c r="D146" t="s">
        <v>376</v>
      </c>
      <c r="E146">
        <v>2</v>
      </c>
      <c r="F146" t="s">
        <v>120</v>
      </c>
      <c r="G146">
        <v>31747</v>
      </c>
      <c r="I146" t="s">
        <v>167</v>
      </c>
      <c r="J146" t="s">
        <v>74</v>
      </c>
      <c r="K146">
        <v>9.1999999999999993</v>
      </c>
      <c r="L146">
        <v>71455</v>
      </c>
      <c r="M146">
        <v>883605</v>
      </c>
      <c r="N146" t="s">
        <v>81</v>
      </c>
      <c r="O146">
        <v>0</v>
      </c>
      <c r="P146" t="s">
        <v>122</v>
      </c>
      <c r="Q146">
        <f t="shared" si="2"/>
        <v>0.88662646416517765</v>
      </c>
      <c r="R146" t="s">
        <v>376</v>
      </c>
    </row>
    <row r="147" spans="1:18" x14ac:dyDescent="0.25">
      <c r="A147" t="s">
        <v>150</v>
      </c>
      <c r="B147">
        <v>2016</v>
      </c>
      <c r="C147" t="s">
        <v>377</v>
      </c>
      <c r="D147" t="s">
        <v>378</v>
      </c>
      <c r="E147" t="s">
        <v>379</v>
      </c>
      <c r="F147" t="s">
        <v>120</v>
      </c>
      <c r="G147">
        <v>31747</v>
      </c>
      <c r="I147" t="s">
        <v>167</v>
      </c>
      <c r="J147" t="s">
        <v>74</v>
      </c>
      <c r="K147">
        <v>37.200000000000003</v>
      </c>
      <c r="L147">
        <v>310118</v>
      </c>
      <c r="M147">
        <v>4020980</v>
      </c>
      <c r="N147" t="s">
        <v>81</v>
      </c>
      <c r="O147">
        <v>0</v>
      </c>
      <c r="P147" t="s">
        <v>122</v>
      </c>
      <c r="Q147">
        <f t="shared" si="2"/>
        <v>0.95165586487946185</v>
      </c>
      <c r="R147" t="s">
        <v>378</v>
      </c>
    </row>
    <row r="148" spans="1:18" x14ac:dyDescent="0.25">
      <c r="A148" t="s">
        <v>150</v>
      </c>
      <c r="B148">
        <v>2016</v>
      </c>
      <c r="C148" t="s">
        <v>380</v>
      </c>
      <c r="D148" t="s">
        <v>381</v>
      </c>
      <c r="E148" t="s">
        <v>382</v>
      </c>
      <c r="F148" t="s">
        <v>120</v>
      </c>
      <c r="G148">
        <v>32933</v>
      </c>
      <c r="I148" t="s">
        <v>167</v>
      </c>
      <c r="J148" t="s">
        <v>74</v>
      </c>
      <c r="K148">
        <v>21.4</v>
      </c>
      <c r="L148">
        <v>161217</v>
      </c>
      <c r="M148">
        <v>1836060</v>
      </c>
      <c r="N148" t="s">
        <v>81</v>
      </c>
      <c r="O148">
        <v>0</v>
      </c>
      <c r="P148" t="s">
        <v>122</v>
      </c>
      <c r="Q148">
        <f t="shared" si="2"/>
        <v>0.85998911791063881</v>
      </c>
      <c r="R148" t="s">
        <v>381</v>
      </c>
    </row>
    <row r="149" spans="1:18" x14ac:dyDescent="0.25">
      <c r="A149" t="s">
        <v>150</v>
      </c>
      <c r="B149">
        <v>2016</v>
      </c>
      <c r="C149" t="s">
        <v>380</v>
      </c>
      <c r="D149" t="s">
        <v>381</v>
      </c>
      <c r="E149" t="s">
        <v>383</v>
      </c>
      <c r="F149" t="s">
        <v>120</v>
      </c>
      <c r="G149">
        <v>32994</v>
      </c>
      <c r="I149" t="s">
        <v>167</v>
      </c>
      <c r="J149" t="s">
        <v>74</v>
      </c>
      <c r="K149">
        <v>21.4</v>
      </c>
      <c r="L149">
        <v>167851</v>
      </c>
      <c r="M149">
        <v>1887650</v>
      </c>
      <c r="N149" t="s">
        <v>81</v>
      </c>
      <c r="O149">
        <v>0</v>
      </c>
      <c r="P149" t="s">
        <v>122</v>
      </c>
      <c r="Q149">
        <f t="shared" si="2"/>
        <v>0.89537724576452016</v>
      </c>
      <c r="R149" t="s">
        <v>381</v>
      </c>
    </row>
    <row r="150" spans="1:18" x14ac:dyDescent="0.25">
      <c r="A150" t="s">
        <v>188</v>
      </c>
      <c r="B150">
        <v>2016</v>
      </c>
      <c r="C150" t="s">
        <v>384</v>
      </c>
      <c r="D150" t="s">
        <v>385</v>
      </c>
      <c r="E150" t="s">
        <v>386</v>
      </c>
      <c r="F150" t="s">
        <v>120</v>
      </c>
      <c r="G150">
        <v>31778</v>
      </c>
      <c r="I150" t="s">
        <v>191</v>
      </c>
      <c r="J150" t="s">
        <v>95</v>
      </c>
      <c r="K150">
        <v>2</v>
      </c>
      <c r="L150">
        <v>10088</v>
      </c>
      <c r="M150">
        <v>0</v>
      </c>
      <c r="N150" t="s">
        <v>93</v>
      </c>
      <c r="O150">
        <v>0</v>
      </c>
      <c r="P150" t="s">
        <v>122</v>
      </c>
      <c r="Q150">
        <f t="shared" si="2"/>
        <v>0.57579908675799085</v>
      </c>
      <c r="R150" t="s">
        <v>385</v>
      </c>
    </row>
    <row r="151" spans="1:18" x14ac:dyDescent="0.25">
      <c r="A151" t="s">
        <v>188</v>
      </c>
      <c r="B151">
        <v>2016</v>
      </c>
      <c r="C151" t="s">
        <v>387</v>
      </c>
      <c r="D151" t="s">
        <v>388</v>
      </c>
      <c r="E151" t="s">
        <v>386</v>
      </c>
      <c r="F151" t="s">
        <v>120</v>
      </c>
      <c r="G151">
        <v>5054</v>
      </c>
      <c r="I151" t="s">
        <v>191</v>
      </c>
      <c r="J151" t="s">
        <v>95</v>
      </c>
      <c r="K151">
        <v>82.9</v>
      </c>
      <c r="L151">
        <v>282180</v>
      </c>
      <c r="M151">
        <v>0</v>
      </c>
      <c r="N151" t="s">
        <v>93</v>
      </c>
      <c r="O151">
        <v>0</v>
      </c>
      <c r="P151" t="s">
        <v>122</v>
      </c>
      <c r="Q151">
        <f t="shared" si="2"/>
        <v>0.38856850141282617</v>
      </c>
      <c r="R151" t="s">
        <v>388</v>
      </c>
    </row>
    <row r="152" spans="1:18" x14ac:dyDescent="0.25">
      <c r="A152" t="s">
        <v>188</v>
      </c>
      <c r="B152">
        <v>2016</v>
      </c>
      <c r="C152" t="s">
        <v>389</v>
      </c>
      <c r="D152" t="s">
        <v>390</v>
      </c>
      <c r="E152" t="s">
        <v>386</v>
      </c>
      <c r="F152" t="s">
        <v>120</v>
      </c>
      <c r="G152">
        <v>5079</v>
      </c>
      <c r="I152" t="s">
        <v>191</v>
      </c>
      <c r="J152" t="s">
        <v>95</v>
      </c>
      <c r="K152">
        <v>67.099999999999994</v>
      </c>
      <c r="L152">
        <v>332639</v>
      </c>
      <c r="M152">
        <v>0</v>
      </c>
      <c r="N152" t="s">
        <v>93</v>
      </c>
      <c r="O152">
        <v>0</v>
      </c>
      <c r="P152" t="s">
        <v>122</v>
      </c>
      <c r="Q152">
        <f t="shared" si="2"/>
        <v>0.56590892078204003</v>
      </c>
      <c r="R152" t="s">
        <v>390</v>
      </c>
    </row>
    <row r="153" spans="1:18" x14ac:dyDescent="0.25">
      <c r="A153" t="s">
        <v>188</v>
      </c>
      <c r="B153">
        <v>2016</v>
      </c>
      <c r="C153" t="s">
        <v>391</v>
      </c>
      <c r="D153" t="s">
        <v>392</v>
      </c>
      <c r="E153" t="s">
        <v>386</v>
      </c>
      <c r="F153" t="s">
        <v>120</v>
      </c>
      <c r="G153">
        <v>10441</v>
      </c>
      <c r="I153" t="s">
        <v>191</v>
      </c>
      <c r="J153" t="s">
        <v>95</v>
      </c>
      <c r="K153">
        <v>98.5</v>
      </c>
      <c r="L153">
        <v>359245</v>
      </c>
      <c r="M153">
        <v>0</v>
      </c>
      <c r="N153" t="s">
        <v>93</v>
      </c>
      <c r="O153">
        <v>0</v>
      </c>
      <c r="P153" t="s">
        <v>122</v>
      </c>
      <c r="Q153">
        <f t="shared" si="2"/>
        <v>0.41634216442991911</v>
      </c>
      <c r="R153" t="s">
        <v>392</v>
      </c>
    </row>
    <row r="154" spans="1:18" x14ac:dyDescent="0.25">
      <c r="A154" t="s">
        <v>188</v>
      </c>
      <c r="B154">
        <v>2016</v>
      </c>
      <c r="C154" t="s">
        <v>393</v>
      </c>
      <c r="D154" t="s">
        <v>394</v>
      </c>
      <c r="E154" t="s">
        <v>386</v>
      </c>
      <c r="F154" t="s">
        <v>120</v>
      </c>
      <c r="G154">
        <v>8645</v>
      </c>
      <c r="I154" t="s">
        <v>191</v>
      </c>
      <c r="J154" t="s">
        <v>95</v>
      </c>
      <c r="K154">
        <v>177</v>
      </c>
      <c r="L154">
        <v>763372</v>
      </c>
      <c r="M154">
        <v>0</v>
      </c>
      <c r="N154" t="s">
        <v>93</v>
      </c>
      <c r="O154">
        <v>0</v>
      </c>
      <c r="P154" t="s">
        <v>122</v>
      </c>
      <c r="Q154">
        <f t="shared" si="2"/>
        <v>0.49233289477078657</v>
      </c>
      <c r="R154" t="s">
        <v>394</v>
      </c>
    </row>
    <row r="155" spans="1:18" x14ac:dyDescent="0.25">
      <c r="A155" t="s">
        <v>188</v>
      </c>
      <c r="B155">
        <v>2016</v>
      </c>
      <c r="C155" t="s">
        <v>395</v>
      </c>
      <c r="D155" t="s">
        <v>396</v>
      </c>
      <c r="E155">
        <v>1</v>
      </c>
      <c r="F155" t="s">
        <v>120</v>
      </c>
      <c r="G155">
        <v>8645</v>
      </c>
      <c r="I155" t="s">
        <v>191</v>
      </c>
      <c r="J155" t="s">
        <v>95</v>
      </c>
      <c r="K155">
        <v>100</v>
      </c>
      <c r="L155">
        <v>378638</v>
      </c>
      <c r="M155">
        <v>0</v>
      </c>
      <c r="N155" t="s">
        <v>93</v>
      </c>
      <c r="O155">
        <v>0</v>
      </c>
      <c r="P155" t="s">
        <v>122</v>
      </c>
      <c r="Q155">
        <f t="shared" si="2"/>
        <v>0.43223515981735161</v>
      </c>
      <c r="R155" t="s">
        <v>396</v>
      </c>
    </row>
    <row r="156" spans="1:18" x14ac:dyDescent="0.25">
      <c r="A156" t="s">
        <v>188</v>
      </c>
      <c r="B156">
        <v>2016</v>
      </c>
      <c r="C156" t="s">
        <v>397</v>
      </c>
      <c r="D156" t="s">
        <v>398</v>
      </c>
      <c r="E156" t="s">
        <v>386</v>
      </c>
      <c r="F156" t="s">
        <v>120</v>
      </c>
      <c r="G156">
        <v>7672</v>
      </c>
      <c r="I156" t="s">
        <v>191</v>
      </c>
      <c r="J156" t="s">
        <v>95</v>
      </c>
      <c r="K156">
        <v>64.5</v>
      </c>
      <c r="L156">
        <v>212772</v>
      </c>
      <c r="M156">
        <v>0</v>
      </c>
      <c r="N156" t="s">
        <v>93</v>
      </c>
      <c r="O156">
        <v>0</v>
      </c>
      <c r="P156" t="s">
        <v>122</v>
      </c>
      <c r="Q156">
        <f t="shared" si="2"/>
        <v>0.37657428055644049</v>
      </c>
      <c r="R156" t="s">
        <v>398</v>
      </c>
    </row>
    <row r="157" spans="1:18" x14ac:dyDescent="0.25">
      <c r="A157" t="s">
        <v>168</v>
      </c>
      <c r="B157">
        <v>2016</v>
      </c>
      <c r="C157" t="s">
        <v>399</v>
      </c>
      <c r="D157" t="s">
        <v>400</v>
      </c>
      <c r="E157" t="s">
        <v>401</v>
      </c>
      <c r="F157" t="s">
        <v>120</v>
      </c>
      <c r="G157">
        <v>29221</v>
      </c>
      <c r="I157" t="s">
        <v>172</v>
      </c>
      <c r="J157" t="s">
        <v>70</v>
      </c>
      <c r="K157">
        <v>95</v>
      </c>
      <c r="L157">
        <v>603910</v>
      </c>
      <c r="M157">
        <v>0</v>
      </c>
      <c r="N157" t="s">
        <v>77</v>
      </c>
      <c r="O157">
        <v>0</v>
      </c>
      <c r="P157" t="s">
        <v>122</v>
      </c>
      <c r="Q157">
        <f t="shared" si="2"/>
        <v>0.72567892333573658</v>
      </c>
      <c r="R157" t="s">
        <v>400</v>
      </c>
    </row>
    <row r="158" spans="1:18" x14ac:dyDescent="0.25">
      <c r="A158" t="s">
        <v>188</v>
      </c>
      <c r="B158">
        <v>2016</v>
      </c>
      <c r="C158" t="s">
        <v>402</v>
      </c>
      <c r="D158" t="s">
        <v>403</v>
      </c>
      <c r="E158" t="s">
        <v>128</v>
      </c>
      <c r="F158" t="s">
        <v>120</v>
      </c>
      <c r="G158">
        <v>9314</v>
      </c>
      <c r="I158" t="s">
        <v>191</v>
      </c>
      <c r="J158" t="s">
        <v>95</v>
      </c>
      <c r="K158">
        <v>3.2</v>
      </c>
      <c r="L158">
        <v>1478</v>
      </c>
      <c r="M158">
        <v>0</v>
      </c>
      <c r="N158" t="s">
        <v>93</v>
      </c>
      <c r="O158">
        <v>0</v>
      </c>
      <c r="P158" t="s">
        <v>122</v>
      </c>
      <c r="Q158">
        <f t="shared" si="2"/>
        <v>5.2725456621004564E-2</v>
      </c>
      <c r="R158" t="s">
        <v>403</v>
      </c>
    </row>
    <row r="159" spans="1:18" x14ac:dyDescent="0.25">
      <c r="A159" t="s">
        <v>150</v>
      </c>
      <c r="B159">
        <v>2016</v>
      </c>
      <c r="C159" t="s">
        <v>404</v>
      </c>
      <c r="D159" t="s">
        <v>405</v>
      </c>
      <c r="E159" t="s">
        <v>406</v>
      </c>
      <c r="F159" t="s">
        <v>120</v>
      </c>
      <c r="G159">
        <v>32964</v>
      </c>
      <c r="I159" t="s">
        <v>133</v>
      </c>
      <c r="J159" t="s">
        <v>75</v>
      </c>
      <c r="K159">
        <v>0.6</v>
      </c>
      <c r="L159">
        <v>3436</v>
      </c>
      <c r="M159">
        <v>41169</v>
      </c>
      <c r="N159" t="s">
        <v>81</v>
      </c>
      <c r="O159">
        <v>0</v>
      </c>
      <c r="P159" t="s">
        <v>122</v>
      </c>
      <c r="Q159">
        <f t="shared" si="2"/>
        <v>0.65372907153729076</v>
      </c>
      <c r="R159" t="s">
        <v>405</v>
      </c>
    </row>
    <row r="160" spans="1:18" x14ac:dyDescent="0.25">
      <c r="A160" t="s">
        <v>150</v>
      </c>
      <c r="B160">
        <v>2016</v>
      </c>
      <c r="C160" t="s">
        <v>404</v>
      </c>
      <c r="D160" t="s">
        <v>405</v>
      </c>
      <c r="E160" t="s">
        <v>407</v>
      </c>
      <c r="F160" t="s">
        <v>120</v>
      </c>
      <c r="G160">
        <v>32964</v>
      </c>
      <c r="I160" t="s">
        <v>133</v>
      </c>
      <c r="J160" t="s">
        <v>75</v>
      </c>
      <c r="K160">
        <v>0.6</v>
      </c>
      <c r="L160">
        <v>3080</v>
      </c>
      <c r="M160">
        <v>35444</v>
      </c>
      <c r="N160" t="s">
        <v>81</v>
      </c>
      <c r="O160">
        <v>0</v>
      </c>
      <c r="P160" t="s">
        <v>122</v>
      </c>
      <c r="Q160">
        <f t="shared" si="2"/>
        <v>0.58599695585996958</v>
      </c>
      <c r="R160" t="s">
        <v>405</v>
      </c>
    </row>
    <row r="161" spans="1:19" x14ac:dyDescent="0.25">
      <c r="A161" t="s">
        <v>150</v>
      </c>
      <c r="B161">
        <v>2016</v>
      </c>
      <c r="C161" t="s">
        <v>404</v>
      </c>
      <c r="D161" t="s">
        <v>405</v>
      </c>
      <c r="E161" t="s">
        <v>408</v>
      </c>
      <c r="F161" t="s">
        <v>120</v>
      </c>
      <c r="G161">
        <v>37500</v>
      </c>
      <c r="I161" t="s">
        <v>133</v>
      </c>
      <c r="J161" t="s">
        <v>75</v>
      </c>
      <c r="K161">
        <v>1</v>
      </c>
      <c r="L161">
        <v>6368</v>
      </c>
      <c r="M161">
        <v>69823</v>
      </c>
      <c r="N161" t="s">
        <v>81</v>
      </c>
      <c r="O161">
        <v>0</v>
      </c>
      <c r="P161" t="s">
        <v>122</v>
      </c>
      <c r="Q161">
        <f t="shared" si="2"/>
        <v>0.72694063926940644</v>
      </c>
      <c r="R161" t="s">
        <v>405</v>
      </c>
    </row>
    <row r="162" spans="1:19" x14ac:dyDescent="0.25">
      <c r="A162" t="s">
        <v>188</v>
      </c>
      <c r="B162">
        <v>2016</v>
      </c>
      <c r="C162" t="s">
        <v>409</v>
      </c>
      <c r="D162" t="s">
        <v>410</v>
      </c>
      <c r="E162">
        <v>1</v>
      </c>
      <c r="F162" t="s">
        <v>120</v>
      </c>
      <c r="G162">
        <v>3228</v>
      </c>
      <c r="I162" t="s">
        <v>191</v>
      </c>
      <c r="J162" t="s">
        <v>95</v>
      </c>
      <c r="K162">
        <v>7.3</v>
      </c>
      <c r="L162">
        <v>24861</v>
      </c>
      <c r="M162">
        <v>0</v>
      </c>
      <c r="N162" t="s">
        <v>93</v>
      </c>
      <c r="O162">
        <v>0</v>
      </c>
      <c r="P162" t="s">
        <v>122</v>
      </c>
      <c r="Q162">
        <f t="shared" si="2"/>
        <v>0.38876899981234753</v>
      </c>
      <c r="R162" t="s">
        <v>410</v>
      </c>
    </row>
    <row r="163" spans="1:19" x14ac:dyDescent="0.25">
      <c r="A163" t="s">
        <v>188</v>
      </c>
      <c r="B163">
        <v>2016</v>
      </c>
      <c r="C163" t="s">
        <v>411</v>
      </c>
      <c r="D163" t="s">
        <v>412</v>
      </c>
      <c r="E163">
        <v>1</v>
      </c>
      <c r="F163" t="s">
        <v>120</v>
      </c>
      <c r="G163">
        <v>4901</v>
      </c>
      <c r="I163" t="s">
        <v>191</v>
      </c>
      <c r="J163" t="s">
        <v>95</v>
      </c>
      <c r="K163">
        <v>7.84</v>
      </c>
      <c r="L163">
        <v>22880</v>
      </c>
      <c r="M163">
        <v>0</v>
      </c>
      <c r="N163" t="s">
        <v>93</v>
      </c>
      <c r="O163">
        <v>0</v>
      </c>
      <c r="P163" t="s">
        <v>122</v>
      </c>
      <c r="Q163">
        <f t="shared" si="2"/>
        <v>0.33314695741310224</v>
      </c>
      <c r="R163" t="s">
        <v>412</v>
      </c>
    </row>
    <row r="164" spans="1:19" x14ac:dyDescent="0.25">
      <c r="A164" t="s">
        <v>188</v>
      </c>
      <c r="B164">
        <v>2016</v>
      </c>
      <c r="C164" t="s">
        <v>413</v>
      </c>
      <c r="D164" t="s">
        <v>414</v>
      </c>
      <c r="E164">
        <v>1</v>
      </c>
      <c r="F164" t="s">
        <v>120</v>
      </c>
      <c r="G164">
        <v>2071</v>
      </c>
      <c r="I164" t="s">
        <v>191</v>
      </c>
      <c r="J164" t="s">
        <v>95</v>
      </c>
      <c r="K164">
        <v>7.95</v>
      </c>
      <c r="L164">
        <v>23688</v>
      </c>
      <c r="M164">
        <v>0</v>
      </c>
      <c r="N164" t="s">
        <v>93</v>
      </c>
      <c r="O164">
        <v>0</v>
      </c>
      <c r="P164" t="s">
        <v>122</v>
      </c>
      <c r="Q164">
        <f t="shared" si="2"/>
        <v>0.34013957094856551</v>
      </c>
      <c r="R164" t="s">
        <v>414</v>
      </c>
    </row>
    <row r="165" spans="1:19" x14ac:dyDescent="0.25">
      <c r="A165" t="s">
        <v>188</v>
      </c>
      <c r="B165">
        <v>2016</v>
      </c>
      <c r="C165" t="s">
        <v>415</v>
      </c>
      <c r="D165" t="s">
        <v>416</v>
      </c>
      <c r="E165">
        <v>1</v>
      </c>
      <c r="F165" t="s">
        <v>120</v>
      </c>
      <c r="G165">
        <v>7092</v>
      </c>
      <c r="I165" t="s">
        <v>191</v>
      </c>
      <c r="J165" t="s">
        <v>95</v>
      </c>
      <c r="K165">
        <v>3.8</v>
      </c>
      <c r="L165">
        <v>10842</v>
      </c>
      <c r="M165">
        <v>0</v>
      </c>
      <c r="N165" t="s">
        <v>93</v>
      </c>
      <c r="O165">
        <v>0</v>
      </c>
      <c r="P165" t="s">
        <v>122</v>
      </c>
      <c r="Q165">
        <f t="shared" si="2"/>
        <v>0.32570295602018745</v>
      </c>
      <c r="R165" t="s">
        <v>416</v>
      </c>
    </row>
    <row r="166" spans="1:19" x14ac:dyDescent="0.25">
      <c r="A166" t="s">
        <v>188</v>
      </c>
      <c r="B166">
        <v>2016</v>
      </c>
      <c r="C166" t="s">
        <v>417</v>
      </c>
      <c r="D166" t="s">
        <v>418</v>
      </c>
      <c r="E166">
        <v>1</v>
      </c>
      <c r="F166" t="s">
        <v>120</v>
      </c>
      <c r="G166">
        <v>4809</v>
      </c>
      <c r="I166" t="s">
        <v>191</v>
      </c>
      <c r="J166" t="s">
        <v>95</v>
      </c>
      <c r="K166">
        <v>1.6</v>
      </c>
      <c r="L166">
        <v>8024</v>
      </c>
      <c r="M166">
        <v>0</v>
      </c>
      <c r="N166" t="s">
        <v>93</v>
      </c>
      <c r="O166">
        <v>0</v>
      </c>
      <c r="P166" t="s">
        <v>122</v>
      </c>
      <c r="Q166">
        <f t="shared" si="2"/>
        <v>0.57248858447488582</v>
      </c>
      <c r="R166" t="s">
        <v>418</v>
      </c>
    </row>
    <row r="167" spans="1:19" x14ac:dyDescent="0.25">
      <c r="A167" t="s">
        <v>188</v>
      </c>
      <c r="B167">
        <v>2016</v>
      </c>
      <c r="C167" t="s">
        <v>419</v>
      </c>
      <c r="D167" t="s">
        <v>420</v>
      </c>
      <c r="E167">
        <v>1</v>
      </c>
      <c r="F167" t="s">
        <v>120</v>
      </c>
      <c r="G167">
        <v>32143</v>
      </c>
      <c r="I167" t="s">
        <v>191</v>
      </c>
      <c r="J167" t="s">
        <v>95</v>
      </c>
      <c r="K167">
        <v>6.19</v>
      </c>
      <c r="L167">
        <v>9463</v>
      </c>
      <c r="M167">
        <v>0</v>
      </c>
      <c r="N167" t="s">
        <v>93</v>
      </c>
      <c r="O167">
        <v>0</v>
      </c>
      <c r="P167" t="s">
        <v>122</v>
      </c>
      <c r="Q167">
        <f t="shared" si="2"/>
        <v>0.17451553175323287</v>
      </c>
      <c r="R167" t="s">
        <v>420</v>
      </c>
    </row>
    <row r="168" spans="1:19" x14ac:dyDescent="0.25">
      <c r="A168" t="s">
        <v>125</v>
      </c>
      <c r="B168">
        <v>2016</v>
      </c>
      <c r="C168" t="s">
        <v>421</v>
      </c>
      <c r="D168" t="s">
        <v>422</v>
      </c>
      <c r="E168" t="s">
        <v>423</v>
      </c>
      <c r="F168" t="s">
        <v>120</v>
      </c>
      <c r="G168">
        <v>42111</v>
      </c>
      <c r="I168" t="s">
        <v>129</v>
      </c>
      <c r="J168" t="s">
        <v>69</v>
      </c>
      <c r="K168">
        <v>12</v>
      </c>
      <c r="L168">
        <v>33906</v>
      </c>
      <c r="M168">
        <v>0</v>
      </c>
      <c r="N168" t="s">
        <v>68</v>
      </c>
      <c r="O168">
        <v>0</v>
      </c>
      <c r="P168" t="s">
        <v>122</v>
      </c>
      <c r="Q168">
        <f t="shared" si="2"/>
        <v>0.3225456621004566</v>
      </c>
      <c r="R168" t="s">
        <v>422</v>
      </c>
    </row>
    <row r="169" spans="1:19" x14ac:dyDescent="0.25">
      <c r="A169" t="s">
        <v>130</v>
      </c>
      <c r="B169">
        <v>2016</v>
      </c>
      <c r="C169" t="s">
        <v>424</v>
      </c>
      <c r="D169" t="s">
        <v>425</v>
      </c>
      <c r="E169" t="s">
        <v>426</v>
      </c>
      <c r="F169" t="s">
        <v>427</v>
      </c>
      <c r="G169">
        <v>40298</v>
      </c>
      <c r="I169" t="s">
        <v>172</v>
      </c>
      <c r="J169" t="s">
        <v>70</v>
      </c>
      <c r="K169">
        <v>13.8</v>
      </c>
      <c r="L169">
        <v>50.09</v>
      </c>
      <c r="M169">
        <v>4074.01</v>
      </c>
      <c r="N169" t="s">
        <v>96</v>
      </c>
      <c r="O169">
        <v>12</v>
      </c>
      <c r="P169" t="s">
        <v>122</v>
      </c>
      <c r="Q169">
        <f t="shared" si="2"/>
        <v>4.1435047316524387E-4</v>
      </c>
      <c r="R169" t="s">
        <v>425</v>
      </c>
    </row>
    <row r="170" spans="1:19" x14ac:dyDescent="0.25">
      <c r="A170" t="s">
        <v>125</v>
      </c>
      <c r="B170">
        <v>2016</v>
      </c>
      <c r="C170" t="s">
        <v>428</v>
      </c>
      <c r="D170" t="s">
        <v>429</v>
      </c>
      <c r="E170">
        <v>1</v>
      </c>
      <c r="F170" t="s">
        <v>120</v>
      </c>
      <c r="G170">
        <v>40165</v>
      </c>
      <c r="I170" t="s">
        <v>129</v>
      </c>
      <c r="J170" t="s">
        <v>69</v>
      </c>
      <c r="K170">
        <v>21</v>
      </c>
      <c r="L170">
        <v>45469</v>
      </c>
      <c r="M170">
        <v>0</v>
      </c>
      <c r="N170" t="s">
        <v>68</v>
      </c>
      <c r="O170">
        <v>0</v>
      </c>
      <c r="P170" t="s">
        <v>122</v>
      </c>
      <c r="Q170">
        <f t="shared" si="2"/>
        <v>0.24716786257882148</v>
      </c>
      <c r="R170" t="s">
        <v>429</v>
      </c>
    </row>
    <row r="171" spans="1:19" x14ac:dyDescent="0.25">
      <c r="A171" t="s">
        <v>150</v>
      </c>
      <c r="B171">
        <v>2016</v>
      </c>
      <c r="C171" t="s">
        <v>430</v>
      </c>
      <c r="D171" t="s">
        <v>431</v>
      </c>
      <c r="E171" t="s">
        <v>432</v>
      </c>
      <c r="F171" t="s">
        <v>120</v>
      </c>
      <c r="G171">
        <v>37956</v>
      </c>
      <c r="I171" t="s">
        <v>197</v>
      </c>
      <c r="J171" t="s">
        <v>82</v>
      </c>
      <c r="K171">
        <v>176</v>
      </c>
      <c r="L171">
        <v>276292</v>
      </c>
      <c r="M171">
        <v>3226640</v>
      </c>
      <c r="N171" t="s">
        <v>81</v>
      </c>
      <c r="O171">
        <v>0</v>
      </c>
      <c r="P171" t="s">
        <v>122</v>
      </c>
      <c r="Q171">
        <f t="shared" si="2"/>
        <v>0.17920558322955582</v>
      </c>
      <c r="R171" t="s">
        <v>431</v>
      </c>
    </row>
    <row r="172" spans="1:19" x14ac:dyDescent="0.25">
      <c r="A172" t="s">
        <v>150</v>
      </c>
      <c r="B172">
        <v>2016</v>
      </c>
      <c r="C172" t="s">
        <v>430</v>
      </c>
      <c r="D172" t="s">
        <v>431</v>
      </c>
      <c r="E172" t="s">
        <v>433</v>
      </c>
      <c r="F172" t="s">
        <v>120</v>
      </c>
      <c r="G172">
        <v>37956</v>
      </c>
      <c r="I172" t="s">
        <v>197</v>
      </c>
      <c r="J172" t="s">
        <v>82</v>
      </c>
      <c r="K172">
        <v>176</v>
      </c>
      <c r="L172">
        <v>289095</v>
      </c>
      <c r="M172">
        <v>3016210</v>
      </c>
      <c r="N172" t="s">
        <v>81</v>
      </c>
      <c r="O172">
        <v>0</v>
      </c>
      <c r="P172" t="s">
        <v>122</v>
      </c>
      <c r="Q172">
        <f t="shared" si="2"/>
        <v>0.18750972914072228</v>
      </c>
      <c r="R172" t="s">
        <v>431</v>
      </c>
    </row>
    <row r="173" spans="1:19" x14ac:dyDescent="0.25">
      <c r="A173" t="s">
        <v>150</v>
      </c>
      <c r="B173">
        <v>2016</v>
      </c>
      <c r="C173" t="s">
        <v>430</v>
      </c>
      <c r="D173" t="s">
        <v>431</v>
      </c>
      <c r="E173" t="s">
        <v>434</v>
      </c>
      <c r="F173" t="s">
        <v>120</v>
      </c>
      <c r="G173">
        <v>37956</v>
      </c>
      <c r="I173" t="s">
        <v>199</v>
      </c>
      <c r="J173" t="s">
        <v>84</v>
      </c>
      <c r="K173">
        <v>185</v>
      </c>
      <c r="L173">
        <v>297059</v>
      </c>
      <c r="M173">
        <v>0</v>
      </c>
      <c r="N173" t="s">
        <v>81</v>
      </c>
      <c r="O173">
        <v>0</v>
      </c>
      <c r="P173" t="s">
        <v>122</v>
      </c>
      <c r="Q173">
        <f t="shared" si="2"/>
        <v>0.18330186350734295</v>
      </c>
      <c r="R173" t="s">
        <v>431</v>
      </c>
    </row>
    <row r="174" spans="1:19" x14ac:dyDescent="0.25">
      <c r="A174" t="s">
        <v>125</v>
      </c>
      <c r="B174">
        <v>2016</v>
      </c>
      <c r="C174" t="s">
        <v>435</v>
      </c>
      <c r="D174" t="s">
        <v>436</v>
      </c>
      <c r="E174" t="s">
        <v>128</v>
      </c>
      <c r="F174" t="s">
        <v>120</v>
      </c>
      <c r="G174">
        <v>42569</v>
      </c>
      <c r="I174" t="s">
        <v>129</v>
      </c>
      <c r="J174" t="s">
        <v>69</v>
      </c>
      <c r="K174">
        <v>125</v>
      </c>
      <c r="L174">
        <v>101510</v>
      </c>
      <c r="M174">
        <v>0</v>
      </c>
      <c r="N174" t="s">
        <v>68</v>
      </c>
      <c r="O174">
        <v>0</v>
      </c>
      <c r="Q174">
        <f t="shared" si="2"/>
        <v>9.270319634703196E-2</v>
      </c>
      <c r="R174" t="s">
        <v>436</v>
      </c>
    </row>
    <row r="175" spans="1:19" x14ac:dyDescent="0.25">
      <c r="A175" t="s">
        <v>125</v>
      </c>
      <c r="B175">
        <v>2016</v>
      </c>
      <c r="C175" t="s">
        <v>437</v>
      </c>
      <c r="D175" t="s">
        <v>438</v>
      </c>
      <c r="E175" t="s">
        <v>128</v>
      </c>
      <c r="F175" t="s">
        <v>120</v>
      </c>
      <c r="G175">
        <v>42447</v>
      </c>
      <c r="I175" t="s">
        <v>129</v>
      </c>
      <c r="J175" t="s">
        <v>69</v>
      </c>
      <c r="K175">
        <v>110</v>
      </c>
      <c r="L175">
        <v>211331</v>
      </c>
      <c r="M175">
        <v>0</v>
      </c>
      <c r="N175" t="s">
        <v>68</v>
      </c>
      <c r="O175">
        <v>0</v>
      </c>
      <c r="P175" t="s">
        <v>122</v>
      </c>
      <c r="Q175">
        <f t="shared" si="2"/>
        <v>0.21931403071814032</v>
      </c>
      <c r="R175" t="s">
        <v>3689</v>
      </c>
      <c r="S175" t="s">
        <v>3690</v>
      </c>
    </row>
    <row r="176" spans="1:19" x14ac:dyDescent="0.25">
      <c r="A176" t="s">
        <v>125</v>
      </c>
      <c r="B176">
        <v>2016</v>
      </c>
      <c r="C176" t="s">
        <v>439</v>
      </c>
      <c r="D176" t="s">
        <v>440</v>
      </c>
      <c r="E176" t="s">
        <v>441</v>
      </c>
      <c r="F176" t="s">
        <v>120</v>
      </c>
      <c r="G176">
        <v>40897</v>
      </c>
      <c r="I176" t="s">
        <v>129</v>
      </c>
      <c r="J176" t="s">
        <v>69</v>
      </c>
      <c r="K176">
        <v>3</v>
      </c>
      <c r="L176">
        <v>5430</v>
      </c>
      <c r="M176">
        <v>0</v>
      </c>
      <c r="N176" t="s">
        <v>68</v>
      </c>
      <c r="O176">
        <v>0</v>
      </c>
      <c r="P176" t="s">
        <v>122</v>
      </c>
      <c r="Q176">
        <f t="shared" si="2"/>
        <v>0.20662100456621005</v>
      </c>
      <c r="R176" t="s">
        <v>3691</v>
      </c>
      <c r="S176" t="s">
        <v>3692</v>
      </c>
    </row>
    <row r="177" spans="1:18" x14ac:dyDescent="0.25">
      <c r="A177" t="s">
        <v>125</v>
      </c>
      <c r="B177">
        <v>2016</v>
      </c>
      <c r="C177" t="s">
        <v>442</v>
      </c>
      <c r="D177" t="s">
        <v>443</v>
      </c>
      <c r="E177">
        <v>1</v>
      </c>
      <c r="F177" t="s">
        <v>120</v>
      </c>
      <c r="G177">
        <v>39751</v>
      </c>
      <c r="I177" t="s">
        <v>129</v>
      </c>
      <c r="J177" t="s">
        <v>69</v>
      </c>
      <c r="K177">
        <v>1</v>
      </c>
      <c r="L177">
        <v>1752</v>
      </c>
      <c r="M177">
        <v>0</v>
      </c>
      <c r="N177" t="s">
        <v>68</v>
      </c>
      <c r="O177">
        <v>0</v>
      </c>
      <c r="Q177">
        <f t="shared" si="2"/>
        <v>0.2</v>
      </c>
      <c r="R177" t="s">
        <v>443</v>
      </c>
    </row>
    <row r="178" spans="1:18" x14ac:dyDescent="0.25">
      <c r="A178" t="s">
        <v>150</v>
      </c>
      <c r="B178">
        <v>2016</v>
      </c>
      <c r="C178" t="s">
        <v>444</v>
      </c>
      <c r="D178" t="s">
        <v>445</v>
      </c>
      <c r="E178">
        <v>2</v>
      </c>
      <c r="F178" t="s">
        <v>446</v>
      </c>
      <c r="G178">
        <v>37190</v>
      </c>
      <c r="I178" t="s">
        <v>167</v>
      </c>
      <c r="J178" t="s">
        <v>74</v>
      </c>
      <c r="K178">
        <v>49.8</v>
      </c>
      <c r="L178">
        <v>11403</v>
      </c>
      <c r="M178">
        <v>126502</v>
      </c>
      <c r="N178" t="s">
        <v>81</v>
      </c>
      <c r="O178">
        <v>0</v>
      </c>
      <c r="P178" t="s">
        <v>122</v>
      </c>
      <c r="Q178">
        <f t="shared" si="2"/>
        <v>2.6138801782472354E-2</v>
      </c>
      <c r="R178" t="s">
        <v>445</v>
      </c>
    </row>
    <row r="179" spans="1:18" x14ac:dyDescent="0.25">
      <c r="A179" t="s">
        <v>188</v>
      </c>
      <c r="B179">
        <v>2016</v>
      </c>
      <c r="C179" t="s">
        <v>447</v>
      </c>
      <c r="D179" t="s">
        <v>448</v>
      </c>
      <c r="E179">
        <v>1</v>
      </c>
      <c r="F179" t="s">
        <v>120</v>
      </c>
      <c r="G179">
        <v>1797</v>
      </c>
      <c r="I179" t="s">
        <v>191</v>
      </c>
      <c r="J179" t="s">
        <v>95</v>
      </c>
      <c r="K179">
        <v>11</v>
      </c>
      <c r="L179">
        <v>-218</v>
      </c>
      <c r="M179">
        <v>0</v>
      </c>
      <c r="N179" t="s">
        <v>93</v>
      </c>
      <c r="O179">
        <v>0</v>
      </c>
      <c r="P179" t="s">
        <v>122</v>
      </c>
      <c r="Q179">
        <f t="shared" si="2"/>
        <v>-2.2623495226234951E-3</v>
      </c>
      <c r="R179" t="s">
        <v>448</v>
      </c>
    </row>
    <row r="180" spans="1:18" x14ac:dyDescent="0.25">
      <c r="A180" t="s">
        <v>125</v>
      </c>
      <c r="B180">
        <v>2016</v>
      </c>
      <c r="C180" t="s">
        <v>449</v>
      </c>
      <c r="D180" t="s">
        <v>450</v>
      </c>
      <c r="E180">
        <v>1</v>
      </c>
      <c r="F180" t="s">
        <v>120</v>
      </c>
      <c r="G180">
        <v>40696</v>
      </c>
      <c r="I180" t="s">
        <v>129</v>
      </c>
      <c r="J180" t="s">
        <v>69</v>
      </c>
      <c r="K180">
        <v>1</v>
      </c>
      <c r="L180">
        <v>1752</v>
      </c>
      <c r="M180">
        <v>0</v>
      </c>
      <c r="N180" t="s">
        <v>68</v>
      </c>
      <c r="O180">
        <v>0</v>
      </c>
      <c r="Q180">
        <f t="shared" si="2"/>
        <v>0.2</v>
      </c>
      <c r="R180" t="s">
        <v>450</v>
      </c>
    </row>
    <row r="181" spans="1:18" x14ac:dyDescent="0.25">
      <c r="A181" t="s">
        <v>168</v>
      </c>
      <c r="B181">
        <v>2016</v>
      </c>
      <c r="C181" t="s">
        <v>451</v>
      </c>
      <c r="D181" t="s">
        <v>452</v>
      </c>
      <c r="E181">
        <v>1</v>
      </c>
      <c r="F181" t="s">
        <v>446</v>
      </c>
      <c r="G181">
        <v>31079</v>
      </c>
      <c r="I181" t="s">
        <v>172</v>
      </c>
      <c r="J181" t="s">
        <v>70</v>
      </c>
      <c r="K181">
        <v>55</v>
      </c>
      <c r="L181">
        <v>0.12</v>
      </c>
      <c r="M181">
        <v>0</v>
      </c>
      <c r="N181" t="s">
        <v>77</v>
      </c>
      <c r="O181">
        <v>0</v>
      </c>
      <c r="P181" t="s">
        <v>122</v>
      </c>
      <c r="Q181">
        <f t="shared" si="2"/>
        <v>2.4906600249066003E-7</v>
      </c>
      <c r="R181" t="s">
        <v>452</v>
      </c>
    </row>
    <row r="182" spans="1:18" x14ac:dyDescent="0.25">
      <c r="A182" t="s">
        <v>130</v>
      </c>
      <c r="B182">
        <v>2016</v>
      </c>
      <c r="C182" t="s">
        <v>453</v>
      </c>
      <c r="D182" t="s">
        <v>454</v>
      </c>
      <c r="E182" t="s">
        <v>455</v>
      </c>
      <c r="F182" t="s">
        <v>120</v>
      </c>
      <c r="G182">
        <v>42430</v>
      </c>
      <c r="I182" t="s">
        <v>133</v>
      </c>
      <c r="J182" t="s">
        <v>75</v>
      </c>
      <c r="K182">
        <v>3.37</v>
      </c>
      <c r="L182">
        <v>15800.8</v>
      </c>
      <c r="M182">
        <v>161235</v>
      </c>
      <c r="N182" t="s">
        <v>79</v>
      </c>
      <c r="O182">
        <v>0</v>
      </c>
      <c r="Q182">
        <f t="shared" si="2"/>
        <v>0.53523569502594737</v>
      </c>
      <c r="R182" t="s">
        <v>454</v>
      </c>
    </row>
    <row r="183" spans="1:18" x14ac:dyDescent="0.25">
      <c r="A183" t="s">
        <v>130</v>
      </c>
      <c r="B183">
        <v>2016</v>
      </c>
      <c r="C183" t="s">
        <v>453</v>
      </c>
      <c r="D183" t="s">
        <v>454</v>
      </c>
      <c r="E183" t="s">
        <v>456</v>
      </c>
      <c r="F183" t="s">
        <v>120</v>
      </c>
      <c r="G183">
        <v>42430</v>
      </c>
      <c r="I183" t="s">
        <v>133</v>
      </c>
      <c r="J183" t="s">
        <v>75</v>
      </c>
      <c r="K183">
        <v>3.37</v>
      </c>
      <c r="L183">
        <v>15145.5</v>
      </c>
      <c r="M183">
        <v>156950</v>
      </c>
      <c r="N183" t="s">
        <v>79</v>
      </c>
      <c r="O183">
        <v>0</v>
      </c>
      <c r="Q183">
        <f t="shared" si="2"/>
        <v>0.51303808788260641</v>
      </c>
      <c r="R183" t="s">
        <v>454</v>
      </c>
    </row>
    <row r="184" spans="1:18" x14ac:dyDescent="0.25">
      <c r="A184" t="s">
        <v>130</v>
      </c>
      <c r="B184">
        <v>2016</v>
      </c>
      <c r="C184" t="s">
        <v>453</v>
      </c>
      <c r="D184" t="s">
        <v>454</v>
      </c>
      <c r="E184" t="s">
        <v>457</v>
      </c>
      <c r="F184" t="s">
        <v>120</v>
      </c>
      <c r="G184">
        <v>42430</v>
      </c>
      <c r="I184" t="s">
        <v>133</v>
      </c>
      <c r="J184" t="s">
        <v>75</v>
      </c>
      <c r="K184">
        <v>3.37</v>
      </c>
      <c r="L184">
        <v>15164.8</v>
      </c>
      <c r="M184">
        <v>158126</v>
      </c>
      <c r="N184" t="s">
        <v>79</v>
      </c>
      <c r="O184">
        <v>0</v>
      </c>
      <c r="Q184">
        <f t="shared" si="2"/>
        <v>0.51369185534463369</v>
      </c>
      <c r="R184" t="s">
        <v>454</v>
      </c>
    </row>
    <row r="185" spans="1:18" x14ac:dyDescent="0.25">
      <c r="A185" t="s">
        <v>130</v>
      </c>
      <c r="B185">
        <v>2016</v>
      </c>
      <c r="C185" t="s">
        <v>453</v>
      </c>
      <c r="D185" t="s">
        <v>454</v>
      </c>
      <c r="E185" t="s">
        <v>458</v>
      </c>
      <c r="F185" t="s">
        <v>120</v>
      </c>
      <c r="G185">
        <v>42430</v>
      </c>
      <c r="I185" t="s">
        <v>133</v>
      </c>
      <c r="J185" t="s">
        <v>75</v>
      </c>
      <c r="K185">
        <v>3.37</v>
      </c>
      <c r="L185">
        <v>14525</v>
      </c>
      <c r="M185">
        <v>147415</v>
      </c>
      <c r="N185" t="s">
        <v>79</v>
      </c>
      <c r="O185">
        <v>0</v>
      </c>
      <c r="Q185">
        <f t="shared" si="2"/>
        <v>0.49201929460862026</v>
      </c>
      <c r="R185" t="s">
        <v>454</v>
      </c>
    </row>
    <row r="186" spans="1:18" x14ac:dyDescent="0.25">
      <c r="A186" t="s">
        <v>130</v>
      </c>
      <c r="B186">
        <v>2016</v>
      </c>
      <c r="C186" t="s">
        <v>453</v>
      </c>
      <c r="D186" t="s">
        <v>454</v>
      </c>
      <c r="E186" t="s">
        <v>459</v>
      </c>
      <c r="F186" t="s">
        <v>120</v>
      </c>
      <c r="G186">
        <v>42430</v>
      </c>
      <c r="I186" t="s">
        <v>133</v>
      </c>
      <c r="J186" t="s">
        <v>75</v>
      </c>
      <c r="K186">
        <v>3.37</v>
      </c>
      <c r="L186">
        <v>15935</v>
      </c>
      <c r="M186">
        <v>158879</v>
      </c>
      <c r="N186" t="s">
        <v>79</v>
      </c>
      <c r="O186">
        <v>0</v>
      </c>
      <c r="Q186">
        <f t="shared" si="2"/>
        <v>0.53978158069455173</v>
      </c>
      <c r="R186" t="s">
        <v>454</v>
      </c>
    </row>
    <row r="187" spans="1:18" x14ac:dyDescent="0.25">
      <c r="A187" t="s">
        <v>130</v>
      </c>
      <c r="B187">
        <v>2016</v>
      </c>
      <c r="C187" t="s">
        <v>453</v>
      </c>
      <c r="D187" t="s">
        <v>454</v>
      </c>
      <c r="E187" t="s">
        <v>460</v>
      </c>
      <c r="F187" t="s">
        <v>120</v>
      </c>
      <c r="G187">
        <v>42430</v>
      </c>
      <c r="I187" t="s">
        <v>133</v>
      </c>
      <c r="J187" t="s">
        <v>75</v>
      </c>
      <c r="K187">
        <v>3.37</v>
      </c>
      <c r="L187">
        <v>15596</v>
      </c>
      <c r="M187">
        <v>157457</v>
      </c>
      <c r="N187" t="s">
        <v>79</v>
      </c>
      <c r="O187">
        <v>0</v>
      </c>
      <c r="Q187">
        <f t="shared" si="2"/>
        <v>0.52829830765687036</v>
      </c>
      <c r="R187" t="s">
        <v>454</v>
      </c>
    </row>
    <row r="188" spans="1:18" x14ac:dyDescent="0.25">
      <c r="A188" t="s">
        <v>130</v>
      </c>
      <c r="B188">
        <v>2016</v>
      </c>
      <c r="C188" t="s">
        <v>453</v>
      </c>
      <c r="D188" t="s">
        <v>454</v>
      </c>
      <c r="E188" t="s">
        <v>461</v>
      </c>
      <c r="F188" t="s">
        <v>120</v>
      </c>
      <c r="G188">
        <v>42430</v>
      </c>
      <c r="I188" t="s">
        <v>133</v>
      </c>
      <c r="J188" t="s">
        <v>75</v>
      </c>
      <c r="K188">
        <v>3.37</v>
      </c>
      <c r="L188">
        <v>15634</v>
      </c>
      <c r="M188">
        <v>160082</v>
      </c>
      <c r="N188" t="s">
        <v>79</v>
      </c>
      <c r="O188">
        <v>0</v>
      </c>
      <c r="Q188">
        <f t="shared" si="2"/>
        <v>0.52958551820386701</v>
      </c>
      <c r="R188" t="s">
        <v>454</v>
      </c>
    </row>
    <row r="189" spans="1:18" x14ac:dyDescent="0.25">
      <c r="A189" t="s">
        <v>188</v>
      </c>
      <c r="B189">
        <v>2016</v>
      </c>
      <c r="C189" t="s">
        <v>462</v>
      </c>
      <c r="D189" t="s">
        <v>463</v>
      </c>
      <c r="E189" t="s">
        <v>128</v>
      </c>
      <c r="F189" t="s">
        <v>120</v>
      </c>
      <c r="G189">
        <v>31656</v>
      </c>
      <c r="I189" t="s">
        <v>191</v>
      </c>
      <c r="J189" t="s">
        <v>95</v>
      </c>
      <c r="K189">
        <v>3.6</v>
      </c>
      <c r="L189">
        <v>14700</v>
      </c>
      <c r="M189">
        <v>0</v>
      </c>
      <c r="N189" t="s">
        <v>93</v>
      </c>
      <c r="O189">
        <v>0</v>
      </c>
      <c r="P189" t="s">
        <v>122</v>
      </c>
      <c r="Q189">
        <f t="shared" si="2"/>
        <v>0.46613394216133941</v>
      </c>
      <c r="R189" t="s">
        <v>463</v>
      </c>
    </row>
    <row r="190" spans="1:18" x14ac:dyDescent="0.25">
      <c r="A190" t="s">
        <v>188</v>
      </c>
      <c r="B190">
        <v>2016</v>
      </c>
      <c r="C190" t="s">
        <v>464</v>
      </c>
      <c r="D190" t="s">
        <v>465</v>
      </c>
      <c r="E190" t="s">
        <v>466</v>
      </c>
      <c r="F190" t="s">
        <v>120</v>
      </c>
      <c r="G190">
        <v>31571</v>
      </c>
      <c r="I190" t="s">
        <v>191</v>
      </c>
      <c r="J190" t="s">
        <v>95</v>
      </c>
      <c r="K190">
        <v>5</v>
      </c>
      <c r="L190">
        <v>23911</v>
      </c>
      <c r="M190">
        <v>0</v>
      </c>
      <c r="N190" t="s">
        <v>93</v>
      </c>
      <c r="O190">
        <v>0</v>
      </c>
      <c r="P190" t="s">
        <v>122</v>
      </c>
      <c r="Q190">
        <f t="shared" si="2"/>
        <v>0.54591324200913238</v>
      </c>
      <c r="R190" t="s">
        <v>465</v>
      </c>
    </row>
    <row r="191" spans="1:18" x14ac:dyDescent="0.25">
      <c r="A191" t="s">
        <v>130</v>
      </c>
      <c r="B191">
        <v>2016</v>
      </c>
      <c r="C191" t="s">
        <v>467</v>
      </c>
      <c r="D191" t="s">
        <v>468</v>
      </c>
      <c r="E191">
        <v>1</v>
      </c>
      <c r="F191" t="s">
        <v>120</v>
      </c>
      <c r="G191">
        <v>36892</v>
      </c>
      <c r="I191" t="s">
        <v>133</v>
      </c>
      <c r="J191" t="s">
        <v>75</v>
      </c>
      <c r="K191">
        <v>6</v>
      </c>
      <c r="L191">
        <v>0.01</v>
      </c>
      <c r="M191">
        <v>0</v>
      </c>
      <c r="N191" t="s">
        <v>79</v>
      </c>
      <c r="O191">
        <v>0</v>
      </c>
      <c r="P191" t="s">
        <v>122</v>
      </c>
      <c r="Q191">
        <f t="shared" si="2"/>
        <v>1.9025875190258752E-7</v>
      </c>
      <c r="R191" t="s">
        <v>468</v>
      </c>
    </row>
    <row r="192" spans="1:18" x14ac:dyDescent="0.25">
      <c r="A192" t="s">
        <v>130</v>
      </c>
      <c r="B192">
        <v>2016</v>
      </c>
      <c r="C192" t="s">
        <v>469</v>
      </c>
      <c r="D192" t="s">
        <v>470</v>
      </c>
      <c r="E192">
        <v>43105</v>
      </c>
      <c r="F192" t="s">
        <v>120</v>
      </c>
      <c r="G192">
        <v>41214</v>
      </c>
      <c r="I192" t="s">
        <v>167</v>
      </c>
      <c r="J192" t="s">
        <v>74</v>
      </c>
      <c r="K192">
        <v>32.81</v>
      </c>
      <c r="L192">
        <v>217745</v>
      </c>
      <c r="M192">
        <v>2335820</v>
      </c>
      <c r="N192" t="s">
        <v>79</v>
      </c>
      <c r="O192">
        <v>0</v>
      </c>
      <c r="P192" t="s">
        <v>122</v>
      </c>
      <c r="Q192">
        <f t="shared" si="2"/>
        <v>0.75759631697096463</v>
      </c>
      <c r="R192" t="s">
        <v>470</v>
      </c>
    </row>
    <row r="193" spans="1:19" x14ac:dyDescent="0.25">
      <c r="A193" t="s">
        <v>130</v>
      </c>
      <c r="B193">
        <v>2016</v>
      </c>
      <c r="C193" t="s">
        <v>471</v>
      </c>
      <c r="D193" t="s">
        <v>472</v>
      </c>
      <c r="E193" t="s">
        <v>473</v>
      </c>
      <c r="F193" t="s">
        <v>120</v>
      </c>
      <c r="G193">
        <v>31382</v>
      </c>
      <c r="I193" t="s">
        <v>133</v>
      </c>
      <c r="J193" t="s">
        <v>75</v>
      </c>
      <c r="K193">
        <v>5.63</v>
      </c>
      <c r="L193">
        <v>0.01</v>
      </c>
      <c r="M193">
        <v>0</v>
      </c>
      <c r="N193" t="s">
        <v>79</v>
      </c>
      <c r="O193">
        <v>0</v>
      </c>
      <c r="P193" t="s">
        <v>122</v>
      </c>
      <c r="Q193">
        <f t="shared" si="2"/>
        <v>2.0276243542016433E-7</v>
      </c>
      <c r="R193" t="s">
        <v>472</v>
      </c>
    </row>
    <row r="194" spans="1:19" x14ac:dyDescent="0.25">
      <c r="A194" t="s">
        <v>150</v>
      </c>
      <c r="B194">
        <v>2016</v>
      </c>
      <c r="C194" t="s">
        <v>474</v>
      </c>
      <c r="D194" t="s">
        <v>475</v>
      </c>
      <c r="E194" t="s">
        <v>476</v>
      </c>
      <c r="F194" t="s">
        <v>120</v>
      </c>
      <c r="G194">
        <v>23894</v>
      </c>
      <c r="I194" t="s">
        <v>172</v>
      </c>
      <c r="J194" t="s">
        <v>70</v>
      </c>
      <c r="K194">
        <v>75</v>
      </c>
      <c r="L194">
        <v>25679</v>
      </c>
      <c r="M194">
        <v>304004</v>
      </c>
      <c r="N194" t="s">
        <v>81</v>
      </c>
      <c r="O194">
        <v>0</v>
      </c>
      <c r="P194" t="s">
        <v>122</v>
      </c>
      <c r="Q194">
        <f t="shared" si="2"/>
        <v>3.9085235920852363E-2</v>
      </c>
      <c r="R194" t="s">
        <v>475</v>
      </c>
    </row>
    <row r="195" spans="1:19" x14ac:dyDescent="0.25">
      <c r="A195" t="s">
        <v>188</v>
      </c>
      <c r="B195">
        <v>2016</v>
      </c>
      <c r="C195" t="s">
        <v>477</v>
      </c>
      <c r="D195" t="s">
        <v>478</v>
      </c>
      <c r="E195" t="s">
        <v>479</v>
      </c>
      <c r="F195" t="s">
        <v>120</v>
      </c>
      <c r="G195">
        <v>10291</v>
      </c>
      <c r="I195" t="s">
        <v>191</v>
      </c>
      <c r="J195" t="s">
        <v>95</v>
      </c>
      <c r="K195">
        <v>33</v>
      </c>
      <c r="L195">
        <v>148471</v>
      </c>
      <c r="M195">
        <v>0</v>
      </c>
      <c r="N195" t="s">
        <v>93</v>
      </c>
      <c r="O195">
        <v>0</v>
      </c>
      <c r="P195" t="s">
        <v>122</v>
      </c>
      <c r="Q195">
        <f t="shared" si="2"/>
        <v>0.51359831188598315</v>
      </c>
      <c r="R195" t="s">
        <v>478</v>
      </c>
    </row>
    <row r="196" spans="1:19" x14ac:dyDescent="0.25">
      <c r="A196" t="s">
        <v>188</v>
      </c>
      <c r="B196">
        <v>2016</v>
      </c>
      <c r="C196" t="s">
        <v>477</v>
      </c>
      <c r="D196" t="s">
        <v>478</v>
      </c>
      <c r="E196" t="s">
        <v>480</v>
      </c>
      <c r="F196" t="s">
        <v>120</v>
      </c>
      <c r="G196">
        <v>10291</v>
      </c>
      <c r="I196" t="s">
        <v>191</v>
      </c>
      <c r="J196" t="s">
        <v>95</v>
      </c>
      <c r="K196">
        <v>25</v>
      </c>
      <c r="L196">
        <v>110976</v>
      </c>
      <c r="M196">
        <v>0</v>
      </c>
      <c r="N196" t="s">
        <v>93</v>
      </c>
      <c r="O196">
        <v>0</v>
      </c>
      <c r="P196" t="s">
        <v>122</v>
      </c>
      <c r="Q196">
        <f t="shared" si="2"/>
        <v>0.50673972602739725</v>
      </c>
      <c r="R196" t="s">
        <v>478</v>
      </c>
    </row>
    <row r="197" spans="1:19" x14ac:dyDescent="0.25">
      <c r="A197" t="s">
        <v>130</v>
      </c>
      <c r="B197">
        <v>2016</v>
      </c>
      <c r="C197" t="s">
        <v>481</v>
      </c>
      <c r="D197" t="s">
        <v>482</v>
      </c>
      <c r="E197">
        <v>1</v>
      </c>
      <c r="F197" t="s">
        <v>483</v>
      </c>
      <c r="G197">
        <v>41287</v>
      </c>
      <c r="I197" t="s">
        <v>172</v>
      </c>
      <c r="J197" t="s">
        <v>70</v>
      </c>
      <c r="K197">
        <v>22.5</v>
      </c>
      <c r="L197">
        <v>17414.099999999999</v>
      </c>
      <c r="M197">
        <v>291353</v>
      </c>
      <c r="N197" t="s">
        <v>96</v>
      </c>
      <c r="O197">
        <v>8282.0400000000009</v>
      </c>
      <c r="P197" t="s">
        <v>81</v>
      </c>
      <c r="Q197">
        <f t="shared" ref="Q197:Q260" si="3">IFERROR(L197/(K197*8760),"")</f>
        <v>8.8351598173515969E-2</v>
      </c>
      <c r="R197" t="s">
        <v>482</v>
      </c>
    </row>
    <row r="198" spans="1:19" x14ac:dyDescent="0.25">
      <c r="A198" t="s">
        <v>116</v>
      </c>
      <c r="B198">
        <v>2016</v>
      </c>
      <c r="C198" t="s">
        <v>484</v>
      </c>
      <c r="D198" t="s">
        <v>485</v>
      </c>
      <c r="E198" t="s">
        <v>119</v>
      </c>
      <c r="F198" t="s">
        <v>120</v>
      </c>
      <c r="G198">
        <v>38473</v>
      </c>
      <c r="I198" t="s">
        <v>121</v>
      </c>
      <c r="J198" t="s">
        <v>99</v>
      </c>
      <c r="K198">
        <v>38</v>
      </c>
      <c r="L198">
        <v>94963</v>
      </c>
      <c r="M198">
        <v>0</v>
      </c>
      <c r="N198" t="s">
        <v>98</v>
      </c>
      <c r="O198">
        <v>0</v>
      </c>
      <c r="P198" t="s">
        <v>122</v>
      </c>
      <c r="Q198">
        <f t="shared" si="3"/>
        <v>0.2852769766882961</v>
      </c>
      <c r="R198" t="s">
        <v>485</v>
      </c>
    </row>
    <row r="199" spans="1:19" x14ac:dyDescent="0.25">
      <c r="A199" t="s">
        <v>125</v>
      </c>
      <c r="B199">
        <v>2016</v>
      </c>
      <c r="C199" t="s">
        <v>486</v>
      </c>
      <c r="D199" t="s">
        <v>487</v>
      </c>
      <c r="E199" t="s">
        <v>488</v>
      </c>
      <c r="F199" t="s">
        <v>120</v>
      </c>
      <c r="G199">
        <v>42605</v>
      </c>
      <c r="I199" t="s">
        <v>129</v>
      </c>
      <c r="J199" t="s">
        <v>69</v>
      </c>
      <c r="K199">
        <v>60</v>
      </c>
      <c r="L199">
        <v>46604</v>
      </c>
      <c r="M199">
        <v>0</v>
      </c>
      <c r="N199" t="s">
        <v>68</v>
      </c>
      <c r="O199">
        <v>0</v>
      </c>
      <c r="Q199">
        <f t="shared" si="3"/>
        <v>8.8668188736681891E-2</v>
      </c>
      <c r="R199" t="s">
        <v>3693</v>
      </c>
      <c r="S199" t="s">
        <v>3694</v>
      </c>
    </row>
    <row r="200" spans="1:19" x14ac:dyDescent="0.25">
      <c r="A200" t="s">
        <v>188</v>
      </c>
      <c r="B200">
        <v>2016</v>
      </c>
      <c r="C200" t="s">
        <v>489</v>
      </c>
      <c r="D200" t="s">
        <v>490</v>
      </c>
      <c r="E200" t="s">
        <v>357</v>
      </c>
      <c r="F200" t="s">
        <v>120</v>
      </c>
      <c r="G200">
        <v>32960</v>
      </c>
      <c r="I200" t="s">
        <v>191</v>
      </c>
      <c r="J200" t="s">
        <v>95</v>
      </c>
      <c r="K200">
        <v>3</v>
      </c>
      <c r="L200">
        <v>7147</v>
      </c>
      <c r="M200">
        <v>0</v>
      </c>
      <c r="N200" t="s">
        <v>93</v>
      </c>
      <c r="O200">
        <v>0</v>
      </c>
      <c r="P200" t="s">
        <v>122</v>
      </c>
      <c r="Q200">
        <f t="shared" si="3"/>
        <v>0.27195585996955862</v>
      </c>
      <c r="R200" t="s">
        <v>490</v>
      </c>
    </row>
    <row r="201" spans="1:19" x14ac:dyDescent="0.25">
      <c r="A201" t="s">
        <v>130</v>
      </c>
      <c r="B201">
        <v>2016</v>
      </c>
      <c r="C201" t="s">
        <v>491</v>
      </c>
      <c r="D201" t="s">
        <v>492</v>
      </c>
      <c r="E201">
        <v>1</v>
      </c>
      <c r="F201" t="s">
        <v>120</v>
      </c>
      <c r="G201">
        <v>32782</v>
      </c>
      <c r="I201" t="s">
        <v>172</v>
      </c>
      <c r="J201" t="s">
        <v>70</v>
      </c>
      <c r="K201">
        <v>31</v>
      </c>
      <c r="L201">
        <v>209477</v>
      </c>
      <c r="M201">
        <v>3720940</v>
      </c>
      <c r="N201" t="s">
        <v>96</v>
      </c>
      <c r="O201">
        <v>203611</v>
      </c>
      <c r="P201" t="s">
        <v>81</v>
      </c>
      <c r="Q201">
        <f t="shared" si="3"/>
        <v>0.77138385623803207</v>
      </c>
      <c r="R201" t="s">
        <v>492</v>
      </c>
    </row>
    <row r="202" spans="1:19" x14ac:dyDescent="0.25">
      <c r="A202" t="s">
        <v>188</v>
      </c>
      <c r="B202">
        <v>2016</v>
      </c>
      <c r="C202" t="s">
        <v>493</v>
      </c>
      <c r="D202" t="s">
        <v>494</v>
      </c>
      <c r="E202" t="s">
        <v>495</v>
      </c>
      <c r="F202" t="s">
        <v>120</v>
      </c>
      <c r="G202">
        <v>21550</v>
      </c>
      <c r="I202" t="s">
        <v>191</v>
      </c>
      <c r="J202" t="s">
        <v>95</v>
      </c>
      <c r="K202">
        <v>40</v>
      </c>
      <c r="L202">
        <v>69229</v>
      </c>
      <c r="M202">
        <v>0</v>
      </c>
      <c r="N202" t="s">
        <v>93</v>
      </c>
      <c r="O202">
        <v>0</v>
      </c>
      <c r="P202" t="s">
        <v>122</v>
      </c>
      <c r="Q202">
        <f t="shared" si="3"/>
        <v>0.19757134703196347</v>
      </c>
      <c r="R202" t="s">
        <v>494</v>
      </c>
    </row>
    <row r="203" spans="1:19" x14ac:dyDescent="0.25">
      <c r="A203" t="s">
        <v>150</v>
      </c>
      <c r="B203">
        <v>2016</v>
      </c>
      <c r="C203" t="s">
        <v>496</v>
      </c>
      <c r="D203" t="s">
        <v>497</v>
      </c>
      <c r="E203">
        <v>3</v>
      </c>
      <c r="F203" t="s">
        <v>120</v>
      </c>
      <c r="G203">
        <v>21186</v>
      </c>
      <c r="I203" t="s">
        <v>172</v>
      </c>
      <c r="J203" t="s">
        <v>70</v>
      </c>
      <c r="K203">
        <v>4</v>
      </c>
      <c r="L203">
        <v>24636</v>
      </c>
      <c r="M203">
        <v>0</v>
      </c>
      <c r="N203" t="s">
        <v>81</v>
      </c>
      <c r="O203">
        <v>0</v>
      </c>
      <c r="P203" t="s">
        <v>122</v>
      </c>
      <c r="Q203">
        <f t="shared" si="3"/>
        <v>0.70308219178082187</v>
      </c>
      <c r="R203" t="s">
        <v>497</v>
      </c>
    </row>
    <row r="204" spans="1:19" x14ac:dyDescent="0.25">
      <c r="A204" t="s">
        <v>150</v>
      </c>
      <c r="B204">
        <v>2016</v>
      </c>
      <c r="C204" t="s">
        <v>496</v>
      </c>
      <c r="D204" t="s">
        <v>497</v>
      </c>
      <c r="E204">
        <v>4</v>
      </c>
      <c r="F204" t="s">
        <v>120</v>
      </c>
      <c r="G204">
        <v>21094</v>
      </c>
      <c r="I204" t="s">
        <v>172</v>
      </c>
      <c r="J204" t="s">
        <v>70</v>
      </c>
      <c r="K204">
        <v>4</v>
      </c>
      <c r="L204">
        <v>19896</v>
      </c>
      <c r="M204">
        <v>0</v>
      </c>
      <c r="N204" t="s">
        <v>81</v>
      </c>
      <c r="O204">
        <v>0</v>
      </c>
      <c r="P204" t="s">
        <v>122</v>
      </c>
      <c r="Q204">
        <f t="shared" si="3"/>
        <v>0.56780821917808222</v>
      </c>
      <c r="R204" t="s">
        <v>497</v>
      </c>
    </row>
    <row r="205" spans="1:19" x14ac:dyDescent="0.25">
      <c r="A205" t="s">
        <v>125</v>
      </c>
      <c r="B205">
        <v>2016</v>
      </c>
      <c r="C205" t="s">
        <v>498</v>
      </c>
      <c r="D205" t="s">
        <v>499</v>
      </c>
      <c r="E205">
        <v>1</v>
      </c>
      <c r="F205" t="s">
        <v>120</v>
      </c>
      <c r="G205">
        <v>40961</v>
      </c>
      <c r="I205" t="s">
        <v>129</v>
      </c>
      <c r="J205" t="s">
        <v>69</v>
      </c>
      <c r="K205">
        <v>1</v>
      </c>
      <c r="L205">
        <v>2401</v>
      </c>
      <c r="M205">
        <v>0</v>
      </c>
      <c r="N205" t="s">
        <v>68</v>
      </c>
      <c r="O205">
        <v>0</v>
      </c>
      <c r="P205" t="s">
        <v>122</v>
      </c>
      <c r="Q205">
        <f t="shared" si="3"/>
        <v>0.27408675799086757</v>
      </c>
      <c r="R205" t="s">
        <v>499</v>
      </c>
    </row>
    <row r="206" spans="1:19" x14ac:dyDescent="0.25">
      <c r="A206" t="s">
        <v>125</v>
      </c>
      <c r="B206">
        <v>2016</v>
      </c>
      <c r="C206" t="s">
        <v>500</v>
      </c>
      <c r="D206" t="s">
        <v>501</v>
      </c>
      <c r="E206">
        <v>1</v>
      </c>
      <c r="F206" t="s">
        <v>120</v>
      </c>
      <c r="G206">
        <v>41449</v>
      </c>
      <c r="I206" t="s">
        <v>129</v>
      </c>
      <c r="J206" t="s">
        <v>69</v>
      </c>
      <c r="K206">
        <v>1.33</v>
      </c>
      <c r="L206">
        <v>3558</v>
      </c>
      <c r="M206">
        <v>0</v>
      </c>
      <c r="N206" t="s">
        <v>68</v>
      </c>
      <c r="O206">
        <v>0</v>
      </c>
      <c r="P206" t="s">
        <v>122</v>
      </c>
      <c r="Q206">
        <f t="shared" si="3"/>
        <v>0.30538675455762693</v>
      </c>
      <c r="R206" t="s">
        <v>501</v>
      </c>
    </row>
    <row r="207" spans="1:19" x14ac:dyDescent="0.25">
      <c r="A207" t="s">
        <v>125</v>
      </c>
      <c r="B207">
        <v>2016</v>
      </c>
      <c r="C207" t="s">
        <v>502</v>
      </c>
      <c r="D207" t="s">
        <v>503</v>
      </c>
      <c r="E207">
        <v>1</v>
      </c>
      <c r="F207" t="s">
        <v>120</v>
      </c>
      <c r="G207">
        <v>41275</v>
      </c>
      <c r="I207" t="s">
        <v>129</v>
      </c>
      <c r="J207" t="s">
        <v>69</v>
      </c>
      <c r="K207">
        <v>3</v>
      </c>
      <c r="L207">
        <v>5256</v>
      </c>
      <c r="M207">
        <v>0</v>
      </c>
      <c r="N207" t="s">
        <v>68</v>
      </c>
      <c r="O207">
        <v>0</v>
      </c>
      <c r="Q207">
        <f t="shared" si="3"/>
        <v>0.2</v>
      </c>
      <c r="R207" t="s">
        <v>503</v>
      </c>
    </row>
    <row r="208" spans="1:19" x14ac:dyDescent="0.25">
      <c r="A208" t="s">
        <v>125</v>
      </c>
      <c r="B208">
        <v>2016</v>
      </c>
      <c r="C208" t="s">
        <v>504</v>
      </c>
      <c r="D208" t="s">
        <v>505</v>
      </c>
      <c r="E208">
        <v>1</v>
      </c>
      <c r="F208" t="s">
        <v>120</v>
      </c>
      <c r="G208">
        <v>41275</v>
      </c>
      <c r="I208" t="s">
        <v>129</v>
      </c>
      <c r="J208" t="s">
        <v>69</v>
      </c>
      <c r="K208">
        <v>3</v>
      </c>
      <c r="L208">
        <v>5256</v>
      </c>
      <c r="M208">
        <v>0</v>
      </c>
      <c r="N208" t="s">
        <v>68</v>
      </c>
      <c r="O208">
        <v>0</v>
      </c>
      <c r="Q208">
        <f t="shared" si="3"/>
        <v>0.2</v>
      </c>
      <c r="R208" t="s">
        <v>505</v>
      </c>
    </row>
    <row r="209" spans="1:19" x14ac:dyDescent="0.25">
      <c r="A209" t="s">
        <v>125</v>
      </c>
      <c r="B209">
        <v>2016</v>
      </c>
      <c r="C209" t="s">
        <v>506</v>
      </c>
      <c r="D209" t="s">
        <v>507</v>
      </c>
      <c r="E209">
        <v>1</v>
      </c>
      <c r="F209" t="s">
        <v>120</v>
      </c>
      <c r="G209">
        <v>41275</v>
      </c>
      <c r="I209" t="s">
        <v>129</v>
      </c>
      <c r="J209" t="s">
        <v>69</v>
      </c>
      <c r="K209">
        <v>2</v>
      </c>
      <c r="L209">
        <v>3504</v>
      </c>
      <c r="M209">
        <v>0</v>
      </c>
      <c r="N209" t="s">
        <v>68</v>
      </c>
      <c r="O209">
        <v>0</v>
      </c>
      <c r="Q209">
        <f t="shared" si="3"/>
        <v>0.2</v>
      </c>
      <c r="R209" t="s">
        <v>3695</v>
      </c>
      <c r="S209" t="s">
        <v>3696</v>
      </c>
    </row>
    <row r="210" spans="1:19" x14ac:dyDescent="0.25">
      <c r="A210" t="s">
        <v>125</v>
      </c>
      <c r="B210">
        <v>2016</v>
      </c>
      <c r="C210" t="s">
        <v>508</v>
      </c>
      <c r="D210" t="s">
        <v>509</v>
      </c>
      <c r="E210">
        <v>1</v>
      </c>
      <c r="F210" t="s">
        <v>120</v>
      </c>
      <c r="G210">
        <v>41275</v>
      </c>
      <c r="I210" t="s">
        <v>129</v>
      </c>
      <c r="J210" t="s">
        <v>69</v>
      </c>
      <c r="K210">
        <v>2</v>
      </c>
      <c r="L210">
        <v>3504</v>
      </c>
      <c r="M210">
        <v>0</v>
      </c>
      <c r="N210" t="s">
        <v>68</v>
      </c>
      <c r="O210">
        <v>0</v>
      </c>
      <c r="Q210">
        <f t="shared" si="3"/>
        <v>0.2</v>
      </c>
      <c r="R210" t="s">
        <v>3697</v>
      </c>
      <c r="S210" t="s">
        <v>3698</v>
      </c>
    </row>
    <row r="211" spans="1:19" x14ac:dyDescent="0.25">
      <c r="A211" t="s">
        <v>125</v>
      </c>
      <c r="B211">
        <v>2016</v>
      </c>
      <c r="C211" t="s">
        <v>510</v>
      </c>
      <c r="D211" t="s">
        <v>511</v>
      </c>
      <c r="E211">
        <v>1</v>
      </c>
      <c r="F211" t="s">
        <v>120</v>
      </c>
      <c r="G211">
        <v>41275</v>
      </c>
      <c r="I211" t="s">
        <v>129</v>
      </c>
      <c r="J211" t="s">
        <v>69</v>
      </c>
      <c r="K211">
        <v>1</v>
      </c>
      <c r="L211">
        <v>1752</v>
      </c>
      <c r="M211">
        <v>0</v>
      </c>
      <c r="N211" t="s">
        <v>68</v>
      </c>
      <c r="O211">
        <v>0</v>
      </c>
      <c r="Q211">
        <f t="shared" si="3"/>
        <v>0.2</v>
      </c>
      <c r="R211" t="s">
        <v>511</v>
      </c>
    </row>
    <row r="212" spans="1:19" x14ac:dyDescent="0.25">
      <c r="A212" t="s">
        <v>125</v>
      </c>
      <c r="B212">
        <v>2016</v>
      </c>
      <c r="C212" t="s">
        <v>512</v>
      </c>
      <c r="D212" t="s">
        <v>513</v>
      </c>
      <c r="E212">
        <v>1</v>
      </c>
      <c r="F212" t="s">
        <v>120</v>
      </c>
      <c r="G212">
        <v>41262</v>
      </c>
      <c r="I212" t="s">
        <v>129</v>
      </c>
      <c r="J212" t="s">
        <v>69</v>
      </c>
      <c r="K212">
        <v>2</v>
      </c>
      <c r="L212">
        <v>3504</v>
      </c>
      <c r="M212">
        <v>0</v>
      </c>
      <c r="N212" t="s">
        <v>68</v>
      </c>
      <c r="O212">
        <v>0</v>
      </c>
      <c r="Q212">
        <f t="shared" si="3"/>
        <v>0.2</v>
      </c>
      <c r="R212" t="s">
        <v>513</v>
      </c>
    </row>
    <row r="213" spans="1:19" x14ac:dyDescent="0.25">
      <c r="A213" t="s">
        <v>125</v>
      </c>
      <c r="B213">
        <v>2016</v>
      </c>
      <c r="C213" t="s">
        <v>514</v>
      </c>
      <c r="D213" t="s">
        <v>515</v>
      </c>
      <c r="E213">
        <v>1</v>
      </c>
      <c r="F213" t="s">
        <v>120</v>
      </c>
      <c r="G213">
        <v>40909</v>
      </c>
      <c r="I213" t="s">
        <v>129</v>
      </c>
      <c r="J213" t="s">
        <v>69</v>
      </c>
      <c r="K213">
        <v>1</v>
      </c>
      <c r="L213">
        <v>1622</v>
      </c>
      <c r="M213">
        <v>0</v>
      </c>
      <c r="N213" t="s">
        <v>68</v>
      </c>
      <c r="O213">
        <v>0</v>
      </c>
      <c r="P213" t="s">
        <v>122</v>
      </c>
      <c r="Q213">
        <f t="shared" si="3"/>
        <v>0.18515981735159817</v>
      </c>
      <c r="R213" t="s">
        <v>515</v>
      </c>
    </row>
    <row r="214" spans="1:19" x14ac:dyDescent="0.25">
      <c r="A214" t="s">
        <v>116</v>
      </c>
      <c r="B214">
        <v>2016</v>
      </c>
      <c r="C214" t="s">
        <v>516</v>
      </c>
      <c r="D214" t="s">
        <v>517</v>
      </c>
      <c r="E214" t="s">
        <v>119</v>
      </c>
      <c r="F214" t="s">
        <v>120</v>
      </c>
      <c r="G214">
        <v>31019</v>
      </c>
      <c r="I214" t="s">
        <v>121</v>
      </c>
      <c r="J214" t="s">
        <v>99</v>
      </c>
      <c r="K214">
        <v>39</v>
      </c>
      <c r="L214">
        <v>61442</v>
      </c>
      <c r="M214">
        <v>0</v>
      </c>
      <c r="N214" t="s">
        <v>98</v>
      </c>
      <c r="O214">
        <v>0</v>
      </c>
      <c r="P214" t="s">
        <v>122</v>
      </c>
      <c r="Q214">
        <f t="shared" si="3"/>
        <v>0.17984428052921203</v>
      </c>
      <c r="R214" t="s">
        <v>517</v>
      </c>
    </row>
    <row r="215" spans="1:19" x14ac:dyDescent="0.25">
      <c r="A215" t="s">
        <v>116</v>
      </c>
      <c r="B215">
        <v>2016</v>
      </c>
      <c r="C215" t="s">
        <v>518</v>
      </c>
      <c r="D215" t="s">
        <v>519</v>
      </c>
      <c r="E215" t="s">
        <v>119</v>
      </c>
      <c r="F215" t="s">
        <v>120</v>
      </c>
      <c r="G215">
        <v>31019</v>
      </c>
      <c r="I215" t="s">
        <v>121</v>
      </c>
      <c r="J215" t="s">
        <v>99</v>
      </c>
      <c r="K215">
        <v>40.92</v>
      </c>
      <c r="L215">
        <v>116857</v>
      </c>
      <c r="M215">
        <v>0</v>
      </c>
      <c r="N215" t="s">
        <v>98</v>
      </c>
      <c r="O215">
        <v>0</v>
      </c>
      <c r="P215" t="s">
        <v>122</v>
      </c>
      <c r="Q215">
        <f t="shared" si="3"/>
        <v>0.3259980494293353</v>
      </c>
      <c r="R215" t="s">
        <v>519</v>
      </c>
    </row>
    <row r="216" spans="1:19" x14ac:dyDescent="0.25">
      <c r="A216" t="s">
        <v>130</v>
      </c>
      <c r="B216">
        <v>2016</v>
      </c>
      <c r="C216" t="s">
        <v>520</v>
      </c>
      <c r="D216" t="s">
        <v>521</v>
      </c>
      <c r="E216" t="s">
        <v>522</v>
      </c>
      <c r="F216" t="s">
        <v>120</v>
      </c>
      <c r="G216">
        <v>40371</v>
      </c>
      <c r="I216" t="s">
        <v>167</v>
      </c>
      <c r="J216" t="s">
        <v>74</v>
      </c>
      <c r="K216">
        <v>4.5999999999999996</v>
      </c>
      <c r="L216">
        <v>12521</v>
      </c>
      <c r="M216">
        <v>170903</v>
      </c>
      <c r="N216" t="s">
        <v>79</v>
      </c>
      <c r="O216">
        <v>0</v>
      </c>
      <c r="P216" t="s">
        <v>81</v>
      </c>
      <c r="Q216">
        <f t="shared" si="3"/>
        <v>0.3107256303355172</v>
      </c>
      <c r="R216" t="s">
        <v>521</v>
      </c>
    </row>
    <row r="217" spans="1:19" x14ac:dyDescent="0.25">
      <c r="A217" t="s">
        <v>130</v>
      </c>
      <c r="B217">
        <v>2016</v>
      </c>
      <c r="C217" t="s">
        <v>520</v>
      </c>
      <c r="D217" t="s">
        <v>521</v>
      </c>
      <c r="E217" t="s">
        <v>523</v>
      </c>
      <c r="F217" t="s">
        <v>120</v>
      </c>
      <c r="G217">
        <v>40371</v>
      </c>
      <c r="I217" t="s">
        <v>167</v>
      </c>
      <c r="J217" t="s">
        <v>74</v>
      </c>
      <c r="K217">
        <v>4.5999999999999996</v>
      </c>
      <c r="L217">
        <v>15543</v>
      </c>
      <c r="M217">
        <v>212450</v>
      </c>
      <c r="N217" t="s">
        <v>79</v>
      </c>
      <c r="O217">
        <v>0</v>
      </c>
      <c r="P217" t="s">
        <v>81</v>
      </c>
      <c r="Q217">
        <f t="shared" si="3"/>
        <v>0.38572066706372843</v>
      </c>
      <c r="R217" t="s">
        <v>521</v>
      </c>
    </row>
    <row r="218" spans="1:19" x14ac:dyDescent="0.25">
      <c r="A218" t="s">
        <v>130</v>
      </c>
      <c r="B218">
        <v>2016</v>
      </c>
      <c r="C218" t="s">
        <v>520</v>
      </c>
      <c r="D218" t="s">
        <v>521</v>
      </c>
      <c r="E218" t="s">
        <v>524</v>
      </c>
      <c r="F218" t="s">
        <v>120</v>
      </c>
      <c r="G218">
        <v>40371</v>
      </c>
      <c r="I218" t="s">
        <v>167</v>
      </c>
      <c r="J218" t="s">
        <v>74</v>
      </c>
      <c r="K218">
        <v>4.5999999999999996</v>
      </c>
      <c r="L218">
        <v>6323.04</v>
      </c>
      <c r="M218">
        <v>92138</v>
      </c>
      <c r="N218" t="s">
        <v>79</v>
      </c>
      <c r="O218">
        <v>0</v>
      </c>
      <c r="P218" t="s">
        <v>81</v>
      </c>
      <c r="Q218">
        <f t="shared" si="3"/>
        <v>0.15691483025610484</v>
      </c>
      <c r="R218" t="s">
        <v>521</v>
      </c>
    </row>
    <row r="219" spans="1:19" x14ac:dyDescent="0.25">
      <c r="A219" t="s">
        <v>150</v>
      </c>
      <c r="B219">
        <v>2016</v>
      </c>
      <c r="C219" t="s">
        <v>525</v>
      </c>
      <c r="D219" t="s">
        <v>526</v>
      </c>
      <c r="E219" t="s">
        <v>357</v>
      </c>
      <c r="F219" t="s">
        <v>120</v>
      </c>
      <c r="G219">
        <v>37834</v>
      </c>
      <c r="I219" t="s">
        <v>197</v>
      </c>
      <c r="J219" t="s">
        <v>82</v>
      </c>
      <c r="K219">
        <v>10</v>
      </c>
      <c r="L219">
        <v>65920</v>
      </c>
      <c r="M219">
        <v>879982</v>
      </c>
      <c r="N219" t="s">
        <v>81</v>
      </c>
      <c r="O219">
        <v>0</v>
      </c>
      <c r="P219" t="s">
        <v>527</v>
      </c>
      <c r="Q219">
        <f t="shared" si="3"/>
        <v>0.75251141552511414</v>
      </c>
      <c r="R219" t="s">
        <v>526</v>
      </c>
    </row>
    <row r="220" spans="1:19" x14ac:dyDescent="0.25">
      <c r="A220" t="s">
        <v>150</v>
      </c>
      <c r="B220">
        <v>2016</v>
      </c>
      <c r="C220" t="s">
        <v>525</v>
      </c>
      <c r="D220" t="s">
        <v>526</v>
      </c>
      <c r="E220" t="s">
        <v>528</v>
      </c>
      <c r="F220" t="s">
        <v>120</v>
      </c>
      <c r="G220">
        <v>37926</v>
      </c>
      <c r="I220" t="s">
        <v>199</v>
      </c>
      <c r="J220" t="s">
        <v>84</v>
      </c>
      <c r="K220">
        <v>2.5</v>
      </c>
      <c r="L220">
        <v>11108</v>
      </c>
      <c r="M220">
        <v>0</v>
      </c>
      <c r="N220" t="s">
        <v>81</v>
      </c>
      <c r="O220">
        <v>0</v>
      </c>
      <c r="P220" t="s">
        <v>122</v>
      </c>
      <c r="Q220">
        <f t="shared" si="3"/>
        <v>0.50721461187214611</v>
      </c>
      <c r="R220" t="s">
        <v>526</v>
      </c>
    </row>
    <row r="221" spans="1:19" x14ac:dyDescent="0.25">
      <c r="A221" t="s">
        <v>125</v>
      </c>
      <c r="B221">
        <v>2016</v>
      </c>
      <c r="C221" t="s">
        <v>529</v>
      </c>
      <c r="D221" t="s">
        <v>530</v>
      </c>
      <c r="E221">
        <v>1</v>
      </c>
      <c r="F221" t="s">
        <v>120</v>
      </c>
      <c r="G221">
        <v>40909</v>
      </c>
      <c r="I221" t="s">
        <v>129</v>
      </c>
      <c r="J221" t="s">
        <v>69</v>
      </c>
      <c r="K221">
        <v>1</v>
      </c>
      <c r="L221">
        <v>1622</v>
      </c>
      <c r="M221">
        <v>0</v>
      </c>
      <c r="N221" t="s">
        <v>68</v>
      </c>
      <c r="O221">
        <v>0</v>
      </c>
      <c r="P221" t="s">
        <v>122</v>
      </c>
      <c r="Q221">
        <f t="shared" si="3"/>
        <v>0.18515981735159817</v>
      </c>
      <c r="R221" t="s">
        <v>530</v>
      </c>
    </row>
    <row r="222" spans="1:19" x14ac:dyDescent="0.25">
      <c r="A222" t="s">
        <v>125</v>
      </c>
      <c r="B222">
        <v>2016</v>
      </c>
      <c r="C222" t="s">
        <v>531</v>
      </c>
      <c r="D222" t="s">
        <v>532</v>
      </c>
      <c r="E222">
        <v>1</v>
      </c>
      <c r="F222" t="s">
        <v>120</v>
      </c>
      <c r="G222">
        <v>40909</v>
      </c>
      <c r="I222" t="s">
        <v>129</v>
      </c>
      <c r="J222" t="s">
        <v>69</v>
      </c>
      <c r="K222">
        <v>1</v>
      </c>
      <c r="L222">
        <v>1622</v>
      </c>
      <c r="M222">
        <v>0</v>
      </c>
      <c r="N222" t="s">
        <v>68</v>
      </c>
      <c r="O222">
        <v>0</v>
      </c>
      <c r="P222" t="s">
        <v>122</v>
      </c>
      <c r="Q222">
        <f t="shared" si="3"/>
        <v>0.18515981735159817</v>
      </c>
      <c r="R222" t="s">
        <v>532</v>
      </c>
    </row>
    <row r="223" spans="1:19" x14ac:dyDescent="0.25">
      <c r="A223" t="s">
        <v>150</v>
      </c>
      <c r="B223">
        <v>2016</v>
      </c>
      <c r="C223" t="s">
        <v>533</v>
      </c>
      <c r="D223" t="s">
        <v>534</v>
      </c>
      <c r="E223">
        <v>1</v>
      </c>
      <c r="F223" t="s">
        <v>120</v>
      </c>
      <c r="G223">
        <v>41468</v>
      </c>
      <c r="I223" t="s">
        <v>535</v>
      </c>
      <c r="J223" t="s">
        <v>85</v>
      </c>
      <c r="K223">
        <v>1.4</v>
      </c>
      <c r="L223">
        <v>6710</v>
      </c>
      <c r="M223">
        <v>65635</v>
      </c>
      <c r="N223" t="s">
        <v>81</v>
      </c>
      <c r="O223">
        <v>0</v>
      </c>
      <c r="P223" t="s">
        <v>122</v>
      </c>
      <c r="Q223">
        <f t="shared" si="3"/>
        <v>0.54712981082844092</v>
      </c>
      <c r="R223" t="s">
        <v>534</v>
      </c>
    </row>
    <row r="224" spans="1:19" x14ac:dyDescent="0.25">
      <c r="A224" t="s">
        <v>125</v>
      </c>
      <c r="B224">
        <v>2016</v>
      </c>
      <c r="C224" t="s">
        <v>536</v>
      </c>
      <c r="D224" t="s">
        <v>537</v>
      </c>
      <c r="E224" t="s">
        <v>538</v>
      </c>
      <c r="F224" t="s">
        <v>120</v>
      </c>
      <c r="G224">
        <v>41167</v>
      </c>
      <c r="I224" t="s">
        <v>129</v>
      </c>
      <c r="J224" t="s">
        <v>69</v>
      </c>
      <c r="K224">
        <v>250</v>
      </c>
      <c r="L224">
        <v>678402</v>
      </c>
      <c r="M224">
        <v>0</v>
      </c>
      <c r="N224" t="s">
        <v>68</v>
      </c>
      <c r="O224">
        <v>0</v>
      </c>
      <c r="P224" t="s">
        <v>122</v>
      </c>
      <c r="Q224">
        <f t="shared" si="3"/>
        <v>0.30977260273972601</v>
      </c>
      <c r="R224" t="s">
        <v>537</v>
      </c>
    </row>
    <row r="225" spans="1:18" x14ac:dyDescent="0.25">
      <c r="A225" t="s">
        <v>125</v>
      </c>
      <c r="B225">
        <v>2016</v>
      </c>
      <c r="C225" t="s">
        <v>539</v>
      </c>
      <c r="D225" t="s">
        <v>540</v>
      </c>
      <c r="E225">
        <v>1</v>
      </c>
      <c r="F225" t="s">
        <v>120</v>
      </c>
      <c r="G225">
        <v>42412</v>
      </c>
      <c r="I225" t="s">
        <v>129</v>
      </c>
      <c r="J225" t="s">
        <v>69</v>
      </c>
      <c r="K225">
        <v>20</v>
      </c>
      <c r="L225">
        <v>45623</v>
      </c>
      <c r="M225">
        <v>0</v>
      </c>
      <c r="N225" t="s">
        <v>68</v>
      </c>
      <c r="O225">
        <v>0</v>
      </c>
      <c r="P225" t="s">
        <v>122</v>
      </c>
      <c r="Q225">
        <f t="shared" si="3"/>
        <v>0.2604052511415525</v>
      </c>
      <c r="R225" t="s">
        <v>540</v>
      </c>
    </row>
    <row r="226" spans="1:18" x14ac:dyDescent="0.25">
      <c r="A226" t="s">
        <v>168</v>
      </c>
      <c r="B226">
        <v>2016</v>
      </c>
      <c r="C226" t="s">
        <v>541</v>
      </c>
      <c r="D226" t="s">
        <v>542</v>
      </c>
      <c r="E226" t="s">
        <v>543</v>
      </c>
      <c r="F226" t="s">
        <v>120</v>
      </c>
      <c r="G226">
        <v>30742</v>
      </c>
      <c r="I226" t="s">
        <v>172</v>
      </c>
      <c r="J226" t="s">
        <v>70</v>
      </c>
      <c r="K226">
        <v>48.5</v>
      </c>
      <c r="L226">
        <v>275031</v>
      </c>
      <c r="M226">
        <v>0</v>
      </c>
      <c r="N226" t="s">
        <v>77</v>
      </c>
      <c r="O226">
        <v>0</v>
      </c>
      <c r="P226" t="s">
        <v>122</v>
      </c>
      <c r="Q226">
        <f t="shared" si="3"/>
        <v>0.64734500776726456</v>
      </c>
      <c r="R226" t="s">
        <v>542</v>
      </c>
    </row>
    <row r="227" spans="1:18" x14ac:dyDescent="0.25">
      <c r="A227" t="s">
        <v>168</v>
      </c>
      <c r="B227">
        <v>2016</v>
      </c>
      <c r="C227" t="s">
        <v>541</v>
      </c>
      <c r="D227" t="s">
        <v>542</v>
      </c>
      <c r="E227" t="s">
        <v>544</v>
      </c>
      <c r="F227" t="s">
        <v>120</v>
      </c>
      <c r="G227">
        <v>30742</v>
      </c>
      <c r="I227" t="s">
        <v>172</v>
      </c>
      <c r="J227" t="s">
        <v>70</v>
      </c>
      <c r="K227">
        <v>48.5</v>
      </c>
      <c r="L227">
        <v>282620</v>
      </c>
      <c r="M227">
        <v>0</v>
      </c>
      <c r="N227" t="s">
        <v>77</v>
      </c>
      <c r="O227">
        <v>0</v>
      </c>
      <c r="P227" t="s">
        <v>122</v>
      </c>
      <c r="Q227">
        <f t="shared" si="3"/>
        <v>0.66520736242526946</v>
      </c>
      <c r="R227" t="s">
        <v>542</v>
      </c>
    </row>
    <row r="228" spans="1:18" x14ac:dyDescent="0.25">
      <c r="A228" t="s">
        <v>150</v>
      </c>
      <c r="B228">
        <v>2016</v>
      </c>
      <c r="C228" t="s">
        <v>545</v>
      </c>
      <c r="D228" t="s">
        <v>546</v>
      </c>
      <c r="E228" t="s">
        <v>547</v>
      </c>
      <c r="F228" t="s">
        <v>120</v>
      </c>
      <c r="G228">
        <v>32203</v>
      </c>
      <c r="I228" t="s">
        <v>197</v>
      </c>
      <c r="J228" t="s">
        <v>82</v>
      </c>
      <c r="K228">
        <v>85.4</v>
      </c>
      <c r="L228">
        <v>102828</v>
      </c>
      <c r="M228">
        <v>1255650</v>
      </c>
      <c r="N228" t="s">
        <v>81</v>
      </c>
      <c r="O228">
        <v>0</v>
      </c>
      <c r="P228" t="s">
        <v>122</v>
      </c>
      <c r="Q228">
        <f t="shared" si="3"/>
        <v>0.13745147733470212</v>
      </c>
      <c r="R228" t="s">
        <v>546</v>
      </c>
    </row>
    <row r="229" spans="1:18" x14ac:dyDescent="0.25">
      <c r="A229" t="s">
        <v>150</v>
      </c>
      <c r="B229">
        <v>2016</v>
      </c>
      <c r="C229" t="s">
        <v>545</v>
      </c>
      <c r="D229" t="s">
        <v>546</v>
      </c>
      <c r="E229" t="s">
        <v>548</v>
      </c>
      <c r="F229" t="s">
        <v>120</v>
      </c>
      <c r="G229">
        <v>32203</v>
      </c>
      <c r="I229" t="s">
        <v>199</v>
      </c>
      <c r="J229" t="s">
        <v>84</v>
      </c>
      <c r="K229">
        <v>38</v>
      </c>
      <c r="L229">
        <v>38565</v>
      </c>
      <c r="M229">
        <v>0.03</v>
      </c>
      <c r="N229" t="s">
        <v>81</v>
      </c>
      <c r="O229">
        <v>0</v>
      </c>
      <c r="P229" t="s">
        <v>122</v>
      </c>
      <c r="Q229">
        <f t="shared" si="3"/>
        <v>0.11585255948089401</v>
      </c>
      <c r="R229" t="s">
        <v>546</v>
      </c>
    </row>
    <row r="230" spans="1:18" x14ac:dyDescent="0.25">
      <c r="A230" t="s">
        <v>150</v>
      </c>
      <c r="B230">
        <v>2016</v>
      </c>
      <c r="C230" t="s">
        <v>549</v>
      </c>
      <c r="D230" t="s">
        <v>550</v>
      </c>
      <c r="E230" t="s">
        <v>551</v>
      </c>
      <c r="F230" t="s">
        <v>120</v>
      </c>
      <c r="G230">
        <v>32599</v>
      </c>
      <c r="I230" t="s">
        <v>197</v>
      </c>
      <c r="J230" t="s">
        <v>82</v>
      </c>
      <c r="K230">
        <v>90</v>
      </c>
      <c r="L230">
        <v>296089</v>
      </c>
      <c r="M230">
        <v>3528820</v>
      </c>
      <c r="N230" t="s">
        <v>81</v>
      </c>
      <c r="O230">
        <v>0</v>
      </c>
      <c r="P230" t="s">
        <v>122</v>
      </c>
      <c r="Q230">
        <f t="shared" si="3"/>
        <v>0.37555682394723489</v>
      </c>
      <c r="R230" t="s">
        <v>550</v>
      </c>
    </row>
    <row r="231" spans="1:18" x14ac:dyDescent="0.25">
      <c r="A231" t="s">
        <v>150</v>
      </c>
      <c r="B231">
        <v>2016</v>
      </c>
      <c r="C231" t="s">
        <v>549</v>
      </c>
      <c r="D231" t="s">
        <v>550</v>
      </c>
      <c r="E231" t="s">
        <v>552</v>
      </c>
      <c r="F231" t="s">
        <v>120</v>
      </c>
      <c r="G231">
        <v>32599</v>
      </c>
      <c r="I231" t="s">
        <v>199</v>
      </c>
      <c r="J231" t="s">
        <v>84</v>
      </c>
      <c r="K231">
        <v>40</v>
      </c>
      <c r="L231">
        <v>123740</v>
      </c>
      <c r="M231">
        <v>0.03</v>
      </c>
      <c r="N231" t="s">
        <v>81</v>
      </c>
      <c r="O231">
        <v>0</v>
      </c>
      <c r="P231" t="s">
        <v>122</v>
      </c>
      <c r="Q231">
        <f t="shared" si="3"/>
        <v>0.35313926940639268</v>
      </c>
      <c r="R231" t="s">
        <v>550</v>
      </c>
    </row>
    <row r="232" spans="1:18" x14ac:dyDescent="0.25">
      <c r="A232" t="s">
        <v>125</v>
      </c>
      <c r="B232">
        <v>2016</v>
      </c>
      <c r="C232" t="s">
        <v>553</v>
      </c>
      <c r="D232" t="s">
        <v>554</v>
      </c>
      <c r="E232" t="s">
        <v>555</v>
      </c>
      <c r="F232" t="s">
        <v>120</v>
      </c>
      <c r="G232">
        <v>40277</v>
      </c>
      <c r="I232" t="s">
        <v>129</v>
      </c>
      <c r="J232" t="s">
        <v>69</v>
      </c>
      <c r="K232">
        <v>5</v>
      </c>
      <c r="L232">
        <v>9078</v>
      </c>
      <c r="M232">
        <v>0</v>
      </c>
      <c r="N232" t="s">
        <v>68</v>
      </c>
      <c r="O232">
        <v>0</v>
      </c>
      <c r="P232" t="s">
        <v>122</v>
      </c>
      <c r="Q232">
        <f t="shared" si="3"/>
        <v>0.20726027397260274</v>
      </c>
      <c r="R232" t="s">
        <v>554</v>
      </c>
    </row>
    <row r="233" spans="1:18" x14ac:dyDescent="0.25">
      <c r="A233" t="s">
        <v>188</v>
      </c>
      <c r="B233">
        <v>2016</v>
      </c>
      <c r="C233" t="s">
        <v>556</v>
      </c>
      <c r="D233" t="s">
        <v>557</v>
      </c>
      <c r="E233">
        <v>1</v>
      </c>
      <c r="F233" t="s">
        <v>120</v>
      </c>
      <c r="G233">
        <v>30498</v>
      </c>
      <c r="I233" t="s">
        <v>191</v>
      </c>
      <c r="J233" t="s">
        <v>95</v>
      </c>
      <c r="K233">
        <v>10.8</v>
      </c>
      <c r="L233">
        <v>16547</v>
      </c>
      <c r="M233">
        <v>0</v>
      </c>
      <c r="N233" t="s">
        <v>93</v>
      </c>
      <c r="O233">
        <v>0</v>
      </c>
      <c r="P233" t="s">
        <v>122</v>
      </c>
      <c r="Q233">
        <f t="shared" si="3"/>
        <v>0.1749006426517842</v>
      </c>
      <c r="R233" t="s">
        <v>557</v>
      </c>
    </row>
    <row r="234" spans="1:18" x14ac:dyDescent="0.25">
      <c r="A234" t="s">
        <v>125</v>
      </c>
      <c r="B234">
        <v>2016</v>
      </c>
      <c r="C234" t="s">
        <v>558</v>
      </c>
      <c r="D234" t="s">
        <v>559</v>
      </c>
      <c r="E234">
        <v>1</v>
      </c>
      <c r="F234" t="s">
        <v>120</v>
      </c>
      <c r="G234">
        <v>41969</v>
      </c>
      <c r="I234" t="s">
        <v>129</v>
      </c>
      <c r="J234" t="s">
        <v>69</v>
      </c>
      <c r="K234">
        <v>45</v>
      </c>
      <c r="L234">
        <v>131769</v>
      </c>
      <c r="M234">
        <v>0</v>
      </c>
      <c r="N234" t="s">
        <v>68</v>
      </c>
      <c r="O234">
        <v>0</v>
      </c>
      <c r="P234" t="s">
        <v>122</v>
      </c>
      <c r="Q234">
        <f t="shared" si="3"/>
        <v>0.33426940639269409</v>
      </c>
      <c r="R234" t="s">
        <v>559</v>
      </c>
    </row>
    <row r="235" spans="1:18" x14ac:dyDescent="0.25">
      <c r="A235" t="s">
        <v>116</v>
      </c>
      <c r="B235">
        <v>2016</v>
      </c>
      <c r="C235" t="s">
        <v>560</v>
      </c>
      <c r="D235" t="s">
        <v>561</v>
      </c>
      <c r="E235" t="s">
        <v>119</v>
      </c>
      <c r="F235" t="s">
        <v>120</v>
      </c>
      <c r="G235">
        <v>41038</v>
      </c>
      <c r="I235" t="s">
        <v>121</v>
      </c>
      <c r="J235" t="s">
        <v>99</v>
      </c>
      <c r="K235">
        <v>59.67</v>
      </c>
      <c r="L235">
        <v>175186</v>
      </c>
      <c r="M235">
        <v>0</v>
      </c>
      <c r="N235" t="s">
        <v>98</v>
      </c>
      <c r="O235">
        <v>0</v>
      </c>
      <c r="P235" t="s">
        <v>122</v>
      </c>
      <c r="Q235">
        <f t="shared" si="3"/>
        <v>0.3351500222303338</v>
      </c>
      <c r="R235" t="s">
        <v>561</v>
      </c>
    </row>
    <row r="236" spans="1:18" x14ac:dyDescent="0.25">
      <c r="A236" t="s">
        <v>125</v>
      </c>
      <c r="B236">
        <v>2016</v>
      </c>
      <c r="C236" t="s">
        <v>562</v>
      </c>
      <c r="D236" t="s">
        <v>563</v>
      </c>
      <c r="E236" t="s">
        <v>128</v>
      </c>
      <c r="F236" t="s">
        <v>120</v>
      </c>
      <c r="G236">
        <v>42004</v>
      </c>
      <c r="I236" t="s">
        <v>129</v>
      </c>
      <c r="J236" t="s">
        <v>69</v>
      </c>
      <c r="K236">
        <v>1.5</v>
      </c>
      <c r="L236">
        <v>2628</v>
      </c>
      <c r="M236">
        <v>0</v>
      </c>
      <c r="N236" t="s">
        <v>68</v>
      </c>
      <c r="O236">
        <v>0</v>
      </c>
      <c r="Q236">
        <f t="shared" si="3"/>
        <v>0.2</v>
      </c>
      <c r="R236" t="s">
        <v>563</v>
      </c>
    </row>
    <row r="237" spans="1:18" x14ac:dyDescent="0.25">
      <c r="A237" t="s">
        <v>188</v>
      </c>
      <c r="B237">
        <v>2016</v>
      </c>
      <c r="C237" t="s">
        <v>564</v>
      </c>
      <c r="D237" t="s">
        <v>565</v>
      </c>
      <c r="E237" t="s">
        <v>566</v>
      </c>
      <c r="F237" t="s">
        <v>120</v>
      </c>
      <c r="G237">
        <v>23285</v>
      </c>
      <c r="I237" t="s">
        <v>191</v>
      </c>
      <c r="J237" t="s">
        <v>95</v>
      </c>
      <c r="K237">
        <v>78.900000000000006</v>
      </c>
      <c r="L237">
        <v>324376</v>
      </c>
      <c r="M237">
        <v>0</v>
      </c>
      <c r="N237" t="s">
        <v>93</v>
      </c>
      <c r="O237">
        <v>0</v>
      </c>
      <c r="P237" t="s">
        <v>122</v>
      </c>
      <c r="Q237">
        <f t="shared" si="3"/>
        <v>0.46931842514945804</v>
      </c>
      <c r="R237" t="s">
        <v>565</v>
      </c>
    </row>
    <row r="238" spans="1:18" x14ac:dyDescent="0.25">
      <c r="A238" t="s">
        <v>188</v>
      </c>
      <c r="B238">
        <v>2016</v>
      </c>
      <c r="C238" t="s">
        <v>564</v>
      </c>
      <c r="D238" t="s">
        <v>565</v>
      </c>
      <c r="E238" t="s">
        <v>567</v>
      </c>
      <c r="F238" t="s">
        <v>120</v>
      </c>
      <c r="G238">
        <v>25051</v>
      </c>
      <c r="I238" t="s">
        <v>191</v>
      </c>
      <c r="J238" t="s">
        <v>95</v>
      </c>
      <c r="K238">
        <v>78.900000000000006</v>
      </c>
      <c r="L238">
        <v>79628</v>
      </c>
      <c r="M238">
        <v>0</v>
      </c>
      <c r="N238" t="s">
        <v>93</v>
      </c>
      <c r="O238">
        <v>0</v>
      </c>
      <c r="P238" t="s">
        <v>122</v>
      </c>
      <c r="Q238">
        <f t="shared" si="3"/>
        <v>0.11520854674143909</v>
      </c>
      <c r="R238" t="s">
        <v>565</v>
      </c>
    </row>
    <row r="239" spans="1:18" x14ac:dyDescent="0.25">
      <c r="A239" t="s">
        <v>188</v>
      </c>
      <c r="B239">
        <v>2016</v>
      </c>
      <c r="C239" t="s">
        <v>568</v>
      </c>
      <c r="D239" t="s">
        <v>569</v>
      </c>
      <c r="E239">
        <v>1</v>
      </c>
      <c r="F239" t="s">
        <v>120</v>
      </c>
      <c r="G239">
        <v>31079</v>
      </c>
      <c r="I239" t="s">
        <v>191</v>
      </c>
      <c r="J239" t="s">
        <v>95</v>
      </c>
      <c r="K239">
        <v>7.18</v>
      </c>
      <c r="L239">
        <v>27711</v>
      </c>
      <c r="M239">
        <v>0</v>
      </c>
      <c r="N239" t="s">
        <v>93</v>
      </c>
      <c r="O239">
        <v>0</v>
      </c>
      <c r="P239" t="s">
        <v>122</v>
      </c>
      <c r="Q239">
        <f t="shared" si="3"/>
        <v>0.44057885297821198</v>
      </c>
      <c r="R239" t="s">
        <v>569</v>
      </c>
    </row>
    <row r="240" spans="1:18" x14ac:dyDescent="0.25">
      <c r="A240" t="s">
        <v>125</v>
      </c>
      <c r="B240">
        <v>2016</v>
      </c>
      <c r="C240" t="s">
        <v>570</v>
      </c>
      <c r="D240" t="s">
        <v>571</v>
      </c>
      <c r="E240">
        <v>1</v>
      </c>
      <c r="F240" t="s">
        <v>120</v>
      </c>
      <c r="G240">
        <v>40909</v>
      </c>
      <c r="I240" t="s">
        <v>129</v>
      </c>
      <c r="J240" t="s">
        <v>69</v>
      </c>
      <c r="K240">
        <v>2</v>
      </c>
      <c r="L240">
        <v>3918</v>
      </c>
      <c r="M240">
        <v>0</v>
      </c>
      <c r="N240" t="s">
        <v>68</v>
      </c>
      <c r="O240">
        <v>0</v>
      </c>
      <c r="P240" t="s">
        <v>122</v>
      </c>
      <c r="Q240">
        <f t="shared" si="3"/>
        <v>0.22363013698630138</v>
      </c>
      <c r="R240" t="s">
        <v>571</v>
      </c>
    </row>
    <row r="241" spans="1:18" x14ac:dyDescent="0.25">
      <c r="A241" t="s">
        <v>125</v>
      </c>
      <c r="B241">
        <v>2016</v>
      </c>
      <c r="C241" t="s">
        <v>572</v>
      </c>
      <c r="D241" t="s">
        <v>573</v>
      </c>
      <c r="E241" t="s">
        <v>574</v>
      </c>
      <c r="F241" t="s">
        <v>120</v>
      </c>
      <c r="G241">
        <v>41572</v>
      </c>
      <c r="I241" t="s">
        <v>129</v>
      </c>
      <c r="J241" t="s">
        <v>69</v>
      </c>
      <c r="K241">
        <v>147.19999999999999</v>
      </c>
      <c r="L241">
        <v>362327</v>
      </c>
      <c r="M241">
        <v>0</v>
      </c>
      <c r="N241" t="s">
        <v>68</v>
      </c>
      <c r="O241">
        <v>0</v>
      </c>
      <c r="P241" t="s">
        <v>122</v>
      </c>
      <c r="Q241">
        <f t="shared" si="3"/>
        <v>0.28098865271987294</v>
      </c>
      <c r="R241" t="s">
        <v>573</v>
      </c>
    </row>
    <row r="242" spans="1:18" x14ac:dyDescent="0.25">
      <c r="A242" t="s">
        <v>125</v>
      </c>
      <c r="B242">
        <v>2016</v>
      </c>
      <c r="C242" t="s">
        <v>575</v>
      </c>
      <c r="D242" t="s">
        <v>576</v>
      </c>
      <c r="E242">
        <v>1</v>
      </c>
      <c r="F242" t="s">
        <v>120</v>
      </c>
      <c r="G242">
        <v>41079</v>
      </c>
      <c r="I242" t="s">
        <v>129</v>
      </c>
      <c r="J242" t="s">
        <v>69</v>
      </c>
      <c r="K242">
        <v>20</v>
      </c>
      <c r="L242">
        <v>43801</v>
      </c>
      <c r="M242">
        <v>0</v>
      </c>
      <c r="N242" t="s">
        <v>68</v>
      </c>
      <c r="O242">
        <v>0</v>
      </c>
      <c r="P242" t="s">
        <v>122</v>
      </c>
      <c r="Q242">
        <f t="shared" si="3"/>
        <v>0.25000570776255709</v>
      </c>
      <c r="R242" t="s">
        <v>576</v>
      </c>
    </row>
    <row r="243" spans="1:18" x14ac:dyDescent="0.25">
      <c r="A243" t="s">
        <v>150</v>
      </c>
      <c r="B243">
        <v>2016</v>
      </c>
      <c r="C243" t="s">
        <v>577</v>
      </c>
      <c r="D243" t="s">
        <v>578</v>
      </c>
      <c r="E243" t="s">
        <v>579</v>
      </c>
      <c r="F243" t="s">
        <v>120</v>
      </c>
      <c r="G243">
        <v>40801</v>
      </c>
      <c r="I243" t="s">
        <v>167</v>
      </c>
      <c r="J243" t="s">
        <v>74</v>
      </c>
      <c r="K243">
        <v>50.04</v>
      </c>
      <c r="L243">
        <v>33024</v>
      </c>
      <c r="M243">
        <v>338869</v>
      </c>
      <c r="N243" t="s">
        <v>81</v>
      </c>
      <c r="O243">
        <v>0</v>
      </c>
      <c r="P243" t="s">
        <v>122</v>
      </c>
      <c r="Q243">
        <f t="shared" si="3"/>
        <v>7.5336990681427463E-2</v>
      </c>
      <c r="R243" t="s">
        <v>578</v>
      </c>
    </row>
    <row r="244" spans="1:18" x14ac:dyDescent="0.25">
      <c r="A244" t="s">
        <v>150</v>
      </c>
      <c r="B244">
        <v>2016</v>
      </c>
      <c r="C244" t="s">
        <v>577</v>
      </c>
      <c r="D244" t="s">
        <v>578</v>
      </c>
      <c r="E244" t="s">
        <v>580</v>
      </c>
      <c r="F244" t="s">
        <v>120</v>
      </c>
      <c r="G244">
        <v>40801</v>
      </c>
      <c r="I244" t="s">
        <v>167</v>
      </c>
      <c r="J244" t="s">
        <v>74</v>
      </c>
      <c r="K244">
        <v>50.2</v>
      </c>
      <c r="L244">
        <v>29088</v>
      </c>
      <c r="M244">
        <v>310638</v>
      </c>
      <c r="N244" t="s">
        <v>81</v>
      </c>
      <c r="O244">
        <v>0</v>
      </c>
      <c r="P244" t="s">
        <v>122</v>
      </c>
      <c r="Q244">
        <f t="shared" si="3"/>
        <v>6.6146373410467724E-2</v>
      </c>
      <c r="R244" t="s">
        <v>578</v>
      </c>
    </row>
    <row r="245" spans="1:18" x14ac:dyDescent="0.25">
      <c r="A245" t="s">
        <v>150</v>
      </c>
      <c r="B245">
        <v>2016</v>
      </c>
      <c r="C245" t="s">
        <v>577</v>
      </c>
      <c r="D245" t="s">
        <v>578</v>
      </c>
      <c r="E245" t="s">
        <v>581</v>
      </c>
      <c r="F245" t="s">
        <v>120</v>
      </c>
      <c r="G245">
        <v>40725</v>
      </c>
      <c r="I245" t="s">
        <v>167</v>
      </c>
      <c r="J245" t="s">
        <v>74</v>
      </c>
      <c r="K245">
        <v>50.2</v>
      </c>
      <c r="L245">
        <v>28871</v>
      </c>
      <c r="M245">
        <v>315879</v>
      </c>
      <c r="N245" t="s">
        <v>81</v>
      </c>
      <c r="O245">
        <v>0</v>
      </c>
      <c r="P245" t="s">
        <v>122</v>
      </c>
      <c r="Q245">
        <f t="shared" si="3"/>
        <v>6.5652913460313989E-2</v>
      </c>
      <c r="R245" t="s">
        <v>578</v>
      </c>
    </row>
    <row r="246" spans="1:18" x14ac:dyDescent="0.25">
      <c r="A246" t="s">
        <v>150</v>
      </c>
      <c r="B246">
        <v>2016</v>
      </c>
      <c r="C246" t="s">
        <v>577</v>
      </c>
      <c r="D246" t="s">
        <v>578</v>
      </c>
      <c r="E246" t="s">
        <v>582</v>
      </c>
      <c r="F246" t="s">
        <v>120</v>
      </c>
      <c r="G246">
        <v>40725</v>
      </c>
      <c r="I246" t="s">
        <v>167</v>
      </c>
      <c r="J246" t="s">
        <v>74</v>
      </c>
      <c r="K246">
        <v>50.04</v>
      </c>
      <c r="L246">
        <v>32116</v>
      </c>
      <c r="M246">
        <v>328867</v>
      </c>
      <c r="N246" t="s">
        <v>81</v>
      </c>
      <c r="O246">
        <v>0</v>
      </c>
      <c r="P246" t="s">
        <v>122</v>
      </c>
      <c r="Q246">
        <f t="shared" si="3"/>
        <v>7.3265588442488025E-2</v>
      </c>
      <c r="R246" t="s">
        <v>578</v>
      </c>
    </row>
    <row r="247" spans="1:18" x14ac:dyDescent="0.25">
      <c r="A247" t="s">
        <v>188</v>
      </c>
      <c r="B247">
        <v>2016</v>
      </c>
      <c r="C247" t="s">
        <v>583</v>
      </c>
      <c r="D247" t="s">
        <v>584</v>
      </c>
      <c r="E247" t="s">
        <v>585</v>
      </c>
      <c r="F247" t="s">
        <v>120</v>
      </c>
      <c r="G247">
        <v>7797</v>
      </c>
      <c r="I247" t="s">
        <v>191</v>
      </c>
      <c r="J247" t="s">
        <v>95</v>
      </c>
      <c r="K247">
        <v>23.8</v>
      </c>
      <c r="L247">
        <v>18684</v>
      </c>
      <c r="M247">
        <v>0</v>
      </c>
      <c r="N247" t="s">
        <v>93</v>
      </c>
      <c r="O247">
        <v>0</v>
      </c>
      <c r="P247" t="s">
        <v>122</v>
      </c>
      <c r="Q247">
        <f t="shared" si="3"/>
        <v>8.9616668585242309E-2</v>
      </c>
      <c r="R247" t="s">
        <v>584</v>
      </c>
    </row>
    <row r="248" spans="1:18" x14ac:dyDescent="0.25">
      <c r="A248" t="s">
        <v>188</v>
      </c>
      <c r="B248">
        <v>2016</v>
      </c>
      <c r="C248" t="s">
        <v>583</v>
      </c>
      <c r="D248" t="s">
        <v>584</v>
      </c>
      <c r="E248" t="s">
        <v>586</v>
      </c>
      <c r="F248" t="s">
        <v>120</v>
      </c>
      <c r="G248">
        <v>7797</v>
      </c>
      <c r="I248" t="s">
        <v>191</v>
      </c>
      <c r="J248" t="s">
        <v>95</v>
      </c>
      <c r="K248">
        <v>25</v>
      </c>
      <c r="L248">
        <v>34808</v>
      </c>
      <c r="M248">
        <v>0</v>
      </c>
      <c r="N248" t="s">
        <v>93</v>
      </c>
      <c r="O248">
        <v>0</v>
      </c>
      <c r="P248" t="s">
        <v>122</v>
      </c>
      <c r="Q248">
        <f t="shared" si="3"/>
        <v>0.15894063926940638</v>
      </c>
      <c r="R248" t="s">
        <v>584</v>
      </c>
    </row>
    <row r="249" spans="1:18" x14ac:dyDescent="0.25">
      <c r="A249" t="s">
        <v>188</v>
      </c>
      <c r="B249">
        <v>2016</v>
      </c>
      <c r="C249" t="s">
        <v>583</v>
      </c>
      <c r="D249" t="s">
        <v>584</v>
      </c>
      <c r="E249" t="s">
        <v>587</v>
      </c>
      <c r="F249" t="s">
        <v>120</v>
      </c>
      <c r="G249">
        <v>7797</v>
      </c>
      <c r="I249" t="s">
        <v>191</v>
      </c>
      <c r="J249" t="s">
        <v>95</v>
      </c>
      <c r="K249">
        <v>25</v>
      </c>
      <c r="L249">
        <v>29512</v>
      </c>
      <c r="M249">
        <v>0</v>
      </c>
      <c r="N249" t="s">
        <v>93</v>
      </c>
      <c r="O249">
        <v>0</v>
      </c>
      <c r="P249" t="s">
        <v>122</v>
      </c>
      <c r="Q249">
        <f t="shared" si="3"/>
        <v>0.13475799086757992</v>
      </c>
      <c r="R249" t="s">
        <v>584</v>
      </c>
    </row>
    <row r="250" spans="1:18" x14ac:dyDescent="0.25">
      <c r="A250" t="s">
        <v>188</v>
      </c>
      <c r="B250">
        <v>2016</v>
      </c>
      <c r="C250" t="s">
        <v>588</v>
      </c>
      <c r="D250" t="s">
        <v>589</v>
      </c>
      <c r="E250" t="s">
        <v>590</v>
      </c>
      <c r="F250" t="s">
        <v>120</v>
      </c>
      <c r="G250">
        <v>21498</v>
      </c>
      <c r="I250" t="s">
        <v>191</v>
      </c>
      <c r="J250" t="s">
        <v>95</v>
      </c>
      <c r="K250">
        <v>60</v>
      </c>
      <c r="L250">
        <v>180558</v>
      </c>
      <c r="M250">
        <v>0</v>
      </c>
      <c r="N250" t="s">
        <v>93</v>
      </c>
      <c r="O250">
        <v>0</v>
      </c>
      <c r="P250" t="s">
        <v>122</v>
      </c>
      <c r="Q250">
        <f t="shared" si="3"/>
        <v>0.34352739726027398</v>
      </c>
      <c r="R250" t="s">
        <v>589</v>
      </c>
    </row>
    <row r="251" spans="1:18" x14ac:dyDescent="0.25">
      <c r="A251" t="s">
        <v>188</v>
      </c>
      <c r="B251">
        <v>2016</v>
      </c>
      <c r="C251" t="s">
        <v>588</v>
      </c>
      <c r="D251" t="s">
        <v>589</v>
      </c>
      <c r="E251" t="s">
        <v>591</v>
      </c>
      <c r="F251" t="s">
        <v>120</v>
      </c>
      <c r="G251">
        <v>21498</v>
      </c>
      <c r="I251" t="s">
        <v>191</v>
      </c>
      <c r="J251" t="s">
        <v>95</v>
      </c>
      <c r="K251">
        <v>60</v>
      </c>
      <c r="L251">
        <v>126551</v>
      </c>
      <c r="M251">
        <v>0</v>
      </c>
      <c r="N251" t="s">
        <v>93</v>
      </c>
      <c r="O251">
        <v>0</v>
      </c>
      <c r="P251" t="s">
        <v>122</v>
      </c>
      <c r="Q251">
        <f t="shared" si="3"/>
        <v>0.24077435312024353</v>
      </c>
      <c r="R251" t="s">
        <v>589</v>
      </c>
    </row>
    <row r="252" spans="1:18" x14ac:dyDescent="0.25">
      <c r="A252" t="s">
        <v>125</v>
      </c>
      <c r="B252">
        <v>2016</v>
      </c>
      <c r="C252" t="s">
        <v>592</v>
      </c>
      <c r="D252" t="s">
        <v>593</v>
      </c>
      <c r="E252">
        <v>1</v>
      </c>
      <c r="F252" t="s">
        <v>120</v>
      </c>
      <c r="G252">
        <v>40909</v>
      </c>
      <c r="I252" t="s">
        <v>129</v>
      </c>
      <c r="J252" t="s">
        <v>69</v>
      </c>
      <c r="K252">
        <v>1</v>
      </c>
      <c r="L252">
        <v>1622</v>
      </c>
      <c r="M252">
        <v>0</v>
      </c>
      <c r="N252" t="s">
        <v>68</v>
      </c>
      <c r="O252">
        <v>0</v>
      </c>
      <c r="P252" t="s">
        <v>122</v>
      </c>
      <c r="Q252">
        <f t="shared" si="3"/>
        <v>0.18515981735159817</v>
      </c>
      <c r="R252" t="s">
        <v>593</v>
      </c>
    </row>
    <row r="253" spans="1:18" x14ac:dyDescent="0.25">
      <c r="A253" t="s">
        <v>125</v>
      </c>
      <c r="B253">
        <v>2016</v>
      </c>
      <c r="C253" t="s">
        <v>594</v>
      </c>
      <c r="D253" t="s">
        <v>595</v>
      </c>
      <c r="E253" t="s">
        <v>128</v>
      </c>
      <c r="F253" t="s">
        <v>120</v>
      </c>
      <c r="G253">
        <v>42004</v>
      </c>
      <c r="I253" t="s">
        <v>129</v>
      </c>
      <c r="J253" t="s">
        <v>69</v>
      </c>
      <c r="K253">
        <v>1</v>
      </c>
      <c r="L253">
        <v>1752</v>
      </c>
      <c r="M253">
        <v>0</v>
      </c>
      <c r="N253" t="s">
        <v>68</v>
      </c>
      <c r="O253">
        <v>0</v>
      </c>
      <c r="Q253">
        <f t="shared" si="3"/>
        <v>0.2</v>
      </c>
      <c r="R253" t="s">
        <v>595</v>
      </c>
    </row>
    <row r="254" spans="1:18" x14ac:dyDescent="0.25">
      <c r="A254" t="s">
        <v>150</v>
      </c>
      <c r="B254">
        <v>2016</v>
      </c>
      <c r="C254" t="s">
        <v>596</v>
      </c>
      <c r="D254" t="s">
        <v>597</v>
      </c>
      <c r="E254" t="s">
        <v>128</v>
      </c>
      <c r="F254" t="s">
        <v>120</v>
      </c>
      <c r="G254">
        <v>32905</v>
      </c>
      <c r="I254" t="s">
        <v>197</v>
      </c>
      <c r="J254" t="s">
        <v>82</v>
      </c>
      <c r="K254">
        <v>49.5</v>
      </c>
      <c r="L254">
        <v>30757</v>
      </c>
      <c r="M254">
        <v>398452</v>
      </c>
      <c r="N254" t="s">
        <v>81</v>
      </c>
      <c r="O254">
        <v>0</v>
      </c>
      <c r="P254" t="s">
        <v>122</v>
      </c>
      <c r="Q254">
        <f t="shared" si="3"/>
        <v>7.0930768875974354E-2</v>
      </c>
      <c r="R254" t="s">
        <v>597</v>
      </c>
    </row>
    <row r="255" spans="1:18" x14ac:dyDescent="0.25">
      <c r="A255" t="s">
        <v>150</v>
      </c>
      <c r="B255">
        <v>2016</v>
      </c>
      <c r="C255" t="s">
        <v>596</v>
      </c>
      <c r="D255" t="s">
        <v>597</v>
      </c>
      <c r="E255" t="s">
        <v>154</v>
      </c>
      <c r="F255" t="s">
        <v>120</v>
      </c>
      <c r="G255">
        <v>32905</v>
      </c>
      <c r="I255" t="s">
        <v>199</v>
      </c>
      <c r="J255" t="s">
        <v>84</v>
      </c>
      <c r="K255">
        <v>10.5</v>
      </c>
      <c r="L255">
        <v>10276</v>
      </c>
      <c r="M255">
        <v>0</v>
      </c>
      <c r="N255" t="s">
        <v>81</v>
      </c>
      <c r="O255">
        <v>0</v>
      </c>
      <c r="P255" t="s">
        <v>122</v>
      </c>
      <c r="Q255">
        <f t="shared" si="3"/>
        <v>0.11171993911719939</v>
      </c>
      <c r="R255" t="s">
        <v>597</v>
      </c>
    </row>
    <row r="256" spans="1:18" x14ac:dyDescent="0.25">
      <c r="A256" t="s">
        <v>125</v>
      </c>
      <c r="B256">
        <v>2016</v>
      </c>
      <c r="C256" t="s">
        <v>598</v>
      </c>
      <c r="D256" t="s">
        <v>599</v>
      </c>
      <c r="E256">
        <v>1</v>
      </c>
      <c r="F256" t="s">
        <v>120</v>
      </c>
      <c r="G256">
        <v>41717</v>
      </c>
      <c r="I256" t="s">
        <v>129</v>
      </c>
      <c r="J256" t="s">
        <v>69</v>
      </c>
      <c r="K256">
        <v>19</v>
      </c>
      <c r="L256">
        <v>52502</v>
      </c>
      <c r="M256">
        <v>0</v>
      </c>
      <c r="N256" t="s">
        <v>68</v>
      </c>
      <c r="O256">
        <v>0</v>
      </c>
      <c r="P256" t="s">
        <v>122</v>
      </c>
      <c r="Q256">
        <f t="shared" si="3"/>
        <v>0.31544099975967316</v>
      </c>
      <c r="R256" t="s">
        <v>599</v>
      </c>
    </row>
    <row r="257" spans="1:19" x14ac:dyDescent="0.25">
      <c r="A257" t="s">
        <v>188</v>
      </c>
      <c r="B257">
        <v>2016</v>
      </c>
      <c r="C257" t="s">
        <v>600</v>
      </c>
      <c r="D257" t="s">
        <v>601</v>
      </c>
      <c r="E257" t="s">
        <v>602</v>
      </c>
      <c r="F257" t="s">
        <v>120</v>
      </c>
      <c r="G257">
        <v>26908</v>
      </c>
      <c r="I257" t="s">
        <v>191</v>
      </c>
      <c r="J257" t="s">
        <v>95</v>
      </c>
      <c r="K257">
        <v>271</v>
      </c>
      <c r="L257">
        <v>86864</v>
      </c>
      <c r="M257">
        <v>0</v>
      </c>
      <c r="N257" t="s">
        <v>93</v>
      </c>
      <c r="O257">
        <v>0</v>
      </c>
      <c r="P257" t="s">
        <v>122</v>
      </c>
      <c r="Q257">
        <f t="shared" si="3"/>
        <v>3.6590338506124788E-2</v>
      </c>
      <c r="R257" t="s">
        <v>3699</v>
      </c>
      <c r="S257" t="s">
        <v>3700</v>
      </c>
    </row>
    <row r="258" spans="1:19" x14ac:dyDescent="0.25">
      <c r="A258" t="s">
        <v>188</v>
      </c>
      <c r="B258">
        <v>2016</v>
      </c>
      <c r="C258" t="s">
        <v>600</v>
      </c>
      <c r="D258" t="s">
        <v>601</v>
      </c>
      <c r="E258" t="s">
        <v>603</v>
      </c>
      <c r="F258" t="s">
        <v>120</v>
      </c>
      <c r="G258">
        <v>27242</v>
      </c>
      <c r="I258" t="s">
        <v>191</v>
      </c>
      <c r="J258" t="s">
        <v>95</v>
      </c>
      <c r="K258">
        <v>271</v>
      </c>
      <c r="L258">
        <v>77430</v>
      </c>
      <c r="M258">
        <v>0</v>
      </c>
      <c r="N258" t="s">
        <v>93</v>
      </c>
      <c r="O258">
        <v>0</v>
      </c>
      <c r="P258" t="s">
        <v>122</v>
      </c>
      <c r="Q258">
        <f t="shared" si="3"/>
        <v>3.2616387807713691E-2</v>
      </c>
      <c r="R258" t="s">
        <v>3699</v>
      </c>
      <c r="S258" t="s">
        <v>3700</v>
      </c>
    </row>
    <row r="259" spans="1:19" x14ac:dyDescent="0.25">
      <c r="A259" t="s">
        <v>188</v>
      </c>
      <c r="B259">
        <v>2016</v>
      </c>
      <c r="C259" t="s">
        <v>600</v>
      </c>
      <c r="D259" t="s">
        <v>601</v>
      </c>
      <c r="E259" t="s">
        <v>604</v>
      </c>
      <c r="F259" t="s">
        <v>120</v>
      </c>
      <c r="G259">
        <v>28185</v>
      </c>
      <c r="I259" t="s">
        <v>191</v>
      </c>
      <c r="J259" t="s">
        <v>95</v>
      </c>
      <c r="K259">
        <v>271</v>
      </c>
      <c r="L259">
        <v>82924</v>
      </c>
      <c r="M259">
        <v>0</v>
      </c>
      <c r="N259" t="s">
        <v>93</v>
      </c>
      <c r="O259">
        <v>0</v>
      </c>
      <c r="P259" t="s">
        <v>122</v>
      </c>
      <c r="Q259">
        <f t="shared" si="3"/>
        <v>3.4930664375136901E-2</v>
      </c>
      <c r="R259" t="s">
        <v>3699</v>
      </c>
      <c r="S259" t="s">
        <v>3700</v>
      </c>
    </row>
    <row r="260" spans="1:19" x14ac:dyDescent="0.25">
      <c r="A260" t="s">
        <v>188</v>
      </c>
      <c r="B260">
        <v>2016</v>
      </c>
      <c r="C260" t="s">
        <v>600</v>
      </c>
      <c r="D260" t="s">
        <v>601</v>
      </c>
      <c r="E260" t="s">
        <v>605</v>
      </c>
      <c r="F260" t="s">
        <v>120</v>
      </c>
      <c r="G260">
        <v>28338</v>
      </c>
      <c r="I260" t="s">
        <v>191</v>
      </c>
      <c r="J260" t="s">
        <v>95</v>
      </c>
      <c r="K260">
        <v>271</v>
      </c>
      <c r="L260">
        <v>67699</v>
      </c>
      <c r="M260">
        <v>0</v>
      </c>
      <c r="N260" t="s">
        <v>93</v>
      </c>
      <c r="O260">
        <v>0</v>
      </c>
      <c r="P260" t="s">
        <v>122</v>
      </c>
      <c r="Q260">
        <f t="shared" si="3"/>
        <v>2.8517329693844885E-2</v>
      </c>
      <c r="R260" t="s">
        <v>3699</v>
      </c>
      <c r="S260" t="s">
        <v>3700</v>
      </c>
    </row>
    <row r="261" spans="1:19" x14ac:dyDescent="0.25">
      <c r="A261" t="s">
        <v>188</v>
      </c>
      <c r="B261">
        <v>2016</v>
      </c>
      <c r="C261" t="s">
        <v>600</v>
      </c>
      <c r="D261" t="s">
        <v>601</v>
      </c>
      <c r="E261" t="s">
        <v>606</v>
      </c>
      <c r="F261" t="s">
        <v>120</v>
      </c>
      <c r="G261">
        <v>28550</v>
      </c>
      <c r="I261" t="s">
        <v>191</v>
      </c>
      <c r="J261" t="s">
        <v>95</v>
      </c>
      <c r="K261">
        <v>271</v>
      </c>
      <c r="L261">
        <v>83651</v>
      </c>
      <c r="M261">
        <v>0</v>
      </c>
      <c r="N261" t="s">
        <v>93</v>
      </c>
      <c r="O261">
        <v>0</v>
      </c>
      <c r="P261" t="s">
        <v>122</v>
      </c>
      <c r="Q261">
        <f t="shared" ref="Q261:Q324" si="4">IFERROR(L261/(K261*8760),"")</f>
        <v>3.5236903738900406E-2</v>
      </c>
      <c r="R261" t="s">
        <v>3699</v>
      </c>
      <c r="S261" t="s">
        <v>3700</v>
      </c>
    </row>
    <row r="262" spans="1:19" x14ac:dyDescent="0.25">
      <c r="A262" t="s">
        <v>188</v>
      </c>
      <c r="B262">
        <v>2016</v>
      </c>
      <c r="C262" t="s">
        <v>600</v>
      </c>
      <c r="D262" t="s">
        <v>601</v>
      </c>
      <c r="E262" t="s">
        <v>607</v>
      </c>
      <c r="F262" t="s">
        <v>120</v>
      </c>
      <c r="G262">
        <v>28764</v>
      </c>
      <c r="I262" t="s">
        <v>191</v>
      </c>
      <c r="J262" t="s">
        <v>95</v>
      </c>
      <c r="K262">
        <v>271</v>
      </c>
      <c r="L262">
        <v>21281.1</v>
      </c>
      <c r="M262">
        <v>0</v>
      </c>
      <c r="N262" t="s">
        <v>93</v>
      </c>
      <c r="O262">
        <v>0</v>
      </c>
      <c r="P262" t="s">
        <v>122</v>
      </c>
      <c r="Q262">
        <f t="shared" si="4"/>
        <v>8.9643886164889035E-3</v>
      </c>
      <c r="R262" t="s">
        <v>3699</v>
      </c>
      <c r="S262" t="s">
        <v>3700</v>
      </c>
    </row>
    <row r="263" spans="1:19" x14ac:dyDescent="0.25">
      <c r="A263" t="s">
        <v>188</v>
      </c>
      <c r="B263">
        <v>2016</v>
      </c>
      <c r="C263" t="s">
        <v>600</v>
      </c>
      <c r="D263" t="s">
        <v>601</v>
      </c>
      <c r="E263" t="s">
        <v>608</v>
      </c>
      <c r="F263" t="s">
        <v>120</v>
      </c>
      <c r="G263">
        <v>26330</v>
      </c>
      <c r="I263" t="s">
        <v>609</v>
      </c>
      <c r="J263" t="s">
        <v>86</v>
      </c>
      <c r="K263">
        <v>56</v>
      </c>
      <c r="L263">
        <v>12865</v>
      </c>
      <c r="M263">
        <v>0</v>
      </c>
      <c r="N263" t="s">
        <v>93</v>
      </c>
      <c r="O263">
        <v>0</v>
      </c>
      <c r="P263" t="s">
        <v>122</v>
      </c>
      <c r="Q263">
        <f t="shared" si="4"/>
        <v>2.6225130463144161E-2</v>
      </c>
      <c r="R263" t="s">
        <v>3699</v>
      </c>
      <c r="S263" t="s">
        <v>3700</v>
      </c>
    </row>
    <row r="264" spans="1:19" x14ac:dyDescent="0.25">
      <c r="A264" t="s">
        <v>188</v>
      </c>
      <c r="B264">
        <v>2016</v>
      </c>
      <c r="C264" t="s">
        <v>610</v>
      </c>
      <c r="D264" t="s">
        <v>611</v>
      </c>
      <c r="E264" t="s">
        <v>128</v>
      </c>
      <c r="F264" t="s">
        <v>120</v>
      </c>
      <c r="G264">
        <v>28764</v>
      </c>
      <c r="I264" t="s">
        <v>612</v>
      </c>
      <c r="J264" t="s">
        <v>94</v>
      </c>
      <c r="K264">
        <v>9</v>
      </c>
      <c r="L264">
        <v>3589</v>
      </c>
      <c r="M264">
        <v>0</v>
      </c>
      <c r="N264" t="s">
        <v>93</v>
      </c>
      <c r="O264">
        <v>0</v>
      </c>
      <c r="P264" t="s">
        <v>122</v>
      </c>
      <c r="Q264">
        <f t="shared" si="4"/>
        <v>4.5522577371892442E-2</v>
      </c>
      <c r="R264" t="s">
        <v>3701</v>
      </c>
      <c r="S264" t="s">
        <v>3702</v>
      </c>
    </row>
    <row r="265" spans="1:19" x14ac:dyDescent="0.25">
      <c r="A265" t="s">
        <v>125</v>
      </c>
      <c r="B265">
        <v>2016</v>
      </c>
      <c r="C265" t="s">
        <v>613</v>
      </c>
      <c r="D265" t="s">
        <v>614</v>
      </c>
      <c r="E265">
        <v>1</v>
      </c>
      <c r="F265" t="s">
        <v>120</v>
      </c>
      <c r="G265">
        <v>41258</v>
      </c>
      <c r="I265" t="s">
        <v>129</v>
      </c>
      <c r="J265" t="s">
        <v>69</v>
      </c>
      <c r="K265">
        <v>110</v>
      </c>
      <c r="L265">
        <v>269368</v>
      </c>
      <c r="M265">
        <v>0</v>
      </c>
      <c r="N265" t="s">
        <v>68</v>
      </c>
      <c r="O265">
        <v>0</v>
      </c>
      <c r="P265" t="s">
        <v>122</v>
      </c>
      <c r="Q265">
        <f t="shared" si="4"/>
        <v>0.2795433789954338</v>
      </c>
      <c r="R265" t="s">
        <v>614</v>
      </c>
    </row>
    <row r="266" spans="1:19" x14ac:dyDescent="0.25">
      <c r="A266" t="s">
        <v>125</v>
      </c>
      <c r="B266">
        <v>2016</v>
      </c>
      <c r="C266" t="s">
        <v>615</v>
      </c>
      <c r="D266" t="s">
        <v>616</v>
      </c>
      <c r="E266">
        <v>1</v>
      </c>
      <c r="F266" t="s">
        <v>120</v>
      </c>
      <c r="G266">
        <v>42144</v>
      </c>
      <c r="I266" t="s">
        <v>129</v>
      </c>
      <c r="J266" t="s">
        <v>69</v>
      </c>
      <c r="K266">
        <v>18</v>
      </c>
      <c r="L266">
        <v>56517</v>
      </c>
      <c r="M266">
        <v>0</v>
      </c>
      <c r="N266" t="s">
        <v>68</v>
      </c>
      <c r="O266">
        <v>0</v>
      </c>
      <c r="P266" t="s">
        <v>122</v>
      </c>
      <c r="Q266">
        <f t="shared" si="4"/>
        <v>0.35842846270928463</v>
      </c>
      <c r="R266" t="s">
        <v>616</v>
      </c>
    </row>
    <row r="267" spans="1:19" x14ac:dyDescent="0.25">
      <c r="A267" t="s">
        <v>125</v>
      </c>
      <c r="B267">
        <v>2016</v>
      </c>
      <c r="C267" t="s">
        <v>617</v>
      </c>
      <c r="D267" t="s">
        <v>618</v>
      </c>
      <c r="E267">
        <v>1</v>
      </c>
      <c r="F267" t="s">
        <v>120</v>
      </c>
      <c r="G267">
        <v>41275</v>
      </c>
      <c r="I267" t="s">
        <v>129</v>
      </c>
      <c r="J267" t="s">
        <v>69</v>
      </c>
      <c r="K267">
        <v>1.84</v>
      </c>
      <c r="L267">
        <v>3223.68</v>
      </c>
      <c r="M267">
        <v>0</v>
      </c>
      <c r="N267" t="s">
        <v>68</v>
      </c>
      <c r="O267">
        <v>0</v>
      </c>
      <c r="P267" t="s">
        <v>122</v>
      </c>
      <c r="Q267">
        <f t="shared" si="4"/>
        <v>0.19999999999999998</v>
      </c>
      <c r="R267" t="s">
        <v>618</v>
      </c>
    </row>
    <row r="268" spans="1:19" x14ac:dyDescent="0.25">
      <c r="A268" t="s">
        <v>168</v>
      </c>
      <c r="B268">
        <v>2016</v>
      </c>
      <c r="C268" t="s">
        <v>619</v>
      </c>
      <c r="D268" t="s">
        <v>620</v>
      </c>
      <c r="E268">
        <v>1</v>
      </c>
      <c r="F268" t="s">
        <v>120</v>
      </c>
      <c r="G268">
        <v>36733</v>
      </c>
      <c r="I268" t="s">
        <v>172</v>
      </c>
      <c r="J268" t="s">
        <v>70</v>
      </c>
      <c r="K268">
        <v>11.5</v>
      </c>
      <c r="L268">
        <v>77366</v>
      </c>
      <c r="M268">
        <v>0</v>
      </c>
      <c r="N268" t="s">
        <v>77</v>
      </c>
      <c r="O268">
        <v>0</v>
      </c>
      <c r="P268" t="s">
        <v>122</v>
      </c>
      <c r="Q268">
        <f t="shared" si="4"/>
        <v>0.76797697041890012</v>
      </c>
      <c r="R268" t="s">
        <v>620</v>
      </c>
    </row>
    <row r="269" spans="1:19" x14ac:dyDescent="0.25">
      <c r="A269" t="s">
        <v>116</v>
      </c>
      <c r="B269">
        <v>2016</v>
      </c>
      <c r="C269" t="s">
        <v>621</v>
      </c>
      <c r="D269" t="s">
        <v>622</v>
      </c>
      <c r="E269" t="s">
        <v>119</v>
      </c>
      <c r="F269" t="s">
        <v>120</v>
      </c>
      <c r="G269">
        <v>41214</v>
      </c>
      <c r="I269" t="s">
        <v>121</v>
      </c>
      <c r="J269" t="s">
        <v>99</v>
      </c>
      <c r="K269">
        <v>3</v>
      </c>
      <c r="L269">
        <v>3368</v>
      </c>
      <c r="M269">
        <v>0</v>
      </c>
      <c r="N269" t="s">
        <v>98</v>
      </c>
      <c r="O269">
        <v>0</v>
      </c>
      <c r="P269" t="s">
        <v>122</v>
      </c>
      <c r="Q269">
        <f t="shared" si="4"/>
        <v>0.12815829528158296</v>
      </c>
      <c r="R269" t="s">
        <v>622</v>
      </c>
    </row>
    <row r="270" spans="1:19" x14ac:dyDescent="0.25">
      <c r="A270" t="s">
        <v>125</v>
      </c>
      <c r="B270">
        <v>2016</v>
      </c>
      <c r="C270" t="s">
        <v>623</v>
      </c>
      <c r="D270" t="s">
        <v>624</v>
      </c>
      <c r="E270">
        <v>1</v>
      </c>
      <c r="F270" t="s">
        <v>120</v>
      </c>
      <c r="G270">
        <v>40909</v>
      </c>
      <c r="I270" t="s">
        <v>129</v>
      </c>
      <c r="J270" t="s">
        <v>69</v>
      </c>
      <c r="K270">
        <v>1</v>
      </c>
      <c r="L270">
        <v>1622</v>
      </c>
      <c r="M270">
        <v>0</v>
      </c>
      <c r="N270" t="s">
        <v>68</v>
      </c>
      <c r="O270">
        <v>0</v>
      </c>
      <c r="P270" t="s">
        <v>122</v>
      </c>
      <c r="Q270">
        <f t="shared" si="4"/>
        <v>0.18515981735159817</v>
      </c>
      <c r="R270" t="s">
        <v>624</v>
      </c>
    </row>
    <row r="271" spans="1:19" x14ac:dyDescent="0.25">
      <c r="A271" t="s">
        <v>116</v>
      </c>
      <c r="B271">
        <v>2016</v>
      </c>
      <c r="C271" t="s">
        <v>625</v>
      </c>
      <c r="D271" t="s">
        <v>626</v>
      </c>
      <c r="E271" t="s">
        <v>119</v>
      </c>
      <c r="F271" t="s">
        <v>120</v>
      </c>
      <c r="G271">
        <v>40848</v>
      </c>
      <c r="I271" t="s">
        <v>121</v>
      </c>
      <c r="J271" t="s">
        <v>99</v>
      </c>
      <c r="K271">
        <v>1</v>
      </c>
      <c r="L271">
        <v>1572</v>
      </c>
      <c r="M271">
        <v>0</v>
      </c>
      <c r="N271" t="s">
        <v>98</v>
      </c>
      <c r="O271">
        <v>0</v>
      </c>
      <c r="P271" t="s">
        <v>122</v>
      </c>
      <c r="Q271">
        <f t="shared" si="4"/>
        <v>0.17945205479452056</v>
      </c>
      <c r="R271" t="s">
        <v>626</v>
      </c>
    </row>
    <row r="272" spans="1:19" x14ac:dyDescent="0.25">
      <c r="A272" t="s">
        <v>116</v>
      </c>
      <c r="B272">
        <v>2016</v>
      </c>
      <c r="C272" t="s">
        <v>627</v>
      </c>
      <c r="D272" t="s">
        <v>628</v>
      </c>
      <c r="E272" t="s">
        <v>119</v>
      </c>
      <c r="F272" t="s">
        <v>120</v>
      </c>
      <c r="G272">
        <v>41214</v>
      </c>
      <c r="I272" t="s">
        <v>121</v>
      </c>
      <c r="J272" t="s">
        <v>99</v>
      </c>
      <c r="K272">
        <v>3.24</v>
      </c>
      <c r="L272">
        <v>2932</v>
      </c>
      <c r="M272">
        <v>0</v>
      </c>
      <c r="N272" t="s">
        <v>98</v>
      </c>
      <c r="O272">
        <v>0</v>
      </c>
      <c r="P272" t="s">
        <v>122</v>
      </c>
      <c r="Q272">
        <f t="shared" si="4"/>
        <v>0.10330345566266418</v>
      </c>
      <c r="R272" t="s">
        <v>628</v>
      </c>
    </row>
    <row r="273" spans="1:19" x14ac:dyDescent="0.25">
      <c r="A273" t="s">
        <v>150</v>
      </c>
      <c r="B273">
        <v>2016</v>
      </c>
      <c r="C273" t="s">
        <v>629</v>
      </c>
      <c r="D273" t="s">
        <v>630</v>
      </c>
      <c r="E273">
        <v>1</v>
      </c>
      <c r="F273" t="s">
        <v>120</v>
      </c>
      <c r="G273">
        <v>39295</v>
      </c>
      <c r="I273" t="s">
        <v>167</v>
      </c>
      <c r="J273" t="s">
        <v>74</v>
      </c>
      <c r="K273">
        <v>48</v>
      </c>
      <c r="L273">
        <v>27383</v>
      </c>
      <c r="M273">
        <v>276577</v>
      </c>
      <c r="N273" t="s">
        <v>81</v>
      </c>
      <c r="O273">
        <v>0</v>
      </c>
      <c r="P273" t="s">
        <v>122</v>
      </c>
      <c r="Q273">
        <f t="shared" si="4"/>
        <v>6.5123192541856931E-2</v>
      </c>
      <c r="R273" t="s">
        <v>630</v>
      </c>
    </row>
    <row r="274" spans="1:19" x14ac:dyDescent="0.25">
      <c r="A274" t="s">
        <v>188</v>
      </c>
      <c r="B274">
        <v>2016</v>
      </c>
      <c r="C274" t="s">
        <v>631</v>
      </c>
      <c r="D274" t="s">
        <v>632</v>
      </c>
      <c r="E274">
        <v>1</v>
      </c>
      <c r="F274" t="s">
        <v>427</v>
      </c>
      <c r="G274">
        <v>153</v>
      </c>
      <c r="I274" t="s">
        <v>191</v>
      </c>
      <c r="J274" t="s">
        <v>95</v>
      </c>
      <c r="K274">
        <v>5.5</v>
      </c>
      <c r="L274">
        <v>0.01</v>
      </c>
      <c r="M274">
        <v>0</v>
      </c>
      <c r="N274" t="s">
        <v>93</v>
      </c>
      <c r="O274">
        <v>0</v>
      </c>
      <c r="P274" t="s">
        <v>122</v>
      </c>
      <c r="Q274">
        <f t="shared" si="4"/>
        <v>2.0755500207555003E-7</v>
      </c>
      <c r="R274" t="s">
        <v>632</v>
      </c>
    </row>
    <row r="275" spans="1:19" x14ac:dyDescent="0.25">
      <c r="A275" t="s">
        <v>188</v>
      </c>
      <c r="B275">
        <v>2016</v>
      </c>
      <c r="C275" t="s">
        <v>631</v>
      </c>
      <c r="D275" t="s">
        <v>632</v>
      </c>
      <c r="E275">
        <v>2</v>
      </c>
      <c r="F275" t="s">
        <v>427</v>
      </c>
      <c r="G275">
        <v>122</v>
      </c>
      <c r="I275" t="s">
        <v>191</v>
      </c>
      <c r="J275" t="s">
        <v>95</v>
      </c>
      <c r="K275">
        <v>0.9</v>
      </c>
      <c r="L275">
        <v>0.01</v>
      </c>
      <c r="M275">
        <v>0</v>
      </c>
      <c r="N275" t="s">
        <v>93</v>
      </c>
      <c r="O275">
        <v>0</v>
      </c>
      <c r="P275" t="s">
        <v>122</v>
      </c>
      <c r="Q275">
        <f t="shared" si="4"/>
        <v>1.2683916793505835E-6</v>
      </c>
      <c r="R275" t="s">
        <v>632</v>
      </c>
    </row>
    <row r="276" spans="1:19" x14ac:dyDescent="0.25">
      <c r="A276" t="s">
        <v>125</v>
      </c>
      <c r="B276">
        <v>2016</v>
      </c>
      <c r="C276" t="s">
        <v>633</v>
      </c>
      <c r="D276" t="s">
        <v>634</v>
      </c>
      <c r="E276" t="s">
        <v>128</v>
      </c>
      <c r="F276" t="s">
        <v>120</v>
      </c>
      <c r="G276">
        <v>41548</v>
      </c>
      <c r="I276" t="s">
        <v>129</v>
      </c>
      <c r="J276" t="s">
        <v>69</v>
      </c>
      <c r="K276">
        <v>127</v>
      </c>
      <c r="L276">
        <v>357245</v>
      </c>
      <c r="M276">
        <v>0</v>
      </c>
      <c r="N276" t="s">
        <v>68</v>
      </c>
      <c r="O276">
        <v>0</v>
      </c>
      <c r="P276" t="s">
        <v>122</v>
      </c>
      <c r="Q276">
        <f t="shared" si="4"/>
        <v>0.32111332829971595</v>
      </c>
      <c r="R276" t="s">
        <v>634</v>
      </c>
    </row>
    <row r="277" spans="1:19" x14ac:dyDescent="0.25">
      <c r="A277" t="s">
        <v>125</v>
      </c>
      <c r="B277">
        <v>2016</v>
      </c>
      <c r="C277" t="s">
        <v>633</v>
      </c>
      <c r="D277" t="s">
        <v>634</v>
      </c>
      <c r="E277" t="s">
        <v>154</v>
      </c>
      <c r="F277" t="s">
        <v>120</v>
      </c>
      <c r="G277">
        <v>41866</v>
      </c>
      <c r="I277" t="s">
        <v>129</v>
      </c>
      <c r="J277" t="s">
        <v>69</v>
      </c>
      <c r="K277">
        <v>47</v>
      </c>
      <c r="L277">
        <v>127419</v>
      </c>
      <c r="M277">
        <v>0</v>
      </c>
      <c r="N277" t="s">
        <v>68</v>
      </c>
      <c r="O277">
        <v>0</v>
      </c>
      <c r="P277" t="s">
        <v>122</v>
      </c>
      <c r="Q277">
        <f t="shared" si="4"/>
        <v>0.30947974351501017</v>
      </c>
      <c r="R277" t="s">
        <v>634</v>
      </c>
    </row>
    <row r="278" spans="1:19" x14ac:dyDescent="0.25">
      <c r="A278" t="s">
        <v>125</v>
      </c>
      <c r="B278">
        <v>2016</v>
      </c>
      <c r="C278" t="s">
        <v>635</v>
      </c>
      <c r="D278" t="s">
        <v>636</v>
      </c>
      <c r="E278" t="s">
        <v>128</v>
      </c>
      <c r="F278" t="s">
        <v>120</v>
      </c>
      <c r="G278">
        <v>42004</v>
      </c>
      <c r="I278" t="s">
        <v>129</v>
      </c>
      <c r="J278" t="s">
        <v>69</v>
      </c>
      <c r="K278">
        <v>1.5</v>
      </c>
      <c r="L278">
        <v>2628</v>
      </c>
      <c r="M278">
        <v>0</v>
      </c>
      <c r="N278" t="s">
        <v>68</v>
      </c>
      <c r="O278">
        <v>0</v>
      </c>
      <c r="Q278">
        <f t="shared" si="4"/>
        <v>0.2</v>
      </c>
      <c r="R278" t="s">
        <v>636</v>
      </c>
    </row>
    <row r="279" spans="1:19" x14ac:dyDescent="0.25">
      <c r="A279" t="s">
        <v>125</v>
      </c>
      <c r="B279">
        <v>2016</v>
      </c>
      <c r="C279" t="s">
        <v>637</v>
      </c>
      <c r="D279" t="s">
        <v>638</v>
      </c>
      <c r="E279" t="s">
        <v>128</v>
      </c>
      <c r="F279" t="s">
        <v>120</v>
      </c>
      <c r="G279">
        <v>42496</v>
      </c>
      <c r="I279" t="s">
        <v>129</v>
      </c>
      <c r="J279" t="s">
        <v>69</v>
      </c>
      <c r="K279">
        <v>20</v>
      </c>
      <c r="L279">
        <v>28605</v>
      </c>
      <c r="M279">
        <v>0</v>
      </c>
      <c r="N279" t="s">
        <v>68</v>
      </c>
      <c r="O279">
        <v>0</v>
      </c>
      <c r="Q279">
        <f t="shared" si="4"/>
        <v>0.16327054794520549</v>
      </c>
      <c r="R279" t="s">
        <v>638</v>
      </c>
    </row>
    <row r="280" spans="1:19" x14ac:dyDescent="0.25">
      <c r="A280" t="s">
        <v>130</v>
      </c>
      <c r="B280">
        <v>2016</v>
      </c>
      <c r="C280" t="s">
        <v>639</v>
      </c>
      <c r="D280" t="s">
        <v>640</v>
      </c>
      <c r="E280" t="s">
        <v>641</v>
      </c>
      <c r="F280" t="s">
        <v>120</v>
      </c>
      <c r="G280">
        <v>34151</v>
      </c>
      <c r="I280" t="s">
        <v>133</v>
      </c>
      <c r="J280" t="s">
        <v>75</v>
      </c>
      <c r="K280">
        <v>0.8</v>
      </c>
      <c r="L280">
        <v>3357.4</v>
      </c>
      <c r="M280">
        <v>46921</v>
      </c>
      <c r="N280" t="s">
        <v>79</v>
      </c>
      <c r="O280">
        <v>0</v>
      </c>
      <c r="P280" t="s">
        <v>122</v>
      </c>
      <c r="Q280">
        <f t="shared" si="4"/>
        <v>0.47908105022831049</v>
      </c>
      <c r="R280" t="s">
        <v>3703</v>
      </c>
      <c r="S280" t="s">
        <v>3704</v>
      </c>
    </row>
    <row r="281" spans="1:19" x14ac:dyDescent="0.25">
      <c r="A281" t="s">
        <v>130</v>
      </c>
      <c r="B281">
        <v>2016</v>
      </c>
      <c r="C281" t="s">
        <v>639</v>
      </c>
      <c r="D281" t="s">
        <v>640</v>
      </c>
      <c r="E281" t="s">
        <v>642</v>
      </c>
      <c r="F281" t="s">
        <v>120</v>
      </c>
      <c r="G281">
        <v>34151</v>
      </c>
      <c r="I281" t="s">
        <v>133</v>
      </c>
      <c r="J281" t="s">
        <v>75</v>
      </c>
      <c r="K281">
        <v>0.8</v>
      </c>
      <c r="L281">
        <v>4181.3</v>
      </c>
      <c r="M281">
        <v>51833</v>
      </c>
      <c r="N281" t="s">
        <v>79</v>
      </c>
      <c r="O281">
        <v>0</v>
      </c>
      <c r="P281" t="s">
        <v>122</v>
      </c>
      <c r="Q281">
        <f t="shared" si="4"/>
        <v>0.59664668949771693</v>
      </c>
      <c r="R281" t="s">
        <v>3703</v>
      </c>
      <c r="S281" t="s">
        <v>3704</v>
      </c>
    </row>
    <row r="282" spans="1:19" x14ac:dyDescent="0.25">
      <c r="A282" t="s">
        <v>130</v>
      </c>
      <c r="B282">
        <v>2016</v>
      </c>
      <c r="C282" t="s">
        <v>639</v>
      </c>
      <c r="D282" t="s">
        <v>640</v>
      </c>
      <c r="E282" t="s">
        <v>643</v>
      </c>
      <c r="F282" t="s">
        <v>120</v>
      </c>
      <c r="G282">
        <v>34151</v>
      </c>
      <c r="I282" t="s">
        <v>133</v>
      </c>
      <c r="J282" t="s">
        <v>75</v>
      </c>
      <c r="K282">
        <v>0.8</v>
      </c>
      <c r="L282">
        <v>4366.3</v>
      </c>
      <c r="M282">
        <v>56665</v>
      </c>
      <c r="N282" t="s">
        <v>79</v>
      </c>
      <c r="O282">
        <v>0</v>
      </c>
      <c r="P282" t="s">
        <v>122</v>
      </c>
      <c r="Q282">
        <f t="shared" si="4"/>
        <v>0.62304509132420094</v>
      </c>
      <c r="R282" t="s">
        <v>3703</v>
      </c>
      <c r="S282" t="s">
        <v>3704</v>
      </c>
    </row>
    <row r="283" spans="1:19" x14ac:dyDescent="0.25">
      <c r="A283" t="s">
        <v>130</v>
      </c>
      <c r="B283">
        <v>2016</v>
      </c>
      <c r="C283" t="s">
        <v>639</v>
      </c>
      <c r="D283" t="s">
        <v>640</v>
      </c>
      <c r="E283" t="s">
        <v>644</v>
      </c>
      <c r="F283" t="s">
        <v>120</v>
      </c>
      <c r="G283">
        <v>34151</v>
      </c>
      <c r="I283" t="s">
        <v>133</v>
      </c>
      <c r="J283" t="s">
        <v>75</v>
      </c>
      <c r="K283">
        <v>0.8</v>
      </c>
      <c r="L283">
        <v>4828.5</v>
      </c>
      <c r="M283">
        <v>57979.5</v>
      </c>
      <c r="N283" t="s">
        <v>79</v>
      </c>
      <c r="O283">
        <v>0</v>
      </c>
      <c r="P283" t="s">
        <v>122</v>
      </c>
      <c r="Q283">
        <f t="shared" si="4"/>
        <v>0.68899828767123283</v>
      </c>
      <c r="R283" t="s">
        <v>3703</v>
      </c>
      <c r="S283" t="s">
        <v>3704</v>
      </c>
    </row>
    <row r="284" spans="1:19" x14ac:dyDescent="0.25">
      <c r="A284" t="s">
        <v>130</v>
      </c>
      <c r="B284">
        <v>2016</v>
      </c>
      <c r="C284" t="s">
        <v>645</v>
      </c>
      <c r="D284" t="s">
        <v>646</v>
      </c>
      <c r="E284" t="s">
        <v>647</v>
      </c>
      <c r="F284" t="s">
        <v>120</v>
      </c>
      <c r="G284">
        <v>35217</v>
      </c>
      <c r="I284" t="s">
        <v>133</v>
      </c>
      <c r="J284" t="s">
        <v>75</v>
      </c>
      <c r="K284">
        <v>0.8</v>
      </c>
      <c r="L284">
        <v>4273</v>
      </c>
      <c r="M284">
        <v>65077</v>
      </c>
      <c r="N284" t="s">
        <v>79</v>
      </c>
      <c r="O284">
        <v>0</v>
      </c>
      <c r="P284" t="s">
        <v>122</v>
      </c>
      <c r="Q284">
        <f t="shared" si="4"/>
        <v>0.60973173515981738</v>
      </c>
      <c r="R284" t="s">
        <v>3703</v>
      </c>
      <c r="S284" t="s">
        <v>3705</v>
      </c>
    </row>
    <row r="285" spans="1:19" x14ac:dyDescent="0.25">
      <c r="A285" t="s">
        <v>130</v>
      </c>
      <c r="B285">
        <v>2016</v>
      </c>
      <c r="C285" t="s">
        <v>645</v>
      </c>
      <c r="D285" t="s">
        <v>646</v>
      </c>
      <c r="E285" t="s">
        <v>648</v>
      </c>
      <c r="F285" t="s">
        <v>120</v>
      </c>
      <c r="G285">
        <v>35217</v>
      </c>
      <c r="I285" t="s">
        <v>133</v>
      </c>
      <c r="J285" t="s">
        <v>75</v>
      </c>
      <c r="K285">
        <v>0.8</v>
      </c>
      <c r="L285">
        <v>4212</v>
      </c>
      <c r="M285">
        <v>60118</v>
      </c>
      <c r="N285" t="s">
        <v>79</v>
      </c>
      <c r="O285">
        <v>0</v>
      </c>
      <c r="P285" t="s">
        <v>122</v>
      </c>
      <c r="Q285">
        <f t="shared" si="4"/>
        <v>0.60102739726027399</v>
      </c>
      <c r="R285" t="s">
        <v>3703</v>
      </c>
      <c r="S285" t="s">
        <v>3705</v>
      </c>
    </row>
    <row r="286" spans="1:19" x14ac:dyDescent="0.25">
      <c r="A286" t="s">
        <v>130</v>
      </c>
      <c r="B286">
        <v>2016</v>
      </c>
      <c r="C286" t="s">
        <v>645</v>
      </c>
      <c r="D286" t="s">
        <v>646</v>
      </c>
      <c r="E286" t="s">
        <v>649</v>
      </c>
      <c r="F286" t="s">
        <v>120</v>
      </c>
      <c r="G286">
        <v>35217</v>
      </c>
      <c r="I286" t="s">
        <v>133</v>
      </c>
      <c r="J286" t="s">
        <v>75</v>
      </c>
      <c r="K286">
        <v>0.8</v>
      </c>
      <c r="L286">
        <v>2520</v>
      </c>
      <c r="M286">
        <v>46589.7</v>
      </c>
      <c r="N286" t="s">
        <v>79</v>
      </c>
      <c r="O286">
        <v>0</v>
      </c>
      <c r="P286" t="s">
        <v>122</v>
      </c>
      <c r="Q286">
        <f t="shared" si="4"/>
        <v>0.3595890410958904</v>
      </c>
      <c r="R286" t="s">
        <v>3703</v>
      </c>
      <c r="S286" t="s">
        <v>3705</v>
      </c>
    </row>
    <row r="287" spans="1:19" x14ac:dyDescent="0.25">
      <c r="A287" t="s">
        <v>130</v>
      </c>
      <c r="B287">
        <v>2016</v>
      </c>
      <c r="C287" t="s">
        <v>645</v>
      </c>
      <c r="D287" t="s">
        <v>646</v>
      </c>
      <c r="E287" t="s">
        <v>650</v>
      </c>
      <c r="F287" t="s">
        <v>120</v>
      </c>
      <c r="G287">
        <v>35217</v>
      </c>
      <c r="I287" t="s">
        <v>133</v>
      </c>
      <c r="J287" t="s">
        <v>75</v>
      </c>
      <c r="K287">
        <v>0.8</v>
      </c>
      <c r="L287">
        <v>3570.2</v>
      </c>
      <c r="M287">
        <v>50416.2</v>
      </c>
      <c r="N287" t="s">
        <v>79</v>
      </c>
      <c r="O287">
        <v>0</v>
      </c>
      <c r="P287" t="s">
        <v>122</v>
      </c>
      <c r="Q287">
        <f t="shared" si="4"/>
        <v>0.50944634703196345</v>
      </c>
      <c r="R287" t="s">
        <v>3703</v>
      </c>
      <c r="S287" t="s">
        <v>3705</v>
      </c>
    </row>
    <row r="288" spans="1:19" x14ac:dyDescent="0.25">
      <c r="A288" t="s">
        <v>130</v>
      </c>
      <c r="B288">
        <v>2016</v>
      </c>
      <c r="C288" t="s">
        <v>651</v>
      </c>
      <c r="D288" t="s">
        <v>652</v>
      </c>
      <c r="E288" t="s">
        <v>653</v>
      </c>
      <c r="F288" t="s">
        <v>120</v>
      </c>
      <c r="G288">
        <v>37622</v>
      </c>
      <c r="I288" t="s">
        <v>133</v>
      </c>
      <c r="J288" t="s">
        <v>75</v>
      </c>
      <c r="K288">
        <v>0.8</v>
      </c>
      <c r="L288">
        <v>0.01</v>
      </c>
      <c r="M288">
        <v>0</v>
      </c>
      <c r="N288" t="s">
        <v>79</v>
      </c>
      <c r="O288">
        <v>0</v>
      </c>
      <c r="P288" t="s">
        <v>122</v>
      </c>
      <c r="Q288">
        <f t="shared" si="4"/>
        <v>1.4269406392694064E-6</v>
      </c>
      <c r="R288" t="s">
        <v>3703</v>
      </c>
      <c r="S288" t="s">
        <v>3706</v>
      </c>
    </row>
    <row r="289" spans="1:19" x14ac:dyDescent="0.25">
      <c r="A289" t="s">
        <v>130</v>
      </c>
      <c r="B289">
        <v>2016</v>
      </c>
      <c r="C289" t="s">
        <v>651</v>
      </c>
      <c r="D289" t="s">
        <v>652</v>
      </c>
      <c r="E289" t="s">
        <v>654</v>
      </c>
      <c r="F289" t="s">
        <v>120</v>
      </c>
      <c r="G289">
        <v>37622</v>
      </c>
      <c r="I289" t="s">
        <v>133</v>
      </c>
      <c r="J289" t="s">
        <v>75</v>
      </c>
      <c r="K289">
        <v>0.8</v>
      </c>
      <c r="L289">
        <v>0.01</v>
      </c>
      <c r="M289">
        <v>0</v>
      </c>
      <c r="N289" t="s">
        <v>79</v>
      </c>
      <c r="O289">
        <v>0</v>
      </c>
      <c r="P289" t="s">
        <v>122</v>
      </c>
      <c r="Q289">
        <f t="shared" si="4"/>
        <v>1.4269406392694064E-6</v>
      </c>
      <c r="R289" t="s">
        <v>3703</v>
      </c>
      <c r="S289" t="s">
        <v>3706</v>
      </c>
    </row>
    <row r="290" spans="1:19" x14ac:dyDescent="0.25">
      <c r="A290" t="s">
        <v>125</v>
      </c>
      <c r="B290">
        <v>2016</v>
      </c>
      <c r="C290" t="s">
        <v>655</v>
      </c>
      <c r="D290" t="s">
        <v>656</v>
      </c>
      <c r="E290">
        <v>1</v>
      </c>
      <c r="F290" t="s">
        <v>120</v>
      </c>
      <c r="G290">
        <v>40909</v>
      </c>
      <c r="I290" t="s">
        <v>129</v>
      </c>
      <c r="J290" t="s">
        <v>69</v>
      </c>
      <c r="K290">
        <v>1.5</v>
      </c>
      <c r="L290">
        <v>2432</v>
      </c>
      <c r="M290">
        <v>0</v>
      </c>
      <c r="N290" t="s">
        <v>68</v>
      </c>
      <c r="O290">
        <v>0</v>
      </c>
      <c r="P290" t="s">
        <v>122</v>
      </c>
      <c r="Q290">
        <f t="shared" si="4"/>
        <v>0.18508371385083713</v>
      </c>
      <c r="R290" t="s">
        <v>656</v>
      </c>
    </row>
    <row r="291" spans="1:19" x14ac:dyDescent="0.25">
      <c r="A291" t="s">
        <v>150</v>
      </c>
      <c r="B291">
        <v>2016</v>
      </c>
      <c r="C291" t="s">
        <v>657</v>
      </c>
      <c r="D291" t="s">
        <v>658</v>
      </c>
      <c r="E291" t="s">
        <v>659</v>
      </c>
      <c r="F291" t="s">
        <v>120</v>
      </c>
      <c r="G291">
        <v>39143</v>
      </c>
      <c r="I291" t="s">
        <v>197</v>
      </c>
      <c r="J291" t="s">
        <v>82</v>
      </c>
      <c r="K291">
        <v>13.5</v>
      </c>
      <c r="L291">
        <v>97785</v>
      </c>
      <c r="M291">
        <v>1223790</v>
      </c>
      <c r="N291" t="s">
        <v>81</v>
      </c>
      <c r="O291">
        <v>0</v>
      </c>
      <c r="P291" t="s">
        <v>122</v>
      </c>
      <c r="Q291">
        <f t="shared" si="4"/>
        <v>0.82686453576864538</v>
      </c>
      <c r="R291" t="s">
        <v>3707</v>
      </c>
      <c r="S291" t="s">
        <v>3708</v>
      </c>
    </row>
    <row r="292" spans="1:19" x14ac:dyDescent="0.25">
      <c r="A292" t="s">
        <v>150</v>
      </c>
      <c r="B292">
        <v>2016</v>
      </c>
      <c r="C292" t="s">
        <v>657</v>
      </c>
      <c r="D292" t="s">
        <v>658</v>
      </c>
      <c r="E292" t="s">
        <v>198</v>
      </c>
      <c r="F292" t="s">
        <v>120</v>
      </c>
      <c r="G292">
        <v>39143</v>
      </c>
      <c r="I292" t="s">
        <v>199</v>
      </c>
      <c r="J292" t="s">
        <v>84</v>
      </c>
      <c r="K292">
        <v>5.5</v>
      </c>
      <c r="L292">
        <v>10130</v>
      </c>
      <c r="M292">
        <v>0</v>
      </c>
      <c r="N292" t="s">
        <v>81</v>
      </c>
      <c r="O292">
        <v>0</v>
      </c>
      <c r="P292" t="s">
        <v>122</v>
      </c>
      <c r="Q292">
        <f t="shared" si="4"/>
        <v>0.21025321710253217</v>
      </c>
      <c r="R292" t="s">
        <v>3707</v>
      </c>
      <c r="S292" t="s">
        <v>3708</v>
      </c>
    </row>
    <row r="293" spans="1:19" x14ac:dyDescent="0.25">
      <c r="A293" t="s">
        <v>150</v>
      </c>
      <c r="B293">
        <v>2016</v>
      </c>
      <c r="C293" t="s">
        <v>660</v>
      </c>
      <c r="D293" t="s">
        <v>661</v>
      </c>
      <c r="E293" t="s">
        <v>662</v>
      </c>
      <c r="F293" t="s">
        <v>120</v>
      </c>
      <c r="G293">
        <v>42217</v>
      </c>
      <c r="I293" t="s">
        <v>167</v>
      </c>
      <c r="J293" t="s">
        <v>74</v>
      </c>
      <c r="K293">
        <v>4</v>
      </c>
      <c r="L293">
        <v>10991</v>
      </c>
      <c r="M293">
        <v>123861</v>
      </c>
      <c r="N293" t="s">
        <v>81</v>
      </c>
      <c r="O293">
        <v>0</v>
      </c>
      <c r="P293" t="s">
        <v>122</v>
      </c>
      <c r="Q293">
        <f t="shared" si="4"/>
        <v>0.31367009132420093</v>
      </c>
      <c r="R293" t="s">
        <v>3709</v>
      </c>
      <c r="S293" t="s">
        <v>3710</v>
      </c>
    </row>
    <row r="294" spans="1:19" x14ac:dyDescent="0.25">
      <c r="A294" t="s">
        <v>150</v>
      </c>
      <c r="B294">
        <v>2016</v>
      </c>
      <c r="C294" t="s">
        <v>660</v>
      </c>
      <c r="D294" t="s">
        <v>661</v>
      </c>
      <c r="E294" t="s">
        <v>663</v>
      </c>
      <c r="F294" t="s">
        <v>120</v>
      </c>
      <c r="G294">
        <v>42217</v>
      </c>
      <c r="I294" t="s">
        <v>167</v>
      </c>
      <c r="J294" t="s">
        <v>74</v>
      </c>
      <c r="K294">
        <v>4</v>
      </c>
      <c r="L294">
        <v>20380</v>
      </c>
      <c r="M294">
        <v>232272</v>
      </c>
      <c r="N294" t="s">
        <v>81</v>
      </c>
      <c r="O294">
        <v>0</v>
      </c>
      <c r="P294" t="s">
        <v>122</v>
      </c>
      <c r="Q294">
        <f t="shared" si="4"/>
        <v>0.58162100456621002</v>
      </c>
      <c r="R294" t="s">
        <v>3709</v>
      </c>
      <c r="S294" t="s">
        <v>3710</v>
      </c>
    </row>
    <row r="295" spans="1:19" x14ac:dyDescent="0.25">
      <c r="A295" t="s">
        <v>150</v>
      </c>
      <c r="B295">
        <v>2016</v>
      </c>
      <c r="C295" t="s">
        <v>664</v>
      </c>
      <c r="D295" t="s">
        <v>665</v>
      </c>
      <c r="E295" t="s">
        <v>128</v>
      </c>
      <c r="F295" t="s">
        <v>120</v>
      </c>
      <c r="G295">
        <v>37135</v>
      </c>
      <c r="I295" t="s">
        <v>167</v>
      </c>
      <c r="J295" t="s">
        <v>74</v>
      </c>
      <c r="K295">
        <v>11.39</v>
      </c>
      <c r="L295">
        <v>246.09</v>
      </c>
      <c r="M295">
        <v>3582.09</v>
      </c>
      <c r="N295" t="s">
        <v>81</v>
      </c>
      <c r="O295">
        <v>0</v>
      </c>
      <c r="P295" t="s">
        <v>122</v>
      </c>
      <c r="Q295">
        <f t="shared" si="4"/>
        <v>2.4664149037247284E-3</v>
      </c>
      <c r="R295" t="s">
        <v>3711</v>
      </c>
      <c r="S295" t="s">
        <v>3712</v>
      </c>
    </row>
    <row r="296" spans="1:19" x14ac:dyDescent="0.25">
      <c r="A296" t="s">
        <v>150</v>
      </c>
      <c r="B296">
        <v>2016</v>
      </c>
      <c r="C296" t="s">
        <v>664</v>
      </c>
      <c r="D296" t="s">
        <v>665</v>
      </c>
      <c r="E296" t="s">
        <v>154</v>
      </c>
      <c r="F296" t="s">
        <v>120</v>
      </c>
      <c r="G296">
        <v>37135</v>
      </c>
      <c r="I296" t="s">
        <v>167</v>
      </c>
      <c r="J296" t="s">
        <v>74</v>
      </c>
      <c r="K296">
        <v>11.39</v>
      </c>
      <c r="L296">
        <v>301.05</v>
      </c>
      <c r="M296">
        <v>4689.05</v>
      </c>
      <c r="N296" t="s">
        <v>81</v>
      </c>
      <c r="O296">
        <v>0</v>
      </c>
      <c r="P296" t="s">
        <v>122</v>
      </c>
      <c r="Q296">
        <f t="shared" si="4"/>
        <v>3.0172465633155733E-3</v>
      </c>
      <c r="R296" t="s">
        <v>3711</v>
      </c>
      <c r="S296" t="s">
        <v>3712</v>
      </c>
    </row>
    <row r="297" spans="1:19" x14ac:dyDescent="0.25">
      <c r="A297" t="s">
        <v>150</v>
      </c>
      <c r="B297">
        <v>2016</v>
      </c>
      <c r="C297" t="s">
        <v>664</v>
      </c>
      <c r="D297" t="s">
        <v>665</v>
      </c>
      <c r="E297" t="s">
        <v>268</v>
      </c>
      <c r="F297" t="s">
        <v>120</v>
      </c>
      <c r="G297">
        <v>37135</v>
      </c>
      <c r="I297" t="s">
        <v>167</v>
      </c>
      <c r="J297" t="s">
        <v>74</v>
      </c>
      <c r="K297">
        <v>11.39</v>
      </c>
      <c r="L297">
        <v>317.05</v>
      </c>
      <c r="M297">
        <v>4852.05</v>
      </c>
      <c r="N297" t="s">
        <v>81</v>
      </c>
      <c r="O297">
        <v>0</v>
      </c>
      <c r="P297" t="s">
        <v>122</v>
      </c>
      <c r="Q297">
        <f t="shared" si="4"/>
        <v>3.1776051250596332E-3</v>
      </c>
      <c r="R297" t="s">
        <v>3711</v>
      </c>
      <c r="S297" t="s">
        <v>3712</v>
      </c>
    </row>
    <row r="298" spans="1:19" x14ac:dyDescent="0.25">
      <c r="A298" t="s">
        <v>150</v>
      </c>
      <c r="B298">
        <v>2016</v>
      </c>
      <c r="C298" t="s">
        <v>664</v>
      </c>
      <c r="D298" t="s">
        <v>665</v>
      </c>
      <c r="E298" t="s">
        <v>666</v>
      </c>
      <c r="F298" t="s">
        <v>120</v>
      </c>
      <c r="G298">
        <v>37135</v>
      </c>
      <c r="I298" t="s">
        <v>167</v>
      </c>
      <c r="J298" t="s">
        <v>74</v>
      </c>
      <c r="K298">
        <v>11.39</v>
      </c>
      <c r="L298">
        <v>197.08</v>
      </c>
      <c r="M298">
        <v>2879.07</v>
      </c>
      <c r="N298" t="s">
        <v>81</v>
      </c>
      <c r="O298">
        <v>0</v>
      </c>
      <c r="P298" t="s">
        <v>122</v>
      </c>
      <c r="Q298">
        <f t="shared" si="4"/>
        <v>1.9752165842824554E-3</v>
      </c>
      <c r="R298" t="s">
        <v>3711</v>
      </c>
      <c r="S298" t="s">
        <v>3712</v>
      </c>
    </row>
    <row r="299" spans="1:19" x14ac:dyDescent="0.25">
      <c r="A299" t="s">
        <v>125</v>
      </c>
      <c r="B299">
        <v>2016</v>
      </c>
      <c r="C299" t="s">
        <v>667</v>
      </c>
      <c r="D299" t="s">
        <v>668</v>
      </c>
      <c r="E299">
        <v>1</v>
      </c>
      <c r="F299" t="s">
        <v>120</v>
      </c>
      <c r="G299">
        <v>40909</v>
      </c>
      <c r="I299" t="s">
        <v>129</v>
      </c>
      <c r="J299" t="s">
        <v>69</v>
      </c>
      <c r="K299">
        <v>1.3</v>
      </c>
      <c r="L299">
        <v>2076</v>
      </c>
      <c r="M299">
        <v>0</v>
      </c>
      <c r="N299" t="s">
        <v>68</v>
      </c>
      <c r="O299">
        <v>0</v>
      </c>
      <c r="P299" t="s">
        <v>122</v>
      </c>
      <c r="Q299">
        <f t="shared" si="4"/>
        <v>0.18229715489989462</v>
      </c>
      <c r="R299" t="s">
        <v>668</v>
      </c>
    </row>
    <row r="300" spans="1:19" x14ac:dyDescent="0.25">
      <c r="A300" t="s">
        <v>125</v>
      </c>
      <c r="B300">
        <v>2016</v>
      </c>
      <c r="C300" t="s">
        <v>669</v>
      </c>
      <c r="D300" t="s">
        <v>670</v>
      </c>
      <c r="E300">
        <v>1</v>
      </c>
      <c r="F300" t="s">
        <v>120</v>
      </c>
      <c r="G300">
        <v>40909</v>
      </c>
      <c r="I300" t="s">
        <v>129</v>
      </c>
      <c r="J300" t="s">
        <v>69</v>
      </c>
      <c r="K300">
        <v>2.2999999999999998</v>
      </c>
      <c r="L300">
        <v>3786</v>
      </c>
      <c r="M300">
        <v>0</v>
      </c>
      <c r="N300" t="s">
        <v>68</v>
      </c>
      <c r="O300">
        <v>0</v>
      </c>
      <c r="P300" t="s">
        <v>122</v>
      </c>
      <c r="Q300">
        <f t="shared" si="4"/>
        <v>0.18790946992257296</v>
      </c>
      <c r="R300" t="s">
        <v>670</v>
      </c>
    </row>
    <row r="301" spans="1:19" x14ac:dyDescent="0.25">
      <c r="A301" t="s">
        <v>150</v>
      </c>
      <c r="B301">
        <v>2016</v>
      </c>
      <c r="C301" t="s">
        <v>671</v>
      </c>
      <c r="D301" t="s">
        <v>672</v>
      </c>
      <c r="E301" t="s">
        <v>336</v>
      </c>
      <c r="F301" t="s">
        <v>120</v>
      </c>
      <c r="G301">
        <v>32952</v>
      </c>
      <c r="I301" t="s">
        <v>167</v>
      </c>
      <c r="J301" t="s">
        <v>74</v>
      </c>
      <c r="K301">
        <v>47</v>
      </c>
      <c r="L301">
        <v>3411.04</v>
      </c>
      <c r="M301">
        <v>32328</v>
      </c>
      <c r="N301" t="s">
        <v>81</v>
      </c>
      <c r="O301">
        <v>0</v>
      </c>
      <c r="P301" t="s">
        <v>122</v>
      </c>
      <c r="Q301">
        <f t="shared" si="4"/>
        <v>8.2848537841251329E-3</v>
      </c>
      <c r="R301" t="s">
        <v>672</v>
      </c>
    </row>
    <row r="302" spans="1:19" x14ac:dyDescent="0.25">
      <c r="A302" t="s">
        <v>125</v>
      </c>
      <c r="B302">
        <v>2016</v>
      </c>
      <c r="C302" t="s">
        <v>673</v>
      </c>
      <c r="D302" t="s">
        <v>674</v>
      </c>
      <c r="E302" t="s">
        <v>128</v>
      </c>
      <c r="F302" t="s">
        <v>120</v>
      </c>
      <c r="G302">
        <v>41639</v>
      </c>
      <c r="I302" t="s">
        <v>129</v>
      </c>
      <c r="J302" t="s">
        <v>69</v>
      </c>
      <c r="K302">
        <v>0.31</v>
      </c>
      <c r="L302">
        <v>401</v>
      </c>
      <c r="M302">
        <v>0</v>
      </c>
      <c r="N302" t="s">
        <v>68</v>
      </c>
      <c r="O302">
        <v>0</v>
      </c>
      <c r="P302" t="s">
        <v>122</v>
      </c>
      <c r="Q302">
        <f t="shared" si="4"/>
        <v>0.14766534099278245</v>
      </c>
      <c r="R302" t="s">
        <v>3713</v>
      </c>
      <c r="S302" t="s">
        <v>3714</v>
      </c>
    </row>
    <row r="303" spans="1:19" x14ac:dyDescent="0.25">
      <c r="A303" t="s">
        <v>125</v>
      </c>
      <c r="B303">
        <v>2016</v>
      </c>
      <c r="C303" t="s">
        <v>675</v>
      </c>
      <c r="D303" t="s">
        <v>676</v>
      </c>
      <c r="E303">
        <v>1</v>
      </c>
      <c r="F303" t="s">
        <v>120</v>
      </c>
      <c r="G303">
        <v>41642</v>
      </c>
      <c r="I303" t="s">
        <v>129</v>
      </c>
      <c r="J303" t="s">
        <v>69</v>
      </c>
      <c r="K303">
        <v>1.23</v>
      </c>
      <c r="L303">
        <v>1935</v>
      </c>
      <c r="M303">
        <v>0</v>
      </c>
      <c r="N303" t="s">
        <v>68</v>
      </c>
      <c r="O303">
        <v>0</v>
      </c>
      <c r="P303" t="s">
        <v>122</v>
      </c>
      <c r="Q303">
        <f t="shared" si="4"/>
        <v>0.17958569996658871</v>
      </c>
      <c r="R303" t="s">
        <v>676</v>
      </c>
    </row>
    <row r="304" spans="1:19" x14ac:dyDescent="0.25">
      <c r="A304" t="s">
        <v>125</v>
      </c>
      <c r="B304">
        <v>2016</v>
      </c>
      <c r="C304" t="s">
        <v>677</v>
      </c>
      <c r="D304" t="s">
        <v>678</v>
      </c>
      <c r="E304">
        <v>1</v>
      </c>
      <c r="F304" t="s">
        <v>120</v>
      </c>
      <c r="G304">
        <v>40909</v>
      </c>
      <c r="I304" t="s">
        <v>129</v>
      </c>
      <c r="J304" t="s">
        <v>69</v>
      </c>
      <c r="K304">
        <v>1</v>
      </c>
      <c r="L304">
        <v>1622</v>
      </c>
      <c r="M304">
        <v>0</v>
      </c>
      <c r="N304" t="s">
        <v>68</v>
      </c>
      <c r="O304">
        <v>0</v>
      </c>
      <c r="P304" t="s">
        <v>122</v>
      </c>
      <c r="Q304">
        <f t="shared" si="4"/>
        <v>0.18515981735159817</v>
      </c>
      <c r="R304" t="s">
        <v>678</v>
      </c>
    </row>
    <row r="305" spans="1:18" x14ac:dyDescent="0.25">
      <c r="A305" t="s">
        <v>150</v>
      </c>
      <c r="B305">
        <v>2016</v>
      </c>
      <c r="C305" t="s">
        <v>679</v>
      </c>
      <c r="D305" t="s">
        <v>680</v>
      </c>
      <c r="E305" t="s">
        <v>681</v>
      </c>
      <c r="F305" t="s">
        <v>120</v>
      </c>
      <c r="G305">
        <v>32112</v>
      </c>
      <c r="I305" t="s">
        <v>197</v>
      </c>
      <c r="J305" t="s">
        <v>82</v>
      </c>
      <c r="K305">
        <v>42.45</v>
      </c>
      <c r="L305">
        <v>319462</v>
      </c>
      <c r="M305">
        <v>4436810</v>
      </c>
      <c r="N305" t="s">
        <v>81</v>
      </c>
      <c r="O305">
        <v>0</v>
      </c>
      <c r="P305" t="s">
        <v>90</v>
      </c>
      <c r="Q305">
        <f t="shared" si="4"/>
        <v>0.85908751095836633</v>
      </c>
      <c r="R305" t="s">
        <v>680</v>
      </c>
    </row>
    <row r="306" spans="1:18" x14ac:dyDescent="0.25">
      <c r="A306" t="s">
        <v>150</v>
      </c>
      <c r="B306">
        <v>2016</v>
      </c>
      <c r="C306" t="s">
        <v>679</v>
      </c>
      <c r="D306" t="s">
        <v>680</v>
      </c>
      <c r="E306" t="s">
        <v>682</v>
      </c>
      <c r="F306" t="s">
        <v>120</v>
      </c>
      <c r="G306">
        <v>32112</v>
      </c>
      <c r="I306" t="s">
        <v>197</v>
      </c>
      <c r="J306" t="s">
        <v>82</v>
      </c>
      <c r="K306">
        <v>42.45</v>
      </c>
      <c r="L306">
        <v>313073</v>
      </c>
      <c r="M306">
        <v>4436810</v>
      </c>
      <c r="N306" t="s">
        <v>81</v>
      </c>
      <c r="O306">
        <v>0</v>
      </c>
      <c r="P306" t="s">
        <v>90</v>
      </c>
      <c r="Q306">
        <f t="shared" si="4"/>
        <v>0.84190640613991208</v>
      </c>
      <c r="R306" t="s">
        <v>680</v>
      </c>
    </row>
    <row r="307" spans="1:18" x14ac:dyDescent="0.25">
      <c r="A307" t="s">
        <v>150</v>
      </c>
      <c r="B307">
        <v>2016</v>
      </c>
      <c r="C307" t="s">
        <v>679</v>
      </c>
      <c r="D307" t="s">
        <v>680</v>
      </c>
      <c r="E307" t="s">
        <v>683</v>
      </c>
      <c r="F307" t="s">
        <v>427</v>
      </c>
      <c r="G307">
        <v>27395</v>
      </c>
      <c r="I307" t="s">
        <v>199</v>
      </c>
      <c r="J307" t="s">
        <v>84</v>
      </c>
      <c r="K307">
        <v>1.55</v>
      </c>
      <c r="L307">
        <v>0.12</v>
      </c>
      <c r="M307">
        <v>0.03</v>
      </c>
      <c r="N307" t="s">
        <v>81</v>
      </c>
      <c r="O307">
        <v>0</v>
      </c>
      <c r="P307" t="s">
        <v>122</v>
      </c>
      <c r="Q307">
        <f t="shared" si="4"/>
        <v>8.8378258948298717E-6</v>
      </c>
      <c r="R307" t="s">
        <v>680</v>
      </c>
    </row>
    <row r="308" spans="1:18" x14ac:dyDescent="0.25">
      <c r="A308" t="s">
        <v>150</v>
      </c>
      <c r="B308">
        <v>2016</v>
      </c>
      <c r="C308" t="s">
        <v>679</v>
      </c>
      <c r="D308" t="s">
        <v>680</v>
      </c>
      <c r="E308" t="s">
        <v>684</v>
      </c>
      <c r="F308" t="s">
        <v>427</v>
      </c>
      <c r="G308">
        <v>33543</v>
      </c>
      <c r="I308" t="s">
        <v>199</v>
      </c>
      <c r="J308" t="s">
        <v>84</v>
      </c>
      <c r="K308">
        <v>1.2</v>
      </c>
      <c r="L308">
        <v>0.12</v>
      </c>
      <c r="M308">
        <v>0.03</v>
      </c>
      <c r="N308" t="s">
        <v>81</v>
      </c>
      <c r="O308">
        <v>0</v>
      </c>
      <c r="P308" t="s">
        <v>122</v>
      </c>
      <c r="Q308">
        <f t="shared" si="4"/>
        <v>1.1415525114155251E-5</v>
      </c>
      <c r="R308" t="s">
        <v>680</v>
      </c>
    </row>
    <row r="309" spans="1:18" x14ac:dyDescent="0.25">
      <c r="A309" t="s">
        <v>150</v>
      </c>
      <c r="B309">
        <v>2016</v>
      </c>
      <c r="C309" t="s">
        <v>679</v>
      </c>
      <c r="D309" t="s">
        <v>680</v>
      </c>
      <c r="E309" t="s">
        <v>685</v>
      </c>
      <c r="F309" t="s">
        <v>120</v>
      </c>
      <c r="G309">
        <v>35125</v>
      </c>
      <c r="I309" t="s">
        <v>197</v>
      </c>
      <c r="J309" t="s">
        <v>82</v>
      </c>
      <c r="K309">
        <v>40.299999999999997</v>
      </c>
      <c r="L309">
        <v>314153</v>
      </c>
      <c r="M309">
        <v>3152860</v>
      </c>
      <c r="N309" t="s">
        <v>81</v>
      </c>
      <c r="O309">
        <v>0</v>
      </c>
      <c r="P309" t="s">
        <v>527</v>
      </c>
      <c r="Q309">
        <f t="shared" si="4"/>
        <v>0.88988125587772071</v>
      </c>
      <c r="R309" t="s">
        <v>680</v>
      </c>
    </row>
    <row r="310" spans="1:18" x14ac:dyDescent="0.25">
      <c r="A310" t="s">
        <v>150</v>
      </c>
      <c r="B310">
        <v>2016</v>
      </c>
      <c r="C310" t="s">
        <v>679</v>
      </c>
      <c r="D310" t="s">
        <v>680</v>
      </c>
      <c r="E310" t="s">
        <v>686</v>
      </c>
      <c r="F310" t="s">
        <v>120</v>
      </c>
      <c r="G310">
        <v>35125</v>
      </c>
      <c r="I310" t="s">
        <v>199</v>
      </c>
      <c r="J310" t="s">
        <v>84</v>
      </c>
      <c r="K310">
        <v>9.1199999999999992</v>
      </c>
      <c r="L310">
        <v>64685</v>
      </c>
      <c r="M310">
        <v>0</v>
      </c>
      <c r="N310" t="s">
        <v>81</v>
      </c>
      <c r="O310">
        <v>0</v>
      </c>
      <c r="P310" t="s">
        <v>122</v>
      </c>
      <c r="Q310">
        <f t="shared" si="4"/>
        <v>0.80966364255387324</v>
      </c>
      <c r="R310" t="s">
        <v>680</v>
      </c>
    </row>
    <row r="311" spans="1:18" x14ac:dyDescent="0.25">
      <c r="A311" t="s">
        <v>150</v>
      </c>
      <c r="B311">
        <v>2016</v>
      </c>
      <c r="C311" t="s">
        <v>679</v>
      </c>
      <c r="D311" t="s">
        <v>680</v>
      </c>
      <c r="E311" t="s">
        <v>687</v>
      </c>
      <c r="F311" t="s">
        <v>120</v>
      </c>
      <c r="G311">
        <v>41460</v>
      </c>
      <c r="I311" t="s">
        <v>197</v>
      </c>
      <c r="J311" t="s">
        <v>82</v>
      </c>
      <c r="K311">
        <v>40.700000000000003</v>
      </c>
      <c r="L311">
        <v>344173</v>
      </c>
      <c r="M311">
        <v>3826530</v>
      </c>
      <c r="N311" t="s">
        <v>81</v>
      </c>
      <c r="O311">
        <v>0</v>
      </c>
      <c r="P311" t="s">
        <v>122</v>
      </c>
      <c r="Q311">
        <f t="shared" si="4"/>
        <v>0.96533550985605776</v>
      </c>
      <c r="R311" t="s">
        <v>680</v>
      </c>
    </row>
    <row r="312" spans="1:18" x14ac:dyDescent="0.25">
      <c r="A312" t="s">
        <v>150</v>
      </c>
      <c r="B312">
        <v>2016</v>
      </c>
      <c r="C312" t="s">
        <v>679</v>
      </c>
      <c r="D312" t="s">
        <v>680</v>
      </c>
      <c r="E312" t="s">
        <v>688</v>
      </c>
      <c r="F312" t="s">
        <v>120</v>
      </c>
      <c r="G312">
        <v>41460</v>
      </c>
      <c r="I312" t="s">
        <v>199</v>
      </c>
      <c r="J312" t="s">
        <v>84</v>
      </c>
      <c r="K312">
        <v>5.4</v>
      </c>
      <c r="L312">
        <v>33387</v>
      </c>
      <c r="M312">
        <v>0</v>
      </c>
      <c r="N312" t="s">
        <v>81</v>
      </c>
      <c r="O312">
        <v>0</v>
      </c>
      <c r="P312" t="s">
        <v>122</v>
      </c>
      <c r="Q312">
        <f t="shared" si="4"/>
        <v>0.70579654997463215</v>
      </c>
      <c r="R312" t="s">
        <v>680</v>
      </c>
    </row>
    <row r="313" spans="1:18" x14ac:dyDescent="0.25">
      <c r="A313" t="s">
        <v>150</v>
      </c>
      <c r="B313">
        <v>2016</v>
      </c>
      <c r="C313" t="s">
        <v>689</v>
      </c>
      <c r="D313" t="s">
        <v>690</v>
      </c>
      <c r="E313" t="s">
        <v>691</v>
      </c>
      <c r="F313" t="s">
        <v>120</v>
      </c>
      <c r="G313">
        <v>33817</v>
      </c>
      <c r="I313" t="s">
        <v>153</v>
      </c>
      <c r="J313" t="s">
        <v>83</v>
      </c>
      <c r="K313">
        <v>62.64</v>
      </c>
      <c r="L313">
        <v>422240</v>
      </c>
      <c r="M313">
        <v>4377150</v>
      </c>
      <c r="N313" t="s">
        <v>81</v>
      </c>
      <c r="O313">
        <v>0</v>
      </c>
      <c r="P313" t="s">
        <v>76</v>
      </c>
      <c r="Q313">
        <f t="shared" si="4"/>
        <v>0.76949095213935392</v>
      </c>
      <c r="R313" t="s">
        <v>690</v>
      </c>
    </row>
    <row r="314" spans="1:18" x14ac:dyDescent="0.25">
      <c r="A314" t="s">
        <v>150</v>
      </c>
      <c r="B314">
        <v>2016</v>
      </c>
      <c r="C314" t="s">
        <v>689</v>
      </c>
      <c r="D314" t="s">
        <v>690</v>
      </c>
      <c r="E314" t="s">
        <v>692</v>
      </c>
      <c r="F314" t="s">
        <v>120</v>
      </c>
      <c r="G314">
        <v>33848</v>
      </c>
      <c r="I314" t="s">
        <v>153</v>
      </c>
      <c r="J314" t="s">
        <v>83</v>
      </c>
      <c r="K314">
        <v>62.64</v>
      </c>
      <c r="L314">
        <v>398472</v>
      </c>
      <c r="M314">
        <v>4194330</v>
      </c>
      <c r="N314" t="s">
        <v>81</v>
      </c>
      <c r="O314">
        <v>0</v>
      </c>
      <c r="P314" t="s">
        <v>76</v>
      </c>
      <c r="Q314">
        <f t="shared" si="4"/>
        <v>0.72617610525026677</v>
      </c>
      <c r="R314" t="s">
        <v>690</v>
      </c>
    </row>
    <row r="315" spans="1:18" x14ac:dyDescent="0.25">
      <c r="A315" t="s">
        <v>150</v>
      </c>
      <c r="B315">
        <v>2016</v>
      </c>
      <c r="C315" t="s">
        <v>689</v>
      </c>
      <c r="D315" t="s">
        <v>690</v>
      </c>
      <c r="E315" t="s">
        <v>693</v>
      </c>
      <c r="F315" t="s">
        <v>120</v>
      </c>
      <c r="G315">
        <v>35065</v>
      </c>
      <c r="I315" t="s">
        <v>609</v>
      </c>
      <c r="J315" t="s">
        <v>86</v>
      </c>
      <c r="K315">
        <v>10</v>
      </c>
      <c r="L315">
        <v>22912</v>
      </c>
      <c r="M315">
        <v>0</v>
      </c>
      <c r="N315" t="s">
        <v>81</v>
      </c>
      <c r="O315">
        <v>0</v>
      </c>
      <c r="P315" t="s">
        <v>122</v>
      </c>
      <c r="Q315">
        <f t="shared" si="4"/>
        <v>0.2615525114155251</v>
      </c>
      <c r="R315" t="s">
        <v>690</v>
      </c>
    </row>
    <row r="316" spans="1:18" x14ac:dyDescent="0.25">
      <c r="A316" t="s">
        <v>150</v>
      </c>
      <c r="B316">
        <v>2016</v>
      </c>
      <c r="C316" t="s">
        <v>689</v>
      </c>
      <c r="D316" t="s">
        <v>690</v>
      </c>
      <c r="E316" t="s">
        <v>694</v>
      </c>
      <c r="F316" t="s">
        <v>120</v>
      </c>
      <c r="G316">
        <v>38782</v>
      </c>
      <c r="I316" t="s">
        <v>172</v>
      </c>
      <c r="J316" t="s">
        <v>70</v>
      </c>
      <c r="K316">
        <v>30.4</v>
      </c>
      <c r="L316">
        <v>79860</v>
      </c>
      <c r="M316">
        <v>6071350</v>
      </c>
      <c r="N316" t="s">
        <v>89</v>
      </c>
      <c r="O316">
        <v>0</v>
      </c>
      <c r="P316" t="s">
        <v>122</v>
      </c>
      <c r="Q316">
        <f t="shared" si="4"/>
        <v>0.29988284066330206</v>
      </c>
      <c r="R316" t="s">
        <v>690</v>
      </c>
    </row>
    <row r="317" spans="1:18" x14ac:dyDescent="0.25">
      <c r="A317" t="s">
        <v>188</v>
      </c>
      <c r="B317">
        <v>2016</v>
      </c>
      <c r="C317" t="s">
        <v>695</v>
      </c>
      <c r="D317" t="s">
        <v>696</v>
      </c>
      <c r="E317" t="s">
        <v>386</v>
      </c>
      <c r="F317" t="s">
        <v>120</v>
      </c>
      <c r="G317">
        <v>24047</v>
      </c>
      <c r="I317" t="s">
        <v>191</v>
      </c>
      <c r="J317" t="s">
        <v>95</v>
      </c>
      <c r="K317">
        <v>44</v>
      </c>
      <c r="L317">
        <v>161362</v>
      </c>
      <c r="M317">
        <v>0</v>
      </c>
      <c r="N317" t="s">
        <v>93</v>
      </c>
      <c r="O317">
        <v>0</v>
      </c>
      <c r="P317" t="s">
        <v>122</v>
      </c>
      <c r="Q317">
        <f t="shared" si="4"/>
        <v>0.41864362806143629</v>
      </c>
      <c r="R317" t="s">
        <v>696</v>
      </c>
    </row>
    <row r="318" spans="1:18" x14ac:dyDescent="0.25">
      <c r="A318" t="s">
        <v>150</v>
      </c>
      <c r="B318">
        <v>2016</v>
      </c>
      <c r="C318" t="s">
        <v>697</v>
      </c>
      <c r="D318" t="s">
        <v>698</v>
      </c>
      <c r="E318" t="s">
        <v>699</v>
      </c>
      <c r="F318" t="s">
        <v>120</v>
      </c>
      <c r="G318">
        <v>38333</v>
      </c>
      <c r="I318" t="s">
        <v>167</v>
      </c>
      <c r="J318" t="s">
        <v>74</v>
      </c>
      <c r="K318">
        <v>5.3</v>
      </c>
      <c r="L318">
        <v>27361</v>
      </c>
      <c r="M318">
        <v>415651</v>
      </c>
      <c r="N318" t="s">
        <v>81</v>
      </c>
      <c r="O318">
        <v>0</v>
      </c>
      <c r="P318" t="s">
        <v>122</v>
      </c>
      <c r="Q318">
        <f t="shared" si="4"/>
        <v>0.58932109933660726</v>
      </c>
      <c r="R318" t="s">
        <v>698</v>
      </c>
    </row>
    <row r="319" spans="1:18" x14ac:dyDescent="0.25">
      <c r="A319" t="s">
        <v>188</v>
      </c>
      <c r="B319">
        <v>2016</v>
      </c>
      <c r="C319" t="s">
        <v>700</v>
      </c>
      <c r="D319" t="s">
        <v>701</v>
      </c>
      <c r="E319">
        <v>1</v>
      </c>
      <c r="F319" t="s">
        <v>120</v>
      </c>
      <c r="G319">
        <v>23802</v>
      </c>
      <c r="I319" t="s">
        <v>191</v>
      </c>
      <c r="J319" t="s">
        <v>95</v>
      </c>
      <c r="K319">
        <v>8.1</v>
      </c>
      <c r="L319">
        <v>32313</v>
      </c>
      <c r="M319">
        <v>0</v>
      </c>
      <c r="N319" t="s">
        <v>93</v>
      </c>
      <c r="O319">
        <v>0</v>
      </c>
      <c r="P319" t="s">
        <v>122</v>
      </c>
      <c r="Q319">
        <f t="shared" si="4"/>
        <v>0.4553948926095045</v>
      </c>
      <c r="R319" t="s">
        <v>701</v>
      </c>
    </row>
    <row r="320" spans="1:18" x14ac:dyDescent="0.25">
      <c r="A320" t="s">
        <v>130</v>
      </c>
      <c r="B320">
        <v>2016</v>
      </c>
      <c r="C320" t="s">
        <v>702</v>
      </c>
      <c r="D320" t="s">
        <v>703</v>
      </c>
      <c r="E320" t="s">
        <v>128</v>
      </c>
      <c r="F320" t="s">
        <v>120</v>
      </c>
      <c r="G320">
        <v>39583</v>
      </c>
      <c r="I320" t="s">
        <v>172</v>
      </c>
      <c r="J320" t="s">
        <v>70</v>
      </c>
      <c r="K320">
        <v>12.5</v>
      </c>
      <c r="L320">
        <v>68913</v>
      </c>
      <c r="M320">
        <v>1332420</v>
      </c>
      <c r="N320" t="s">
        <v>96</v>
      </c>
      <c r="O320">
        <v>1585.01</v>
      </c>
      <c r="P320" t="s">
        <v>81</v>
      </c>
      <c r="Q320">
        <f t="shared" si="4"/>
        <v>0.62934246575342467</v>
      </c>
      <c r="R320" t="s">
        <v>703</v>
      </c>
    </row>
    <row r="321" spans="1:18" x14ac:dyDescent="0.25">
      <c r="A321" t="s">
        <v>150</v>
      </c>
      <c r="B321">
        <v>2016</v>
      </c>
      <c r="C321" t="s">
        <v>704</v>
      </c>
      <c r="D321" t="s">
        <v>705</v>
      </c>
      <c r="E321" t="s">
        <v>128</v>
      </c>
      <c r="F321" t="s">
        <v>446</v>
      </c>
      <c r="G321">
        <v>37073</v>
      </c>
      <c r="I321" t="s">
        <v>133</v>
      </c>
      <c r="J321" t="s">
        <v>75</v>
      </c>
      <c r="K321">
        <v>3.1</v>
      </c>
      <c r="L321">
        <v>1554</v>
      </c>
      <c r="M321">
        <v>16328</v>
      </c>
      <c r="N321" t="s">
        <v>81</v>
      </c>
      <c r="O321">
        <v>0</v>
      </c>
      <c r="P321" t="s">
        <v>122</v>
      </c>
      <c r="Q321">
        <f t="shared" si="4"/>
        <v>5.7224922669023418E-2</v>
      </c>
      <c r="R321" t="s">
        <v>705</v>
      </c>
    </row>
    <row r="322" spans="1:18" x14ac:dyDescent="0.25">
      <c r="A322" t="s">
        <v>150</v>
      </c>
      <c r="B322">
        <v>2016</v>
      </c>
      <c r="C322" t="s">
        <v>704</v>
      </c>
      <c r="D322" t="s">
        <v>705</v>
      </c>
      <c r="E322" t="s">
        <v>706</v>
      </c>
      <c r="F322" t="s">
        <v>446</v>
      </c>
      <c r="G322">
        <v>37073</v>
      </c>
      <c r="I322" t="s">
        <v>133</v>
      </c>
      <c r="J322" t="s">
        <v>75</v>
      </c>
      <c r="K322">
        <v>3.1</v>
      </c>
      <c r="L322">
        <v>1519</v>
      </c>
      <c r="M322">
        <v>15902</v>
      </c>
      <c r="N322" t="s">
        <v>81</v>
      </c>
      <c r="O322">
        <v>0</v>
      </c>
      <c r="P322" t="s">
        <v>122</v>
      </c>
      <c r="Q322">
        <f t="shared" si="4"/>
        <v>5.5936073059360727E-2</v>
      </c>
      <c r="R322" t="s">
        <v>705</v>
      </c>
    </row>
    <row r="323" spans="1:18" x14ac:dyDescent="0.25">
      <c r="A323" t="s">
        <v>150</v>
      </c>
      <c r="B323">
        <v>2016</v>
      </c>
      <c r="C323" t="s">
        <v>704</v>
      </c>
      <c r="D323" t="s">
        <v>705</v>
      </c>
      <c r="E323" t="s">
        <v>707</v>
      </c>
      <c r="F323" t="s">
        <v>446</v>
      </c>
      <c r="G323">
        <v>37073</v>
      </c>
      <c r="I323" t="s">
        <v>133</v>
      </c>
      <c r="J323" t="s">
        <v>75</v>
      </c>
      <c r="K323">
        <v>3.1</v>
      </c>
      <c r="L323">
        <v>1506</v>
      </c>
      <c r="M323">
        <v>15895</v>
      </c>
      <c r="N323" t="s">
        <v>81</v>
      </c>
      <c r="O323">
        <v>0</v>
      </c>
      <c r="P323" t="s">
        <v>122</v>
      </c>
      <c r="Q323">
        <f t="shared" si="4"/>
        <v>5.5457357490057445E-2</v>
      </c>
      <c r="R323" t="s">
        <v>705</v>
      </c>
    </row>
    <row r="324" spans="1:18" x14ac:dyDescent="0.25">
      <c r="A324" t="s">
        <v>150</v>
      </c>
      <c r="B324">
        <v>2016</v>
      </c>
      <c r="C324" t="s">
        <v>704</v>
      </c>
      <c r="D324" t="s">
        <v>705</v>
      </c>
      <c r="E324" t="s">
        <v>708</v>
      </c>
      <c r="F324" t="s">
        <v>446</v>
      </c>
      <c r="G324">
        <v>37073</v>
      </c>
      <c r="I324" t="s">
        <v>133</v>
      </c>
      <c r="J324" t="s">
        <v>75</v>
      </c>
      <c r="K324">
        <v>3.1</v>
      </c>
      <c r="L324">
        <v>1465</v>
      </c>
      <c r="M324">
        <v>15522</v>
      </c>
      <c r="N324" t="s">
        <v>81</v>
      </c>
      <c r="O324">
        <v>0</v>
      </c>
      <c r="P324" t="s">
        <v>122</v>
      </c>
      <c r="Q324">
        <f t="shared" si="4"/>
        <v>5.3947562233024007E-2</v>
      </c>
      <c r="R324" t="s">
        <v>705</v>
      </c>
    </row>
    <row r="325" spans="1:18" x14ac:dyDescent="0.25">
      <c r="A325" t="s">
        <v>150</v>
      </c>
      <c r="B325">
        <v>2016</v>
      </c>
      <c r="C325" t="s">
        <v>704</v>
      </c>
      <c r="D325" t="s">
        <v>705</v>
      </c>
      <c r="E325" t="s">
        <v>709</v>
      </c>
      <c r="F325" t="s">
        <v>446</v>
      </c>
      <c r="G325">
        <v>37073</v>
      </c>
      <c r="I325" t="s">
        <v>133</v>
      </c>
      <c r="J325" t="s">
        <v>75</v>
      </c>
      <c r="K325">
        <v>3.1</v>
      </c>
      <c r="L325">
        <v>1501</v>
      </c>
      <c r="M325">
        <v>15847</v>
      </c>
      <c r="N325" t="s">
        <v>81</v>
      </c>
      <c r="O325">
        <v>0</v>
      </c>
      <c r="P325" t="s">
        <v>122</v>
      </c>
      <c r="Q325">
        <f t="shared" ref="Q325:Q388" si="5">IFERROR(L325/(K325*8760),"")</f>
        <v>5.5273236117248492E-2</v>
      </c>
      <c r="R325" t="s">
        <v>705</v>
      </c>
    </row>
    <row r="326" spans="1:18" x14ac:dyDescent="0.25">
      <c r="A326" t="s">
        <v>150</v>
      </c>
      <c r="B326">
        <v>2016</v>
      </c>
      <c r="C326" t="s">
        <v>704</v>
      </c>
      <c r="D326" t="s">
        <v>705</v>
      </c>
      <c r="E326" t="s">
        <v>710</v>
      </c>
      <c r="F326" t="s">
        <v>446</v>
      </c>
      <c r="G326">
        <v>37073</v>
      </c>
      <c r="I326" t="s">
        <v>133</v>
      </c>
      <c r="J326" t="s">
        <v>75</v>
      </c>
      <c r="K326">
        <v>3.1</v>
      </c>
      <c r="L326">
        <v>1608</v>
      </c>
      <c r="M326">
        <v>16875</v>
      </c>
      <c r="N326" t="s">
        <v>81</v>
      </c>
      <c r="O326">
        <v>0</v>
      </c>
      <c r="P326" t="s">
        <v>122</v>
      </c>
      <c r="Q326">
        <f t="shared" si="5"/>
        <v>5.9213433495360145E-2</v>
      </c>
      <c r="R326" t="s">
        <v>705</v>
      </c>
    </row>
    <row r="327" spans="1:18" x14ac:dyDescent="0.25">
      <c r="A327" t="s">
        <v>150</v>
      </c>
      <c r="B327">
        <v>2016</v>
      </c>
      <c r="C327" t="s">
        <v>704</v>
      </c>
      <c r="D327" t="s">
        <v>705</v>
      </c>
      <c r="E327" t="s">
        <v>711</v>
      </c>
      <c r="F327" t="s">
        <v>446</v>
      </c>
      <c r="G327">
        <v>37073</v>
      </c>
      <c r="I327" t="s">
        <v>133</v>
      </c>
      <c r="J327" t="s">
        <v>75</v>
      </c>
      <c r="K327">
        <v>3.1</v>
      </c>
      <c r="L327">
        <v>1372</v>
      </c>
      <c r="M327">
        <v>14244</v>
      </c>
      <c r="N327" t="s">
        <v>81</v>
      </c>
      <c r="O327">
        <v>0</v>
      </c>
      <c r="P327" t="s">
        <v>122</v>
      </c>
      <c r="Q327">
        <f t="shared" si="5"/>
        <v>5.0522904698777432E-2</v>
      </c>
      <c r="R327" t="s">
        <v>705</v>
      </c>
    </row>
    <row r="328" spans="1:18" x14ac:dyDescent="0.25">
      <c r="A328" t="s">
        <v>150</v>
      </c>
      <c r="B328">
        <v>2016</v>
      </c>
      <c r="C328" t="s">
        <v>704</v>
      </c>
      <c r="D328" t="s">
        <v>705</v>
      </c>
      <c r="E328" t="s">
        <v>712</v>
      </c>
      <c r="F328" t="s">
        <v>446</v>
      </c>
      <c r="G328">
        <v>37073</v>
      </c>
      <c r="I328" t="s">
        <v>133</v>
      </c>
      <c r="J328" t="s">
        <v>75</v>
      </c>
      <c r="K328">
        <v>3.1</v>
      </c>
      <c r="L328">
        <v>1363</v>
      </c>
      <c r="M328">
        <v>14329</v>
      </c>
      <c r="N328" t="s">
        <v>81</v>
      </c>
      <c r="O328">
        <v>0</v>
      </c>
      <c r="P328" t="s">
        <v>122</v>
      </c>
      <c r="Q328">
        <f t="shared" si="5"/>
        <v>5.0191486227721314E-2</v>
      </c>
      <c r="R328" t="s">
        <v>705</v>
      </c>
    </row>
    <row r="329" spans="1:18" x14ac:dyDescent="0.25">
      <c r="A329" t="s">
        <v>150</v>
      </c>
      <c r="B329">
        <v>2016</v>
      </c>
      <c r="C329" t="s">
        <v>704</v>
      </c>
      <c r="D329" t="s">
        <v>705</v>
      </c>
      <c r="E329" t="s">
        <v>154</v>
      </c>
      <c r="F329" t="s">
        <v>446</v>
      </c>
      <c r="G329">
        <v>37073</v>
      </c>
      <c r="I329" t="s">
        <v>133</v>
      </c>
      <c r="J329" t="s">
        <v>75</v>
      </c>
      <c r="K329">
        <v>3.1</v>
      </c>
      <c r="L329">
        <v>1052</v>
      </c>
      <c r="M329">
        <v>11011</v>
      </c>
      <c r="N329" t="s">
        <v>81</v>
      </c>
      <c r="O329">
        <v>0</v>
      </c>
      <c r="P329" t="s">
        <v>122</v>
      </c>
      <c r="Q329">
        <f t="shared" si="5"/>
        <v>3.8739136839004269E-2</v>
      </c>
      <c r="R329" t="s">
        <v>705</v>
      </c>
    </row>
    <row r="330" spans="1:18" x14ac:dyDescent="0.25">
      <c r="A330" t="s">
        <v>150</v>
      </c>
      <c r="B330">
        <v>2016</v>
      </c>
      <c r="C330" t="s">
        <v>704</v>
      </c>
      <c r="D330" t="s">
        <v>705</v>
      </c>
      <c r="E330" t="s">
        <v>268</v>
      </c>
      <c r="F330" t="s">
        <v>446</v>
      </c>
      <c r="G330">
        <v>37073</v>
      </c>
      <c r="I330" t="s">
        <v>133</v>
      </c>
      <c r="J330" t="s">
        <v>75</v>
      </c>
      <c r="K330">
        <v>3.1</v>
      </c>
      <c r="L330">
        <v>1444</v>
      </c>
      <c r="M330">
        <v>15117</v>
      </c>
      <c r="N330" t="s">
        <v>81</v>
      </c>
      <c r="O330">
        <v>0</v>
      </c>
      <c r="P330" t="s">
        <v>122</v>
      </c>
      <c r="Q330">
        <f t="shared" si="5"/>
        <v>5.3174252467226395E-2</v>
      </c>
      <c r="R330" t="s">
        <v>705</v>
      </c>
    </row>
    <row r="331" spans="1:18" x14ac:dyDescent="0.25">
      <c r="A331" t="s">
        <v>150</v>
      </c>
      <c r="B331">
        <v>2016</v>
      </c>
      <c r="C331" t="s">
        <v>704</v>
      </c>
      <c r="D331" t="s">
        <v>705</v>
      </c>
      <c r="E331" t="s">
        <v>666</v>
      </c>
      <c r="F331" t="s">
        <v>446</v>
      </c>
      <c r="G331">
        <v>37073</v>
      </c>
      <c r="I331" t="s">
        <v>133</v>
      </c>
      <c r="J331" t="s">
        <v>75</v>
      </c>
      <c r="K331">
        <v>3.1</v>
      </c>
      <c r="L331">
        <v>1455</v>
      </c>
      <c r="M331">
        <v>15337</v>
      </c>
      <c r="N331" t="s">
        <v>81</v>
      </c>
      <c r="O331">
        <v>0</v>
      </c>
      <c r="P331" t="s">
        <v>122</v>
      </c>
      <c r="Q331">
        <f t="shared" si="5"/>
        <v>5.3579319487406095E-2</v>
      </c>
      <c r="R331" t="s">
        <v>705</v>
      </c>
    </row>
    <row r="332" spans="1:18" x14ac:dyDescent="0.25">
      <c r="A332" t="s">
        <v>150</v>
      </c>
      <c r="B332">
        <v>2016</v>
      </c>
      <c r="C332" t="s">
        <v>704</v>
      </c>
      <c r="D332" t="s">
        <v>705</v>
      </c>
      <c r="E332" t="s">
        <v>713</v>
      </c>
      <c r="F332" t="s">
        <v>446</v>
      </c>
      <c r="G332">
        <v>37073</v>
      </c>
      <c r="I332" t="s">
        <v>133</v>
      </c>
      <c r="J332" t="s">
        <v>75</v>
      </c>
      <c r="K332">
        <v>3.1</v>
      </c>
      <c r="L332">
        <v>1571</v>
      </c>
      <c r="M332">
        <v>16411</v>
      </c>
      <c r="N332" t="s">
        <v>81</v>
      </c>
      <c r="O332">
        <v>0</v>
      </c>
      <c r="P332" t="s">
        <v>122</v>
      </c>
      <c r="Q332">
        <f t="shared" si="5"/>
        <v>5.7850935336573872E-2</v>
      </c>
      <c r="R332" t="s">
        <v>705</v>
      </c>
    </row>
    <row r="333" spans="1:18" x14ac:dyDescent="0.25">
      <c r="A333" t="s">
        <v>150</v>
      </c>
      <c r="B333">
        <v>2016</v>
      </c>
      <c r="C333" t="s">
        <v>704</v>
      </c>
      <c r="D333" t="s">
        <v>705</v>
      </c>
      <c r="E333" t="s">
        <v>714</v>
      </c>
      <c r="F333" t="s">
        <v>446</v>
      </c>
      <c r="G333">
        <v>37073</v>
      </c>
      <c r="I333" t="s">
        <v>133</v>
      </c>
      <c r="J333" t="s">
        <v>75</v>
      </c>
      <c r="K333">
        <v>3.1</v>
      </c>
      <c r="L333">
        <v>1512</v>
      </c>
      <c r="M333">
        <v>15956</v>
      </c>
      <c r="N333" t="s">
        <v>81</v>
      </c>
      <c r="O333">
        <v>0</v>
      </c>
      <c r="P333" t="s">
        <v>122</v>
      </c>
      <c r="Q333">
        <f t="shared" si="5"/>
        <v>5.5678303137428192E-2</v>
      </c>
      <c r="R333" t="s">
        <v>705</v>
      </c>
    </row>
    <row r="334" spans="1:18" x14ac:dyDescent="0.25">
      <c r="A334" t="s">
        <v>150</v>
      </c>
      <c r="B334">
        <v>2016</v>
      </c>
      <c r="C334" t="s">
        <v>704</v>
      </c>
      <c r="D334" t="s">
        <v>705</v>
      </c>
      <c r="E334" t="s">
        <v>715</v>
      </c>
      <c r="F334" t="s">
        <v>446</v>
      </c>
      <c r="G334">
        <v>37073</v>
      </c>
      <c r="I334" t="s">
        <v>133</v>
      </c>
      <c r="J334" t="s">
        <v>75</v>
      </c>
      <c r="K334">
        <v>3.1</v>
      </c>
      <c r="L334">
        <v>1464</v>
      </c>
      <c r="M334">
        <v>15451</v>
      </c>
      <c r="N334" t="s">
        <v>81</v>
      </c>
      <c r="O334">
        <v>0</v>
      </c>
      <c r="P334" t="s">
        <v>122</v>
      </c>
      <c r="Q334">
        <f t="shared" si="5"/>
        <v>5.391073795846222E-2</v>
      </c>
      <c r="R334" t="s">
        <v>705</v>
      </c>
    </row>
    <row r="335" spans="1:18" x14ac:dyDescent="0.25">
      <c r="A335" t="s">
        <v>150</v>
      </c>
      <c r="B335">
        <v>2016</v>
      </c>
      <c r="C335" t="s">
        <v>704</v>
      </c>
      <c r="D335" t="s">
        <v>705</v>
      </c>
      <c r="E335" t="s">
        <v>716</v>
      </c>
      <c r="F335" t="s">
        <v>446</v>
      </c>
      <c r="G335">
        <v>37073</v>
      </c>
      <c r="I335" t="s">
        <v>133</v>
      </c>
      <c r="J335" t="s">
        <v>75</v>
      </c>
      <c r="K335">
        <v>3.1</v>
      </c>
      <c r="L335">
        <v>1376</v>
      </c>
      <c r="M335">
        <v>14455</v>
      </c>
      <c r="N335" t="s">
        <v>81</v>
      </c>
      <c r="O335">
        <v>0</v>
      </c>
      <c r="P335" t="s">
        <v>122</v>
      </c>
      <c r="Q335">
        <f t="shared" si="5"/>
        <v>5.0670201797024597E-2</v>
      </c>
      <c r="R335" t="s">
        <v>705</v>
      </c>
    </row>
    <row r="336" spans="1:18" x14ac:dyDescent="0.25">
      <c r="A336" t="s">
        <v>150</v>
      </c>
      <c r="B336">
        <v>2016</v>
      </c>
      <c r="C336" t="s">
        <v>704</v>
      </c>
      <c r="D336" t="s">
        <v>705</v>
      </c>
      <c r="E336" t="s">
        <v>717</v>
      </c>
      <c r="F336" t="s">
        <v>446</v>
      </c>
      <c r="G336">
        <v>37073</v>
      </c>
      <c r="I336" t="s">
        <v>133</v>
      </c>
      <c r="J336" t="s">
        <v>75</v>
      </c>
      <c r="K336">
        <v>3.1</v>
      </c>
      <c r="L336">
        <v>1451</v>
      </c>
      <c r="M336">
        <v>15384</v>
      </c>
      <c r="N336" t="s">
        <v>81</v>
      </c>
      <c r="O336">
        <v>0</v>
      </c>
      <c r="P336" t="s">
        <v>122</v>
      </c>
      <c r="Q336">
        <f t="shared" si="5"/>
        <v>5.3432022389158937E-2</v>
      </c>
      <c r="R336" t="s">
        <v>705</v>
      </c>
    </row>
    <row r="337" spans="1:19" x14ac:dyDescent="0.25">
      <c r="A337" t="s">
        <v>150</v>
      </c>
      <c r="B337">
        <v>2016</v>
      </c>
      <c r="C337" t="s">
        <v>718</v>
      </c>
      <c r="D337" t="s">
        <v>719</v>
      </c>
      <c r="E337">
        <v>1</v>
      </c>
      <c r="F337" t="s">
        <v>120</v>
      </c>
      <c r="G337">
        <v>38880</v>
      </c>
      <c r="I337" t="s">
        <v>167</v>
      </c>
      <c r="J337" t="s">
        <v>74</v>
      </c>
      <c r="K337">
        <v>44</v>
      </c>
      <c r="L337">
        <v>4847.01</v>
      </c>
      <c r="M337">
        <v>81042</v>
      </c>
      <c r="N337" t="s">
        <v>81</v>
      </c>
      <c r="O337">
        <v>0</v>
      </c>
      <c r="P337" t="s">
        <v>122</v>
      </c>
      <c r="Q337">
        <f t="shared" si="5"/>
        <v>1.2575264632627647E-2</v>
      </c>
      <c r="R337" t="s">
        <v>719</v>
      </c>
    </row>
    <row r="338" spans="1:19" x14ac:dyDescent="0.25">
      <c r="A338" t="s">
        <v>150</v>
      </c>
      <c r="B338">
        <v>2016</v>
      </c>
      <c r="C338" t="s">
        <v>720</v>
      </c>
      <c r="D338" t="s">
        <v>721</v>
      </c>
      <c r="E338" t="s">
        <v>722</v>
      </c>
      <c r="F338" t="s">
        <v>120</v>
      </c>
      <c r="G338">
        <v>31868</v>
      </c>
      <c r="I338" t="s">
        <v>197</v>
      </c>
      <c r="J338" t="s">
        <v>82</v>
      </c>
      <c r="K338">
        <v>23.59</v>
      </c>
      <c r="L338">
        <v>133671</v>
      </c>
      <c r="M338">
        <v>1514670</v>
      </c>
      <c r="N338" t="s">
        <v>81</v>
      </c>
      <c r="O338">
        <v>0</v>
      </c>
      <c r="P338" t="s">
        <v>122</v>
      </c>
      <c r="Q338">
        <f t="shared" si="5"/>
        <v>0.64685233469022752</v>
      </c>
      <c r="R338" t="s">
        <v>3715</v>
      </c>
      <c r="S338" t="s">
        <v>3716</v>
      </c>
    </row>
    <row r="339" spans="1:19" x14ac:dyDescent="0.25">
      <c r="A339" t="s">
        <v>150</v>
      </c>
      <c r="B339">
        <v>2016</v>
      </c>
      <c r="C339" t="s">
        <v>720</v>
      </c>
      <c r="D339" t="s">
        <v>721</v>
      </c>
      <c r="E339" t="s">
        <v>723</v>
      </c>
      <c r="F339" t="s">
        <v>120</v>
      </c>
      <c r="G339">
        <v>31868</v>
      </c>
      <c r="I339" t="s">
        <v>199</v>
      </c>
      <c r="J339" t="s">
        <v>84</v>
      </c>
      <c r="K339">
        <v>7.6</v>
      </c>
      <c r="L339">
        <v>41074</v>
      </c>
      <c r="M339">
        <v>0</v>
      </c>
      <c r="N339" t="s">
        <v>81</v>
      </c>
      <c r="O339">
        <v>0</v>
      </c>
      <c r="P339" t="s">
        <v>122</v>
      </c>
      <c r="Q339">
        <f t="shared" si="5"/>
        <v>0.61694905070896422</v>
      </c>
      <c r="R339" t="s">
        <v>3715</v>
      </c>
      <c r="S339" t="s">
        <v>3716</v>
      </c>
    </row>
    <row r="340" spans="1:19" x14ac:dyDescent="0.25">
      <c r="A340" t="s">
        <v>125</v>
      </c>
      <c r="B340">
        <v>2016</v>
      </c>
      <c r="C340" t="s">
        <v>724</v>
      </c>
      <c r="D340" t="s">
        <v>725</v>
      </c>
      <c r="E340" t="s">
        <v>128</v>
      </c>
      <c r="F340" t="s">
        <v>120</v>
      </c>
      <c r="G340">
        <v>42332</v>
      </c>
      <c r="I340" t="s">
        <v>129</v>
      </c>
      <c r="J340" t="s">
        <v>69</v>
      </c>
      <c r="K340">
        <v>5</v>
      </c>
      <c r="L340">
        <v>12260</v>
      </c>
      <c r="M340">
        <v>0</v>
      </c>
      <c r="N340" t="s">
        <v>68</v>
      </c>
      <c r="O340">
        <v>0</v>
      </c>
      <c r="P340" t="s">
        <v>122</v>
      </c>
      <c r="Q340">
        <f t="shared" si="5"/>
        <v>0.27990867579908674</v>
      </c>
      <c r="R340" t="s">
        <v>725</v>
      </c>
    </row>
    <row r="341" spans="1:19" x14ac:dyDescent="0.25">
      <c r="A341" t="s">
        <v>125</v>
      </c>
      <c r="B341">
        <v>2016</v>
      </c>
      <c r="C341" t="s">
        <v>726</v>
      </c>
      <c r="D341" t="s">
        <v>727</v>
      </c>
      <c r="E341">
        <v>1</v>
      </c>
      <c r="F341" t="s">
        <v>120</v>
      </c>
      <c r="G341">
        <v>40909</v>
      </c>
      <c r="I341" t="s">
        <v>129</v>
      </c>
      <c r="J341" t="s">
        <v>69</v>
      </c>
      <c r="K341">
        <v>1</v>
      </c>
      <c r="L341">
        <v>1622</v>
      </c>
      <c r="M341">
        <v>0</v>
      </c>
      <c r="N341" t="s">
        <v>68</v>
      </c>
      <c r="O341">
        <v>0</v>
      </c>
      <c r="P341" t="s">
        <v>122</v>
      </c>
      <c r="Q341">
        <f t="shared" si="5"/>
        <v>0.18515981735159817</v>
      </c>
      <c r="R341" t="s">
        <v>727</v>
      </c>
    </row>
    <row r="342" spans="1:19" x14ac:dyDescent="0.25">
      <c r="A342" t="s">
        <v>125</v>
      </c>
      <c r="B342">
        <v>2016</v>
      </c>
      <c r="C342" t="s">
        <v>728</v>
      </c>
      <c r="D342" t="s">
        <v>729</v>
      </c>
      <c r="E342">
        <v>1</v>
      </c>
      <c r="F342" t="s">
        <v>120</v>
      </c>
      <c r="G342">
        <v>40909</v>
      </c>
      <c r="I342" t="s">
        <v>129</v>
      </c>
      <c r="J342" t="s">
        <v>69</v>
      </c>
      <c r="K342">
        <v>1</v>
      </c>
      <c r="L342">
        <v>1622</v>
      </c>
      <c r="M342">
        <v>0</v>
      </c>
      <c r="N342" t="s">
        <v>68</v>
      </c>
      <c r="O342">
        <v>0</v>
      </c>
      <c r="P342" t="s">
        <v>122</v>
      </c>
      <c r="Q342">
        <f t="shared" si="5"/>
        <v>0.18515981735159817</v>
      </c>
      <c r="R342" t="s">
        <v>729</v>
      </c>
    </row>
    <row r="343" spans="1:19" x14ac:dyDescent="0.25">
      <c r="A343" t="s">
        <v>125</v>
      </c>
      <c r="B343">
        <v>2016</v>
      </c>
      <c r="C343" t="s">
        <v>730</v>
      </c>
      <c r="D343" t="s">
        <v>731</v>
      </c>
      <c r="E343">
        <v>1</v>
      </c>
      <c r="F343" t="s">
        <v>120</v>
      </c>
      <c r="G343">
        <v>40909</v>
      </c>
      <c r="I343" t="s">
        <v>129</v>
      </c>
      <c r="J343" t="s">
        <v>69</v>
      </c>
      <c r="K343">
        <v>1</v>
      </c>
      <c r="L343">
        <v>1622</v>
      </c>
      <c r="M343">
        <v>0</v>
      </c>
      <c r="N343" t="s">
        <v>68</v>
      </c>
      <c r="O343">
        <v>0</v>
      </c>
      <c r="P343" t="s">
        <v>122</v>
      </c>
      <c r="Q343">
        <f t="shared" si="5"/>
        <v>0.18515981735159817</v>
      </c>
      <c r="R343" t="s">
        <v>731</v>
      </c>
    </row>
    <row r="344" spans="1:19" x14ac:dyDescent="0.25">
      <c r="A344" t="s">
        <v>125</v>
      </c>
      <c r="B344">
        <v>2016</v>
      </c>
      <c r="C344" t="s">
        <v>732</v>
      </c>
      <c r="D344" t="s">
        <v>733</v>
      </c>
      <c r="E344">
        <v>1</v>
      </c>
      <c r="F344" t="s">
        <v>120</v>
      </c>
      <c r="G344">
        <v>40909</v>
      </c>
      <c r="I344" t="s">
        <v>129</v>
      </c>
      <c r="J344" t="s">
        <v>69</v>
      </c>
      <c r="K344">
        <v>2.2999999999999998</v>
      </c>
      <c r="L344">
        <v>3649</v>
      </c>
      <c r="M344">
        <v>0</v>
      </c>
      <c r="N344" t="s">
        <v>68</v>
      </c>
      <c r="O344">
        <v>0</v>
      </c>
      <c r="P344" t="s">
        <v>122</v>
      </c>
      <c r="Q344">
        <f t="shared" si="5"/>
        <v>0.18110978757196744</v>
      </c>
      <c r="R344" t="s">
        <v>733</v>
      </c>
    </row>
    <row r="345" spans="1:19" x14ac:dyDescent="0.25">
      <c r="A345" t="s">
        <v>125</v>
      </c>
      <c r="B345">
        <v>2016</v>
      </c>
      <c r="C345" t="s">
        <v>734</v>
      </c>
      <c r="D345" t="s">
        <v>735</v>
      </c>
      <c r="E345">
        <v>1</v>
      </c>
      <c r="F345" t="s">
        <v>120</v>
      </c>
      <c r="G345">
        <v>40909</v>
      </c>
      <c r="I345" t="s">
        <v>129</v>
      </c>
      <c r="J345" t="s">
        <v>69</v>
      </c>
      <c r="K345">
        <v>1</v>
      </c>
      <c r="L345">
        <v>1622</v>
      </c>
      <c r="M345">
        <v>0</v>
      </c>
      <c r="N345" t="s">
        <v>68</v>
      </c>
      <c r="O345">
        <v>0</v>
      </c>
      <c r="P345" t="s">
        <v>122</v>
      </c>
      <c r="Q345">
        <f t="shared" si="5"/>
        <v>0.18515981735159817</v>
      </c>
      <c r="R345" t="s">
        <v>735</v>
      </c>
    </row>
    <row r="346" spans="1:19" x14ac:dyDescent="0.25">
      <c r="A346" t="s">
        <v>125</v>
      </c>
      <c r="B346">
        <v>2016</v>
      </c>
      <c r="C346" t="s">
        <v>736</v>
      </c>
      <c r="D346" t="s">
        <v>737</v>
      </c>
      <c r="E346">
        <v>1</v>
      </c>
      <c r="F346" t="s">
        <v>120</v>
      </c>
      <c r="G346">
        <v>40909</v>
      </c>
      <c r="I346" t="s">
        <v>129</v>
      </c>
      <c r="J346" t="s">
        <v>69</v>
      </c>
      <c r="K346">
        <v>1</v>
      </c>
      <c r="L346">
        <v>1622</v>
      </c>
      <c r="M346">
        <v>0</v>
      </c>
      <c r="N346" t="s">
        <v>68</v>
      </c>
      <c r="O346">
        <v>0</v>
      </c>
      <c r="P346" t="s">
        <v>122</v>
      </c>
      <c r="Q346">
        <f t="shared" si="5"/>
        <v>0.18515981735159817</v>
      </c>
      <c r="R346" t="s">
        <v>737</v>
      </c>
    </row>
    <row r="347" spans="1:19" x14ac:dyDescent="0.25">
      <c r="A347" t="s">
        <v>125</v>
      </c>
      <c r="B347">
        <v>2016</v>
      </c>
      <c r="C347" t="s">
        <v>738</v>
      </c>
      <c r="D347" t="s">
        <v>739</v>
      </c>
      <c r="E347">
        <v>1</v>
      </c>
      <c r="F347" t="s">
        <v>120</v>
      </c>
      <c r="G347">
        <v>40909</v>
      </c>
      <c r="I347" t="s">
        <v>129</v>
      </c>
      <c r="J347" t="s">
        <v>69</v>
      </c>
      <c r="K347">
        <v>1</v>
      </c>
      <c r="L347">
        <v>1638</v>
      </c>
      <c r="M347">
        <v>0</v>
      </c>
      <c r="N347" t="s">
        <v>68</v>
      </c>
      <c r="O347">
        <v>0</v>
      </c>
      <c r="P347" t="s">
        <v>122</v>
      </c>
      <c r="Q347">
        <f t="shared" si="5"/>
        <v>0.18698630136986302</v>
      </c>
      <c r="R347" t="s">
        <v>739</v>
      </c>
    </row>
    <row r="348" spans="1:19" x14ac:dyDescent="0.25">
      <c r="A348" t="s">
        <v>125</v>
      </c>
      <c r="B348">
        <v>2016</v>
      </c>
      <c r="C348" t="s">
        <v>740</v>
      </c>
      <c r="D348" t="s">
        <v>741</v>
      </c>
      <c r="E348">
        <v>1</v>
      </c>
      <c r="F348" t="s">
        <v>120</v>
      </c>
      <c r="G348">
        <v>40909</v>
      </c>
      <c r="I348" t="s">
        <v>129</v>
      </c>
      <c r="J348" t="s">
        <v>69</v>
      </c>
      <c r="K348">
        <v>1</v>
      </c>
      <c r="L348">
        <v>1646</v>
      </c>
      <c r="M348">
        <v>0</v>
      </c>
      <c r="N348" t="s">
        <v>68</v>
      </c>
      <c r="O348">
        <v>0</v>
      </c>
      <c r="P348" t="s">
        <v>122</v>
      </c>
      <c r="Q348">
        <f t="shared" si="5"/>
        <v>0.18789954337899542</v>
      </c>
      <c r="R348" t="s">
        <v>741</v>
      </c>
    </row>
    <row r="349" spans="1:19" x14ac:dyDescent="0.25">
      <c r="A349" t="s">
        <v>125</v>
      </c>
      <c r="B349">
        <v>2016</v>
      </c>
      <c r="C349" t="s">
        <v>742</v>
      </c>
      <c r="D349" t="s">
        <v>743</v>
      </c>
      <c r="E349">
        <v>1</v>
      </c>
      <c r="F349" t="s">
        <v>120</v>
      </c>
      <c r="G349">
        <v>40909</v>
      </c>
      <c r="I349" t="s">
        <v>129</v>
      </c>
      <c r="J349" t="s">
        <v>69</v>
      </c>
      <c r="K349">
        <v>1.3</v>
      </c>
      <c r="L349">
        <v>2108</v>
      </c>
      <c r="M349">
        <v>0</v>
      </c>
      <c r="N349" t="s">
        <v>68</v>
      </c>
      <c r="O349">
        <v>0</v>
      </c>
      <c r="P349" t="s">
        <v>122</v>
      </c>
      <c r="Q349">
        <f t="shared" si="5"/>
        <v>0.18510713031260975</v>
      </c>
      <c r="R349" t="s">
        <v>743</v>
      </c>
    </row>
    <row r="350" spans="1:19" x14ac:dyDescent="0.25">
      <c r="A350" t="s">
        <v>116</v>
      </c>
      <c r="B350">
        <v>2016</v>
      </c>
      <c r="C350" t="s">
        <v>744</v>
      </c>
      <c r="D350" t="s">
        <v>745</v>
      </c>
      <c r="E350" t="s">
        <v>119</v>
      </c>
      <c r="F350" t="s">
        <v>120</v>
      </c>
      <c r="G350">
        <v>32873</v>
      </c>
      <c r="I350" t="s">
        <v>121</v>
      </c>
      <c r="J350" t="s">
        <v>99</v>
      </c>
      <c r="K350">
        <v>1</v>
      </c>
      <c r="L350">
        <v>4292</v>
      </c>
      <c r="M350">
        <v>0</v>
      </c>
      <c r="N350" t="s">
        <v>98</v>
      </c>
      <c r="O350">
        <v>0</v>
      </c>
      <c r="P350" t="s">
        <v>122</v>
      </c>
      <c r="Q350">
        <f t="shared" si="5"/>
        <v>0.4899543378995434</v>
      </c>
      <c r="R350" t="s">
        <v>745</v>
      </c>
    </row>
    <row r="351" spans="1:19" x14ac:dyDescent="0.25">
      <c r="A351" t="s">
        <v>125</v>
      </c>
      <c r="B351">
        <v>2016</v>
      </c>
      <c r="C351" t="s">
        <v>746</v>
      </c>
      <c r="D351" t="s">
        <v>747</v>
      </c>
      <c r="E351">
        <v>1</v>
      </c>
      <c r="F351" t="s">
        <v>120</v>
      </c>
      <c r="G351">
        <v>40909</v>
      </c>
      <c r="I351" t="s">
        <v>129</v>
      </c>
      <c r="J351" t="s">
        <v>69</v>
      </c>
      <c r="K351">
        <v>3</v>
      </c>
      <c r="L351">
        <v>4865</v>
      </c>
      <c r="M351">
        <v>0</v>
      </c>
      <c r="N351" t="s">
        <v>68</v>
      </c>
      <c r="O351">
        <v>0</v>
      </c>
      <c r="P351" t="s">
        <v>122</v>
      </c>
      <c r="Q351">
        <f t="shared" si="5"/>
        <v>0.18512176560121765</v>
      </c>
      <c r="R351" t="s">
        <v>747</v>
      </c>
    </row>
    <row r="352" spans="1:19" x14ac:dyDescent="0.25">
      <c r="A352" t="s">
        <v>125</v>
      </c>
      <c r="B352">
        <v>2016</v>
      </c>
      <c r="C352" t="s">
        <v>748</v>
      </c>
      <c r="D352" t="s">
        <v>749</v>
      </c>
      <c r="E352">
        <v>1</v>
      </c>
      <c r="F352" t="s">
        <v>120</v>
      </c>
      <c r="G352">
        <v>40909</v>
      </c>
      <c r="I352" t="s">
        <v>129</v>
      </c>
      <c r="J352" t="s">
        <v>69</v>
      </c>
      <c r="K352">
        <v>1.6</v>
      </c>
      <c r="L352">
        <v>2595</v>
      </c>
      <c r="M352">
        <v>0</v>
      </c>
      <c r="N352" t="s">
        <v>68</v>
      </c>
      <c r="O352">
        <v>0</v>
      </c>
      <c r="P352" t="s">
        <v>122</v>
      </c>
      <c r="Q352">
        <f t="shared" si="5"/>
        <v>0.18514554794520549</v>
      </c>
      <c r="R352" t="s">
        <v>749</v>
      </c>
    </row>
    <row r="353" spans="1:19" x14ac:dyDescent="0.25">
      <c r="A353" t="s">
        <v>125</v>
      </c>
      <c r="B353">
        <v>2016</v>
      </c>
      <c r="C353" t="s">
        <v>750</v>
      </c>
      <c r="D353" t="s">
        <v>751</v>
      </c>
      <c r="E353">
        <v>1</v>
      </c>
      <c r="F353" t="s">
        <v>120</v>
      </c>
      <c r="G353">
        <v>40909</v>
      </c>
      <c r="I353" t="s">
        <v>129</v>
      </c>
      <c r="J353" t="s">
        <v>69</v>
      </c>
      <c r="K353">
        <v>1</v>
      </c>
      <c r="L353">
        <v>1662</v>
      </c>
      <c r="M353">
        <v>0</v>
      </c>
      <c r="N353" t="s">
        <v>68</v>
      </c>
      <c r="O353">
        <v>0</v>
      </c>
      <c r="P353" t="s">
        <v>122</v>
      </c>
      <c r="Q353">
        <f t="shared" si="5"/>
        <v>0.18972602739726027</v>
      </c>
      <c r="R353" t="s">
        <v>751</v>
      </c>
    </row>
    <row r="354" spans="1:19" x14ac:dyDescent="0.25">
      <c r="A354" t="s">
        <v>150</v>
      </c>
      <c r="B354">
        <v>2016</v>
      </c>
      <c r="C354" t="s">
        <v>752</v>
      </c>
      <c r="D354" t="s">
        <v>753</v>
      </c>
      <c r="E354" t="s">
        <v>754</v>
      </c>
      <c r="F354" t="s">
        <v>120</v>
      </c>
      <c r="G354">
        <v>32356</v>
      </c>
      <c r="I354" t="s">
        <v>197</v>
      </c>
      <c r="J354" t="s">
        <v>82</v>
      </c>
      <c r="K354">
        <v>23</v>
      </c>
      <c r="L354">
        <v>138761</v>
      </c>
      <c r="M354">
        <v>1749960</v>
      </c>
      <c r="N354" t="s">
        <v>81</v>
      </c>
      <c r="O354">
        <v>0</v>
      </c>
      <c r="P354" t="s">
        <v>122</v>
      </c>
      <c r="Q354">
        <f t="shared" si="5"/>
        <v>0.68870855668056385</v>
      </c>
      <c r="R354" t="s">
        <v>753</v>
      </c>
    </row>
    <row r="355" spans="1:19" x14ac:dyDescent="0.25">
      <c r="A355" t="s">
        <v>188</v>
      </c>
      <c r="B355">
        <v>2016</v>
      </c>
      <c r="C355" t="s">
        <v>755</v>
      </c>
      <c r="D355" t="s">
        <v>756</v>
      </c>
      <c r="E355">
        <v>3381</v>
      </c>
      <c r="F355" t="s">
        <v>427</v>
      </c>
      <c r="G355">
        <v>31413</v>
      </c>
      <c r="I355" t="s">
        <v>191</v>
      </c>
      <c r="J355" t="s">
        <v>95</v>
      </c>
      <c r="K355">
        <v>2.5</v>
      </c>
      <c r="L355">
        <v>0.01</v>
      </c>
      <c r="M355">
        <v>0</v>
      </c>
      <c r="N355" t="s">
        <v>93</v>
      </c>
      <c r="O355">
        <v>0</v>
      </c>
      <c r="P355" t="s">
        <v>122</v>
      </c>
      <c r="Q355">
        <f t="shared" si="5"/>
        <v>4.5662100456621004E-7</v>
      </c>
      <c r="R355" t="s">
        <v>756</v>
      </c>
    </row>
    <row r="356" spans="1:19" x14ac:dyDescent="0.25">
      <c r="A356" t="s">
        <v>150</v>
      </c>
      <c r="B356">
        <v>2016</v>
      </c>
      <c r="C356" t="s">
        <v>757</v>
      </c>
      <c r="D356" t="s">
        <v>758</v>
      </c>
      <c r="E356" t="s">
        <v>759</v>
      </c>
      <c r="F356" t="s">
        <v>120</v>
      </c>
      <c r="G356">
        <v>38412</v>
      </c>
      <c r="I356" t="s">
        <v>197</v>
      </c>
      <c r="J356" t="s">
        <v>82</v>
      </c>
      <c r="K356">
        <v>24</v>
      </c>
      <c r="L356">
        <v>18029</v>
      </c>
      <c r="M356">
        <v>201942</v>
      </c>
      <c r="N356" t="s">
        <v>81</v>
      </c>
      <c r="O356">
        <v>0</v>
      </c>
      <c r="P356" t="s">
        <v>122</v>
      </c>
      <c r="Q356">
        <f t="shared" si="5"/>
        <v>8.575437595129376E-2</v>
      </c>
      <c r="R356" t="s">
        <v>758</v>
      </c>
    </row>
    <row r="357" spans="1:19" x14ac:dyDescent="0.25">
      <c r="A357" t="s">
        <v>150</v>
      </c>
      <c r="B357">
        <v>2016</v>
      </c>
      <c r="C357" t="s">
        <v>757</v>
      </c>
      <c r="D357" t="s">
        <v>758</v>
      </c>
      <c r="E357" t="s">
        <v>760</v>
      </c>
      <c r="F357" t="s">
        <v>120</v>
      </c>
      <c r="G357">
        <v>38412</v>
      </c>
      <c r="I357" t="s">
        <v>199</v>
      </c>
      <c r="J357" t="s">
        <v>84</v>
      </c>
      <c r="K357">
        <v>8.5</v>
      </c>
      <c r="L357">
        <v>5477</v>
      </c>
      <c r="M357">
        <v>0</v>
      </c>
      <c r="N357" t="s">
        <v>81</v>
      </c>
      <c r="O357">
        <v>0</v>
      </c>
      <c r="P357" t="s">
        <v>122</v>
      </c>
      <c r="Q357">
        <f t="shared" si="5"/>
        <v>7.3556271823798008E-2</v>
      </c>
      <c r="R357" t="s">
        <v>758</v>
      </c>
    </row>
    <row r="358" spans="1:19" x14ac:dyDescent="0.25">
      <c r="A358" t="s">
        <v>125</v>
      </c>
      <c r="B358">
        <v>2016</v>
      </c>
      <c r="C358" t="s">
        <v>761</v>
      </c>
      <c r="D358" t="s">
        <v>762</v>
      </c>
      <c r="E358">
        <v>1</v>
      </c>
      <c r="F358" t="s">
        <v>120</v>
      </c>
      <c r="G358">
        <v>40909</v>
      </c>
      <c r="I358" t="s">
        <v>129</v>
      </c>
      <c r="J358" t="s">
        <v>69</v>
      </c>
      <c r="K358">
        <v>1</v>
      </c>
      <c r="L358">
        <v>1622</v>
      </c>
      <c r="M358">
        <v>0</v>
      </c>
      <c r="N358" t="s">
        <v>68</v>
      </c>
      <c r="O358">
        <v>0</v>
      </c>
      <c r="P358" t="s">
        <v>122</v>
      </c>
      <c r="Q358">
        <f t="shared" si="5"/>
        <v>0.18515981735159817</v>
      </c>
      <c r="R358" t="s">
        <v>762</v>
      </c>
    </row>
    <row r="359" spans="1:19" x14ac:dyDescent="0.25">
      <c r="A359" t="s">
        <v>125</v>
      </c>
      <c r="B359">
        <v>2016</v>
      </c>
      <c r="C359" t="s">
        <v>763</v>
      </c>
      <c r="D359" t="s">
        <v>764</v>
      </c>
      <c r="E359" t="s">
        <v>128</v>
      </c>
      <c r="F359" t="s">
        <v>120</v>
      </c>
      <c r="G359">
        <v>41639</v>
      </c>
      <c r="I359" t="s">
        <v>129</v>
      </c>
      <c r="J359" t="s">
        <v>69</v>
      </c>
      <c r="K359">
        <v>1.5</v>
      </c>
      <c r="L359">
        <v>2943</v>
      </c>
      <c r="M359">
        <v>0</v>
      </c>
      <c r="N359" t="s">
        <v>68</v>
      </c>
      <c r="O359">
        <v>0</v>
      </c>
      <c r="P359" t="s">
        <v>122</v>
      </c>
      <c r="Q359">
        <f t="shared" si="5"/>
        <v>0.22397260273972602</v>
      </c>
      <c r="R359" t="s">
        <v>3717</v>
      </c>
      <c r="S359" t="s">
        <v>3718</v>
      </c>
    </row>
    <row r="360" spans="1:19" x14ac:dyDescent="0.25">
      <c r="A360" t="s">
        <v>125</v>
      </c>
      <c r="B360">
        <v>2016</v>
      </c>
      <c r="C360" t="s">
        <v>765</v>
      </c>
      <c r="D360" t="s">
        <v>766</v>
      </c>
      <c r="E360" t="s">
        <v>128</v>
      </c>
      <c r="F360" t="s">
        <v>120</v>
      </c>
      <c r="G360">
        <v>41639</v>
      </c>
      <c r="I360" t="s">
        <v>129</v>
      </c>
      <c r="J360" t="s">
        <v>69</v>
      </c>
      <c r="K360">
        <v>1.5</v>
      </c>
      <c r="L360">
        <v>1971</v>
      </c>
      <c r="M360">
        <v>0</v>
      </c>
      <c r="N360" t="s">
        <v>68</v>
      </c>
      <c r="O360">
        <v>0</v>
      </c>
      <c r="P360" t="s">
        <v>122</v>
      </c>
      <c r="Q360">
        <f t="shared" si="5"/>
        <v>0.15</v>
      </c>
      <c r="R360" t="s">
        <v>3719</v>
      </c>
      <c r="S360" t="s">
        <v>3720</v>
      </c>
    </row>
    <row r="361" spans="1:19" x14ac:dyDescent="0.25">
      <c r="A361" t="s">
        <v>125</v>
      </c>
      <c r="B361">
        <v>2016</v>
      </c>
      <c r="C361" t="s">
        <v>767</v>
      </c>
      <c r="D361" t="s">
        <v>768</v>
      </c>
      <c r="E361">
        <v>1</v>
      </c>
      <c r="F361" t="s">
        <v>120</v>
      </c>
      <c r="G361">
        <v>41791</v>
      </c>
      <c r="I361" t="s">
        <v>129</v>
      </c>
      <c r="J361" t="s">
        <v>69</v>
      </c>
      <c r="K361">
        <v>1.5</v>
      </c>
      <c r="L361">
        <v>2247</v>
      </c>
      <c r="M361">
        <v>0</v>
      </c>
      <c r="N361" t="s">
        <v>68</v>
      </c>
      <c r="O361">
        <v>0</v>
      </c>
      <c r="P361" t="s">
        <v>122</v>
      </c>
      <c r="Q361">
        <f t="shared" si="5"/>
        <v>0.17100456621004567</v>
      </c>
      <c r="R361" t="s">
        <v>768</v>
      </c>
    </row>
    <row r="362" spans="1:19" x14ac:dyDescent="0.25">
      <c r="A362" t="s">
        <v>125</v>
      </c>
      <c r="B362">
        <v>2016</v>
      </c>
      <c r="C362" t="s">
        <v>769</v>
      </c>
      <c r="D362" t="s">
        <v>770</v>
      </c>
      <c r="E362">
        <v>1</v>
      </c>
      <c r="F362" t="s">
        <v>120</v>
      </c>
      <c r="G362">
        <v>40909</v>
      </c>
      <c r="I362" t="s">
        <v>129</v>
      </c>
      <c r="J362" t="s">
        <v>69</v>
      </c>
      <c r="K362">
        <v>1</v>
      </c>
      <c r="L362">
        <v>1622</v>
      </c>
      <c r="M362">
        <v>0</v>
      </c>
      <c r="N362" t="s">
        <v>68</v>
      </c>
      <c r="O362">
        <v>0</v>
      </c>
      <c r="P362" t="s">
        <v>122</v>
      </c>
      <c r="Q362">
        <f t="shared" si="5"/>
        <v>0.18515981735159817</v>
      </c>
      <c r="R362" t="s">
        <v>770</v>
      </c>
    </row>
    <row r="363" spans="1:19" x14ac:dyDescent="0.25">
      <c r="A363" t="s">
        <v>150</v>
      </c>
      <c r="B363">
        <v>2016</v>
      </c>
      <c r="C363" t="s">
        <v>771</v>
      </c>
      <c r="D363" t="s">
        <v>772</v>
      </c>
      <c r="E363" t="s">
        <v>386</v>
      </c>
      <c r="F363" t="s">
        <v>446</v>
      </c>
      <c r="G363">
        <v>26458</v>
      </c>
      <c r="I363" t="s">
        <v>167</v>
      </c>
      <c r="J363" t="s">
        <v>74</v>
      </c>
      <c r="K363">
        <v>23.1</v>
      </c>
      <c r="L363">
        <v>343.05</v>
      </c>
      <c r="M363">
        <v>5269.01</v>
      </c>
      <c r="N363" t="s">
        <v>81</v>
      </c>
      <c r="O363">
        <v>17.059999999999999</v>
      </c>
      <c r="P363" t="s">
        <v>73</v>
      </c>
      <c r="Q363">
        <f t="shared" si="5"/>
        <v>1.6952796062385104E-3</v>
      </c>
      <c r="R363" t="s">
        <v>772</v>
      </c>
    </row>
    <row r="364" spans="1:19" x14ac:dyDescent="0.25">
      <c r="A364" t="s">
        <v>150</v>
      </c>
      <c r="B364">
        <v>2016</v>
      </c>
      <c r="C364" t="s">
        <v>771</v>
      </c>
      <c r="D364" t="s">
        <v>772</v>
      </c>
      <c r="E364" t="s">
        <v>773</v>
      </c>
      <c r="F364" t="s">
        <v>446</v>
      </c>
      <c r="G364">
        <v>26461</v>
      </c>
      <c r="I364" t="s">
        <v>167</v>
      </c>
      <c r="J364" t="s">
        <v>74</v>
      </c>
      <c r="K364">
        <v>23.1</v>
      </c>
      <c r="L364">
        <v>234.06</v>
      </c>
      <c r="M364">
        <v>3749.02</v>
      </c>
      <c r="N364" t="s">
        <v>81</v>
      </c>
      <c r="O364">
        <v>35.04</v>
      </c>
      <c r="P364">
        <v>3</v>
      </c>
      <c r="Q364">
        <f t="shared" si="5"/>
        <v>1.156674375852458E-3</v>
      </c>
      <c r="R364" t="s">
        <v>772</v>
      </c>
    </row>
    <row r="365" spans="1:19" x14ac:dyDescent="0.25">
      <c r="A365" t="s">
        <v>150</v>
      </c>
      <c r="B365">
        <v>2016</v>
      </c>
      <c r="C365" t="s">
        <v>771</v>
      </c>
      <c r="D365" t="s">
        <v>772</v>
      </c>
      <c r="E365" t="s">
        <v>774</v>
      </c>
      <c r="F365" t="s">
        <v>446</v>
      </c>
      <c r="G365">
        <v>27137</v>
      </c>
      <c r="I365" t="s">
        <v>167</v>
      </c>
      <c r="J365" t="s">
        <v>74</v>
      </c>
      <c r="K365">
        <v>23.1</v>
      </c>
      <c r="L365">
        <v>146.07</v>
      </c>
      <c r="M365">
        <v>2269.0100000000002</v>
      </c>
      <c r="N365" t="s">
        <v>81</v>
      </c>
      <c r="O365">
        <v>0</v>
      </c>
      <c r="P365" t="s">
        <v>73</v>
      </c>
      <c r="Q365">
        <f t="shared" si="5"/>
        <v>7.2184664650418076E-4</v>
      </c>
      <c r="R365" t="s">
        <v>772</v>
      </c>
    </row>
    <row r="366" spans="1:19" x14ac:dyDescent="0.25">
      <c r="A366" t="s">
        <v>150</v>
      </c>
      <c r="B366">
        <v>2016</v>
      </c>
      <c r="C366" t="s">
        <v>771</v>
      </c>
      <c r="D366" t="s">
        <v>772</v>
      </c>
      <c r="E366" t="s">
        <v>775</v>
      </c>
      <c r="F366" t="s">
        <v>446</v>
      </c>
      <c r="G366">
        <v>27908</v>
      </c>
      <c r="I366" t="s">
        <v>167</v>
      </c>
      <c r="J366" t="s">
        <v>74</v>
      </c>
      <c r="K366">
        <v>23.1</v>
      </c>
      <c r="L366">
        <v>187.05</v>
      </c>
      <c r="M366">
        <v>3235</v>
      </c>
      <c r="N366" t="s">
        <v>81</v>
      </c>
      <c r="O366">
        <v>0</v>
      </c>
      <c r="P366" t="s">
        <v>73</v>
      </c>
      <c r="Q366">
        <f t="shared" si="5"/>
        <v>9.2436102710075324E-4</v>
      </c>
      <c r="R366" t="s">
        <v>772</v>
      </c>
    </row>
    <row r="367" spans="1:19" x14ac:dyDescent="0.25">
      <c r="A367" t="s">
        <v>150</v>
      </c>
      <c r="B367">
        <v>2016</v>
      </c>
      <c r="C367" t="s">
        <v>776</v>
      </c>
      <c r="D367" t="s">
        <v>777</v>
      </c>
      <c r="E367" t="s">
        <v>778</v>
      </c>
      <c r="F367" t="s">
        <v>120</v>
      </c>
      <c r="G367">
        <v>33656</v>
      </c>
      <c r="I367" t="s">
        <v>167</v>
      </c>
      <c r="J367" t="s">
        <v>74</v>
      </c>
      <c r="K367">
        <v>38.4</v>
      </c>
      <c r="L367">
        <v>256702</v>
      </c>
      <c r="M367">
        <v>3381100</v>
      </c>
      <c r="N367" t="s">
        <v>81</v>
      </c>
      <c r="O367">
        <v>0</v>
      </c>
      <c r="P367" t="s">
        <v>122</v>
      </c>
      <c r="Q367">
        <f t="shared" si="5"/>
        <v>0.76312190829528159</v>
      </c>
      <c r="R367" t="s">
        <v>3721</v>
      </c>
      <c r="S367" t="s">
        <v>3722</v>
      </c>
    </row>
    <row r="368" spans="1:19" x14ac:dyDescent="0.25">
      <c r="A368" t="s">
        <v>150</v>
      </c>
      <c r="B368">
        <v>2016</v>
      </c>
      <c r="C368" t="s">
        <v>779</v>
      </c>
      <c r="D368" t="s">
        <v>780</v>
      </c>
      <c r="E368" t="s">
        <v>781</v>
      </c>
      <c r="F368" t="s">
        <v>120</v>
      </c>
      <c r="G368">
        <v>32295</v>
      </c>
      <c r="I368" t="s">
        <v>167</v>
      </c>
      <c r="J368" t="s">
        <v>74</v>
      </c>
      <c r="K368">
        <v>3.5</v>
      </c>
      <c r="L368">
        <v>25958</v>
      </c>
      <c r="M368">
        <v>375132</v>
      </c>
      <c r="N368" t="s">
        <v>81</v>
      </c>
      <c r="O368">
        <v>0</v>
      </c>
      <c r="P368" t="s">
        <v>122</v>
      </c>
      <c r="Q368">
        <f t="shared" si="5"/>
        <v>0.84664057403783433</v>
      </c>
      <c r="R368" t="s">
        <v>3721</v>
      </c>
      <c r="S368" t="s">
        <v>3723</v>
      </c>
    </row>
    <row r="369" spans="1:19" x14ac:dyDescent="0.25">
      <c r="A369" t="s">
        <v>150</v>
      </c>
      <c r="B369">
        <v>2016</v>
      </c>
      <c r="C369" t="s">
        <v>779</v>
      </c>
      <c r="D369" t="s">
        <v>780</v>
      </c>
      <c r="E369" t="s">
        <v>782</v>
      </c>
      <c r="F369" t="s">
        <v>120</v>
      </c>
      <c r="G369">
        <v>32295</v>
      </c>
      <c r="I369" t="s">
        <v>167</v>
      </c>
      <c r="J369" t="s">
        <v>74</v>
      </c>
      <c r="K369">
        <v>3.5</v>
      </c>
      <c r="L369">
        <v>25652</v>
      </c>
      <c r="M369">
        <v>373368</v>
      </c>
      <c r="N369" t="s">
        <v>81</v>
      </c>
      <c r="O369">
        <v>0</v>
      </c>
      <c r="P369" t="s">
        <v>122</v>
      </c>
      <c r="Q369">
        <f t="shared" si="5"/>
        <v>0.83666014350945861</v>
      </c>
      <c r="R369" t="s">
        <v>3721</v>
      </c>
      <c r="S369" t="s">
        <v>3723</v>
      </c>
    </row>
    <row r="370" spans="1:19" x14ac:dyDescent="0.25">
      <c r="A370" t="s">
        <v>150</v>
      </c>
      <c r="B370">
        <v>2016</v>
      </c>
      <c r="C370" t="s">
        <v>783</v>
      </c>
      <c r="D370" t="s">
        <v>784</v>
      </c>
      <c r="E370" t="s">
        <v>785</v>
      </c>
      <c r="F370" t="s">
        <v>120</v>
      </c>
      <c r="G370">
        <v>31686</v>
      </c>
      <c r="I370" t="s">
        <v>167</v>
      </c>
      <c r="J370" t="s">
        <v>74</v>
      </c>
      <c r="K370">
        <v>2.76</v>
      </c>
      <c r="L370">
        <v>18862</v>
      </c>
      <c r="M370">
        <v>512295</v>
      </c>
      <c r="N370" t="s">
        <v>81</v>
      </c>
      <c r="O370">
        <v>0</v>
      </c>
      <c r="P370" t="s">
        <v>527</v>
      </c>
      <c r="Q370">
        <f t="shared" si="5"/>
        <v>0.78014360399708826</v>
      </c>
      <c r="R370" t="s">
        <v>3724</v>
      </c>
      <c r="S370" t="s">
        <v>3725</v>
      </c>
    </row>
    <row r="371" spans="1:19" x14ac:dyDescent="0.25">
      <c r="A371" t="s">
        <v>150</v>
      </c>
      <c r="B371">
        <v>2016</v>
      </c>
      <c r="C371" t="s">
        <v>783</v>
      </c>
      <c r="D371" t="s">
        <v>784</v>
      </c>
      <c r="E371" t="s">
        <v>786</v>
      </c>
      <c r="F371" t="s">
        <v>120</v>
      </c>
      <c r="G371">
        <v>31686</v>
      </c>
      <c r="I371" t="s">
        <v>167</v>
      </c>
      <c r="J371" t="s">
        <v>74</v>
      </c>
      <c r="K371">
        <v>2.76</v>
      </c>
      <c r="L371">
        <v>18716</v>
      </c>
      <c r="M371">
        <v>488613</v>
      </c>
      <c r="N371" t="s">
        <v>81</v>
      </c>
      <c r="O371">
        <v>0</v>
      </c>
      <c r="P371" t="s">
        <v>527</v>
      </c>
      <c r="Q371">
        <f t="shared" si="5"/>
        <v>0.77410495665409307</v>
      </c>
      <c r="R371" t="s">
        <v>3724</v>
      </c>
      <c r="S371" t="s">
        <v>3725</v>
      </c>
    </row>
    <row r="372" spans="1:19" x14ac:dyDescent="0.25">
      <c r="A372" t="s">
        <v>150</v>
      </c>
      <c r="B372">
        <v>2016</v>
      </c>
      <c r="C372" t="s">
        <v>783</v>
      </c>
      <c r="D372" t="s">
        <v>784</v>
      </c>
      <c r="E372" t="s">
        <v>787</v>
      </c>
      <c r="F372" t="s">
        <v>120</v>
      </c>
      <c r="G372">
        <v>32112</v>
      </c>
      <c r="I372" t="s">
        <v>167</v>
      </c>
      <c r="J372" t="s">
        <v>74</v>
      </c>
      <c r="K372">
        <v>2.76</v>
      </c>
      <c r="L372">
        <v>19067</v>
      </c>
      <c r="M372">
        <v>493078</v>
      </c>
      <c r="N372" t="s">
        <v>81</v>
      </c>
      <c r="O372">
        <v>0</v>
      </c>
      <c r="P372" t="s">
        <v>527</v>
      </c>
      <c r="Q372">
        <f t="shared" si="5"/>
        <v>0.78862252663622534</v>
      </c>
      <c r="R372" t="s">
        <v>3724</v>
      </c>
      <c r="S372" t="s">
        <v>3725</v>
      </c>
    </row>
    <row r="373" spans="1:19" x14ac:dyDescent="0.25">
      <c r="A373" t="s">
        <v>150</v>
      </c>
      <c r="B373">
        <v>2016</v>
      </c>
      <c r="C373" t="s">
        <v>783</v>
      </c>
      <c r="D373" t="s">
        <v>784</v>
      </c>
      <c r="E373" t="s">
        <v>788</v>
      </c>
      <c r="F373" t="s">
        <v>120</v>
      </c>
      <c r="G373">
        <v>32112</v>
      </c>
      <c r="I373" t="s">
        <v>167</v>
      </c>
      <c r="J373" t="s">
        <v>74</v>
      </c>
      <c r="K373">
        <v>2.76</v>
      </c>
      <c r="L373">
        <v>17190</v>
      </c>
      <c r="M373">
        <v>454265</v>
      </c>
      <c r="N373" t="s">
        <v>81</v>
      </c>
      <c r="O373">
        <v>0</v>
      </c>
      <c r="P373" t="s">
        <v>527</v>
      </c>
      <c r="Q373">
        <f t="shared" si="5"/>
        <v>0.71098868374032165</v>
      </c>
      <c r="R373" t="s">
        <v>3724</v>
      </c>
      <c r="S373" t="s">
        <v>3725</v>
      </c>
    </row>
    <row r="374" spans="1:19" x14ac:dyDescent="0.25">
      <c r="A374" t="s">
        <v>150</v>
      </c>
      <c r="B374">
        <v>2016</v>
      </c>
      <c r="C374" t="s">
        <v>783</v>
      </c>
      <c r="D374" t="s">
        <v>784</v>
      </c>
      <c r="E374" t="s">
        <v>789</v>
      </c>
      <c r="F374" t="s">
        <v>427</v>
      </c>
      <c r="G374">
        <v>32752</v>
      </c>
      <c r="I374" t="s">
        <v>167</v>
      </c>
      <c r="J374" t="s">
        <v>74</v>
      </c>
      <c r="K374">
        <v>2.76</v>
      </c>
      <c r="L374">
        <v>0.12</v>
      </c>
      <c r="M374">
        <v>0.06</v>
      </c>
      <c r="N374" t="s">
        <v>81</v>
      </c>
      <c r="O374">
        <v>0</v>
      </c>
      <c r="P374" t="s">
        <v>527</v>
      </c>
      <c r="Q374">
        <f t="shared" si="5"/>
        <v>4.9632717887631531E-6</v>
      </c>
      <c r="R374" t="s">
        <v>3724</v>
      </c>
      <c r="S374" t="s">
        <v>3725</v>
      </c>
    </row>
    <row r="375" spans="1:19" x14ac:dyDescent="0.25">
      <c r="A375" t="s">
        <v>150</v>
      </c>
      <c r="B375">
        <v>2016</v>
      </c>
      <c r="C375" t="s">
        <v>783</v>
      </c>
      <c r="D375" t="s">
        <v>784</v>
      </c>
      <c r="E375" t="s">
        <v>790</v>
      </c>
      <c r="F375" t="s">
        <v>427</v>
      </c>
      <c r="G375">
        <v>32752</v>
      </c>
      <c r="I375" t="s">
        <v>167</v>
      </c>
      <c r="J375" t="s">
        <v>74</v>
      </c>
      <c r="K375">
        <v>2.76</v>
      </c>
      <c r="L375">
        <v>0.12</v>
      </c>
      <c r="M375">
        <v>0.06</v>
      </c>
      <c r="N375" t="s">
        <v>81</v>
      </c>
      <c r="O375">
        <v>0</v>
      </c>
      <c r="P375" t="s">
        <v>527</v>
      </c>
      <c r="Q375">
        <f t="shared" si="5"/>
        <v>4.9632717887631531E-6</v>
      </c>
      <c r="R375" t="s">
        <v>3724</v>
      </c>
      <c r="S375" t="s">
        <v>3725</v>
      </c>
    </row>
    <row r="376" spans="1:19" x14ac:dyDescent="0.25">
      <c r="A376" t="s">
        <v>125</v>
      </c>
      <c r="B376">
        <v>2016</v>
      </c>
      <c r="C376" t="s">
        <v>791</v>
      </c>
      <c r="D376" t="s">
        <v>792</v>
      </c>
      <c r="E376">
        <v>1</v>
      </c>
      <c r="F376" t="s">
        <v>120</v>
      </c>
      <c r="G376">
        <v>41842</v>
      </c>
      <c r="I376" t="s">
        <v>129</v>
      </c>
      <c r="J376" t="s">
        <v>69</v>
      </c>
      <c r="K376">
        <v>2</v>
      </c>
      <c r="L376">
        <v>5227</v>
      </c>
      <c r="M376">
        <v>0</v>
      </c>
      <c r="N376" t="s">
        <v>68</v>
      </c>
      <c r="O376">
        <v>0</v>
      </c>
      <c r="P376" t="s">
        <v>122</v>
      </c>
      <c r="Q376">
        <f t="shared" si="5"/>
        <v>0.29834474885844747</v>
      </c>
      <c r="R376" t="s">
        <v>792</v>
      </c>
    </row>
    <row r="377" spans="1:19" x14ac:dyDescent="0.25">
      <c r="A377" t="s">
        <v>168</v>
      </c>
      <c r="B377">
        <v>2016</v>
      </c>
      <c r="C377" t="s">
        <v>793</v>
      </c>
      <c r="D377" t="s">
        <v>794</v>
      </c>
      <c r="E377" t="s">
        <v>795</v>
      </c>
      <c r="F377" t="s">
        <v>120</v>
      </c>
      <c r="G377">
        <v>28856</v>
      </c>
      <c r="I377" t="s">
        <v>172</v>
      </c>
      <c r="J377" t="s">
        <v>70</v>
      </c>
      <c r="K377">
        <v>110</v>
      </c>
      <c r="L377">
        <v>439944</v>
      </c>
      <c r="M377">
        <v>0</v>
      </c>
      <c r="N377" t="s">
        <v>77</v>
      </c>
      <c r="O377">
        <v>0</v>
      </c>
      <c r="P377" t="s">
        <v>122</v>
      </c>
      <c r="Q377">
        <f t="shared" si="5"/>
        <v>0.45656288916562887</v>
      </c>
      <c r="R377" t="s">
        <v>794</v>
      </c>
    </row>
    <row r="378" spans="1:19" x14ac:dyDescent="0.25">
      <c r="A378" t="s">
        <v>150</v>
      </c>
      <c r="B378">
        <v>2016</v>
      </c>
      <c r="C378" t="s">
        <v>796</v>
      </c>
      <c r="D378" t="s">
        <v>797</v>
      </c>
      <c r="E378" t="s">
        <v>128</v>
      </c>
      <c r="F378" t="s">
        <v>120</v>
      </c>
      <c r="G378">
        <v>37316</v>
      </c>
      <c r="I378" t="s">
        <v>133</v>
      </c>
      <c r="J378" t="s">
        <v>75</v>
      </c>
      <c r="K378">
        <v>1.1299999999999999</v>
      </c>
      <c r="L378">
        <v>10.51</v>
      </c>
      <c r="M378">
        <v>59.5</v>
      </c>
      <c r="N378" t="s">
        <v>81</v>
      </c>
      <c r="O378">
        <v>0</v>
      </c>
      <c r="P378" t="s">
        <v>122</v>
      </c>
      <c r="Q378">
        <f t="shared" si="5"/>
        <v>1.0617448579625813E-3</v>
      </c>
      <c r="R378" t="s">
        <v>797</v>
      </c>
    </row>
    <row r="379" spans="1:19" x14ac:dyDescent="0.25">
      <c r="A379" t="s">
        <v>150</v>
      </c>
      <c r="B379">
        <v>2016</v>
      </c>
      <c r="C379" t="s">
        <v>796</v>
      </c>
      <c r="D379" t="s">
        <v>797</v>
      </c>
      <c r="E379" t="s">
        <v>154</v>
      </c>
      <c r="F379" t="s">
        <v>120</v>
      </c>
      <c r="G379">
        <v>37316</v>
      </c>
      <c r="I379" t="s">
        <v>133</v>
      </c>
      <c r="J379" t="s">
        <v>75</v>
      </c>
      <c r="K379">
        <v>1.1299999999999999</v>
      </c>
      <c r="L379">
        <v>10.51</v>
      </c>
      <c r="M379">
        <v>59.5</v>
      </c>
      <c r="N379" t="s">
        <v>81</v>
      </c>
      <c r="O379">
        <v>0</v>
      </c>
      <c r="P379" t="s">
        <v>122</v>
      </c>
      <c r="Q379">
        <f t="shared" si="5"/>
        <v>1.0617448579625813E-3</v>
      </c>
      <c r="R379" t="s">
        <v>797</v>
      </c>
    </row>
    <row r="380" spans="1:19" x14ac:dyDescent="0.25">
      <c r="A380" t="s">
        <v>150</v>
      </c>
      <c r="B380">
        <v>2016</v>
      </c>
      <c r="C380" t="s">
        <v>796</v>
      </c>
      <c r="D380" t="s">
        <v>797</v>
      </c>
      <c r="E380" t="s">
        <v>268</v>
      </c>
      <c r="F380" t="s">
        <v>120</v>
      </c>
      <c r="G380">
        <v>37316</v>
      </c>
      <c r="I380" t="s">
        <v>133</v>
      </c>
      <c r="J380" t="s">
        <v>75</v>
      </c>
      <c r="K380">
        <v>1.1299999999999999</v>
      </c>
      <c r="L380">
        <v>10.51</v>
      </c>
      <c r="M380">
        <v>59.5</v>
      </c>
      <c r="N380" t="s">
        <v>81</v>
      </c>
      <c r="O380">
        <v>0</v>
      </c>
      <c r="P380" t="s">
        <v>122</v>
      </c>
      <c r="Q380">
        <f t="shared" si="5"/>
        <v>1.0617448579625813E-3</v>
      </c>
      <c r="R380" t="s">
        <v>797</v>
      </c>
    </row>
    <row r="381" spans="1:19" x14ac:dyDescent="0.25">
      <c r="A381" t="s">
        <v>150</v>
      </c>
      <c r="B381">
        <v>2016</v>
      </c>
      <c r="C381" t="s">
        <v>796</v>
      </c>
      <c r="D381" t="s">
        <v>797</v>
      </c>
      <c r="E381" t="s">
        <v>666</v>
      </c>
      <c r="F381" t="s">
        <v>120</v>
      </c>
      <c r="G381">
        <v>37316</v>
      </c>
      <c r="I381" t="s">
        <v>133</v>
      </c>
      <c r="J381" t="s">
        <v>75</v>
      </c>
      <c r="K381">
        <v>1.1299999999999999</v>
      </c>
      <c r="L381">
        <v>10.51</v>
      </c>
      <c r="M381">
        <v>59.5</v>
      </c>
      <c r="N381" t="s">
        <v>81</v>
      </c>
      <c r="O381">
        <v>0</v>
      </c>
      <c r="P381" t="s">
        <v>122</v>
      </c>
      <c r="Q381">
        <f t="shared" si="5"/>
        <v>1.0617448579625813E-3</v>
      </c>
      <c r="R381" t="s">
        <v>797</v>
      </c>
    </row>
    <row r="382" spans="1:19" x14ac:dyDescent="0.25">
      <c r="A382" t="s">
        <v>125</v>
      </c>
      <c r="B382">
        <v>2016</v>
      </c>
      <c r="C382" t="s">
        <v>798</v>
      </c>
      <c r="D382" t="s">
        <v>799</v>
      </c>
      <c r="E382">
        <v>1</v>
      </c>
      <c r="F382" t="s">
        <v>120</v>
      </c>
      <c r="G382">
        <v>40909</v>
      </c>
      <c r="I382" t="s">
        <v>129</v>
      </c>
      <c r="J382" t="s">
        <v>69</v>
      </c>
      <c r="K382">
        <v>1</v>
      </c>
      <c r="L382">
        <v>1622</v>
      </c>
      <c r="M382">
        <v>0</v>
      </c>
      <c r="N382" t="s">
        <v>68</v>
      </c>
      <c r="O382">
        <v>0</v>
      </c>
      <c r="P382" t="s">
        <v>122</v>
      </c>
      <c r="Q382">
        <f t="shared" si="5"/>
        <v>0.18515981735159817</v>
      </c>
      <c r="R382" t="s">
        <v>799</v>
      </c>
    </row>
    <row r="383" spans="1:19" x14ac:dyDescent="0.25">
      <c r="A383" t="s">
        <v>125</v>
      </c>
      <c r="B383">
        <v>2016</v>
      </c>
      <c r="C383" t="s">
        <v>800</v>
      </c>
      <c r="D383" t="s">
        <v>801</v>
      </c>
      <c r="E383">
        <v>1</v>
      </c>
      <c r="F383" t="s">
        <v>120</v>
      </c>
      <c r="G383">
        <v>40909</v>
      </c>
      <c r="I383" t="s">
        <v>129</v>
      </c>
      <c r="J383" t="s">
        <v>69</v>
      </c>
      <c r="K383">
        <v>1</v>
      </c>
      <c r="L383">
        <v>1622</v>
      </c>
      <c r="M383">
        <v>0</v>
      </c>
      <c r="N383" t="s">
        <v>68</v>
      </c>
      <c r="O383">
        <v>0</v>
      </c>
      <c r="P383" t="s">
        <v>122</v>
      </c>
      <c r="Q383">
        <f t="shared" si="5"/>
        <v>0.18515981735159817</v>
      </c>
      <c r="R383" t="s">
        <v>801</v>
      </c>
    </row>
    <row r="384" spans="1:19" x14ac:dyDescent="0.25">
      <c r="A384" t="s">
        <v>130</v>
      </c>
      <c r="B384">
        <v>2016</v>
      </c>
      <c r="C384" t="s">
        <v>802</v>
      </c>
      <c r="D384" t="s">
        <v>803</v>
      </c>
      <c r="E384" t="s">
        <v>804</v>
      </c>
      <c r="F384" t="s">
        <v>120</v>
      </c>
      <c r="G384">
        <v>41476</v>
      </c>
      <c r="I384" t="s">
        <v>133</v>
      </c>
      <c r="J384" t="s">
        <v>75</v>
      </c>
      <c r="K384">
        <v>1.5</v>
      </c>
      <c r="L384">
        <v>10410</v>
      </c>
      <c r="M384">
        <v>119578</v>
      </c>
      <c r="N384" t="s">
        <v>79</v>
      </c>
      <c r="O384">
        <v>0</v>
      </c>
      <c r="P384" t="s">
        <v>122</v>
      </c>
      <c r="Q384">
        <f t="shared" si="5"/>
        <v>0.79223744292237441</v>
      </c>
      <c r="R384" t="s">
        <v>803</v>
      </c>
    </row>
    <row r="385" spans="1:19" x14ac:dyDescent="0.25">
      <c r="A385" t="s">
        <v>188</v>
      </c>
      <c r="B385">
        <v>2016</v>
      </c>
      <c r="C385" t="s">
        <v>805</v>
      </c>
      <c r="D385" t="s">
        <v>806</v>
      </c>
      <c r="E385" t="s">
        <v>807</v>
      </c>
      <c r="F385" t="s">
        <v>120</v>
      </c>
      <c r="G385">
        <v>29025</v>
      </c>
      <c r="I385" t="s">
        <v>191</v>
      </c>
      <c r="J385" t="s">
        <v>95</v>
      </c>
      <c r="K385">
        <v>13</v>
      </c>
      <c r="L385">
        <v>47515</v>
      </c>
      <c r="M385">
        <v>0</v>
      </c>
      <c r="N385" t="s">
        <v>93</v>
      </c>
      <c r="O385">
        <v>0</v>
      </c>
      <c r="P385" t="s">
        <v>122</v>
      </c>
      <c r="Q385">
        <f t="shared" si="5"/>
        <v>0.41723744292237441</v>
      </c>
      <c r="R385" t="s">
        <v>806</v>
      </c>
    </row>
    <row r="386" spans="1:19" x14ac:dyDescent="0.25">
      <c r="A386" t="s">
        <v>188</v>
      </c>
      <c r="B386">
        <v>2016</v>
      </c>
      <c r="C386" t="s">
        <v>808</v>
      </c>
      <c r="D386" t="s">
        <v>809</v>
      </c>
      <c r="E386">
        <v>1</v>
      </c>
      <c r="F386" t="s">
        <v>120</v>
      </c>
      <c r="G386">
        <v>25639</v>
      </c>
      <c r="I386" t="s">
        <v>191</v>
      </c>
      <c r="J386" t="s">
        <v>95</v>
      </c>
      <c r="K386">
        <v>157.5</v>
      </c>
      <c r="L386">
        <v>525900</v>
      </c>
      <c r="M386">
        <v>0</v>
      </c>
      <c r="N386" t="s">
        <v>93</v>
      </c>
      <c r="O386">
        <v>0</v>
      </c>
      <c r="P386" t="s">
        <v>122</v>
      </c>
      <c r="Q386">
        <f t="shared" si="5"/>
        <v>0.38116981952598389</v>
      </c>
      <c r="R386" t="s">
        <v>809</v>
      </c>
    </row>
    <row r="387" spans="1:19" x14ac:dyDescent="0.25">
      <c r="A387" t="s">
        <v>188</v>
      </c>
      <c r="B387">
        <v>2016</v>
      </c>
      <c r="C387" t="s">
        <v>808</v>
      </c>
      <c r="D387" t="s">
        <v>809</v>
      </c>
      <c r="E387">
        <v>2</v>
      </c>
      <c r="F387" t="s">
        <v>120</v>
      </c>
      <c r="G387">
        <v>25639</v>
      </c>
      <c r="I387" t="s">
        <v>191</v>
      </c>
      <c r="J387" t="s">
        <v>95</v>
      </c>
      <c r="K387">
        <v>157.5</v>
      </c>
      <c r="L387">
        <v>527735</v>
      </c>
      <c r="M387">
        <v>0</v>
      </c>
      <c r="N387" t="s">
        <v>93</v>
      </c>
      <c r="O387">
        <v>0</v>
      </c>
      <c r="P387" t="s">
        <v>122</v>
      </c>
      <c r="Q387">
        <f t="shared" si="5"/>
        <v>0.38249981880118866</v>
      </c>
      <c r="R387" t="s">
        <v>809</v>
      </c>
    </row>
    <row r="388" spans="1:19" x14ac:dyDescent="0.25">
      <c r="A388" t="s">
        <v>125</v>
      </c>
      <c r="B388">
        <v>2016</v>
      </c>
      <c r="C388" t="s">
        <v>810</v>
      </c>
      <c r="D388" t="s">
        <v>811</v>
      </c>
      <c r="E388">
        <v>1</v>
      </c>
      <c r="F388" t="s">
        <v>120</v>
      </c>
      <c r="G388">
        <v>40909</v>
      </c>
      <c r="I388" t="s">
        <v>129</v>
      </c>
      <c r="J388" t="s">
        <v>69</v>
      </c>
      <c r="K388">
        <v>1</v>
      </c>
      <c r="L388">
        <v>1622</v>
      </c>
      <c r="M388">
        <v>0</v>
      </c>
      <c r="N388" t="s">
        <v>68</v>
      </c>
      <c r="O388">
        <v>0</v>
      </c>
      <c r="P388" t="s">
        <v>122</v>
      </c>
      <c r="Q388">
        <f t="shared" si="5"/>
        <v>0.18515981735159817</v>
      </c>
      <c r="R388" t="s">
        <v>811</v>
      </c>
    </row>
    <row r="389" spans="1:19" x14ac:dyDescent="0.25">
      <c r="A389" t="s">
        <v>125</v>
      </c>
      <c r="B389">
        <v>2016</v>
      </c>
      <c r="C389" t="s">
        <v>812</v>
      </c>
      <c r="D389" t="s">
        <v>813</v>
      </c>
      <c r="E389">
        <v>1</v>
      </c>
      <c r="F389" t="s">
        <v>120</v>
      </c>
      <c r="G389">
        <v>40909</v>
      </c>
      <c r="I389" t="s">
        <v>129</v>
      </c>
      <c r="J389" t="s">
        <v>69</v>
      </c>
      <c r="K389">
        <v>1</v>
      </c>
      <c r="L389">
        <v>1622</v>
      </c>
      <c r="M389">
        <v>0</v>
      </c>
      <c r="N389" t="s">
        <v>68</v>
      </c>
      <c r="O389">
        <v>0</v>
      </c>
      <c r="P389" t="s">
        <v>122</v>
      </c>
      <c r="Q389">
        <f t="shared" ref="Q389:Q452" si="6">IFERROR(L389/(K389*8760),"")</f>
        <v>0.18515981735159817</v>
      </c>
      <c r="R389" t="s">
        <v>813</v>
      </c>
    </row>
    <row r="390" spans="1:19" x14ac:dyDescent="0.25">
      <c r="A390" t="s">
        <v>125</v>
      </c>
      <c r="B390">
        <v>2016</v>
      </c>
      <c r="C390" t="s">
        <v>814</v>
      </c>
      <c r="D390" t="s">
        <v>815</v>
      </c>
      <c r="E390">
        <v>1</v>
      </c>
      <c r="F390" t="s">
        <v>120</v>
      </c>
      <c r="G390">
        <v>40909</v>
      </c>
      <c r="I390" t="s">
        <v>129</v>
      </c>
      <c r="J390" t="s">
        <v>69</v>
      </c>
      <c r="K390">
        <v>1</v>
      </c>
      <c r="L390">
        <v>1622</v>
      </c>
      <c r="M390">
        <v>0</v>
      </c>
      <c r="N390" t="s">
        <v>68</v>
      </c>
      <c r="O390">
        <v>0</v>
      </c>
      <c r="P390" t="s">
        <v>122</v>
      </c>
      <c r="Q390">
        <f t="shared" si="6"/>
        <v>0.18515981735159817</v>
      </c>
      <c r="R390" t="s">
        <v>815</v>
      </c>
    </row>
    <row r="391" spans="1:19" x14ac:dyDescent="0.25">
      <c r="A391" t="s">
        <v>188</v>
      </c>
      <c r="B391">
        <v>2016</v>
      </c>
      <c r="C391" t="s">
        <v>816</v>
      </c>
      <c r="D391" t="s">
        <v>817</v>
      </c>
      <c r="E391" t="s">
        <v>681</v>
      </c>
      <c r="F391" t="s">
        <v>120</v>
      </c>
      <c r="G391">
        <v>32813</v>
      </c>
      <c r="I391" t="s">
        <v>191</v>
      </c>
      <c r="J391" t="s">
        <v>95</v>
      </c>
      <c r="K391">
        <v>131.5</v>
      </c>
      <c r="L391">
        <v>230501</v>
      </c>
      <c r="M391">
        <v>0</v>
      </c>
      <c r="N391" t="s">
        <v>93</v>
      </c>
      <c r="O391">
        <v>0</v>
      </c>
      <c r="P391" t="s">
        <v>122</v>
      </c>
      <c r="Q391">
        <f t="shared" si="6"/>
        <v>0.20009809538691251</v>
      </c>
      <c r="R391" t="s">
        <v>817</v>
      </c>
    </row>
    <row r="392" spans="1:19" x14ac:dyDescent="0.25">
      <c r="A392" t="s">
        <v>188</v>
      </c>
      <c r="B392">
        <v>2016</v>
      </c>
      <c r="C392" t="s">
        <v>816</v>
      </c>
      <c r="D392" t="s">
        <v>817</v>
      </c>
      <c r="E392" t="s">
        <v>682</v>
      </c>
      <c r="F392" t="s">
        <v>120</v>
      </c>
      <c r="G392">
        <v>32813</v>
      </c>
      <c r="I392" t="s">
        <v>191</v>
      </c>
      <c r="J392" t="s">
        <v>95</v>
      </c>
      <c r="K392">
        <v>131.5</v>
      </c>
      <c r="L392">
        <v>230289</v>
      </c>
      <c r="M392">
        <v>0</v>
      </c>
      <c r="N392" t="s">
        <v>93</v>
      </c>
      <c r="O392">
        <v>0</v>
      </c>
      <c r="P392" t="s">
        <v>122</v>
      </c>
      <c r="Q392">
        <f t="shared" si="6"/>
        <v>0.1999140580238554</v>
      </c>
      <c r="R392" t="s">
        <v>817</v>
      </c>
    </row>
    <row r="393" spans="1:19" x14ac:dyDescent="0.25">
      <c r="A393" t="s">
        <v>130</v>
      </c>
      <c r="B393">
        <v>2016</v>
      </c>
      <c r="C393" t="s">
        <v>818</v>
      </c>
      <c r="D393" t="s">
        <v>819</v>
      </c>
      <c r="E393" t="s">
        <v>820</v>
      </c>
      <c r="F393" t="s">
        <v>120</v>
      </c>
      <c r="G393">
        <v>31382</v>
      </c>
      <c r="I393" t="s">
        <v>172</v>
      </c>
      <c r="J393" t="s">
        <v>70</v>
      </c>
      <c r="K393">
        <v>12</v>
      </c>
      <c r="L393">
        <v>9354.02</v>
      </c>
      <c r="M393">
        <v>668769</v>
      </c>
      <c r="N393" t="s">
        <v>96</v>
      </c>
      <c r="O393">
        <v>0</v>
      </c>
      <c r="P393" t="s">
        <v>122</v>
      </c>
      <c r="Q393">
        <f t="shared" si="6"/>
        <v>8.8984208523592095E-2</v>
      </c>
      <c r="R393" t="s">
        <v>819</v>
      </c>
    </row>
    <row r="394" spans="1:19" x14ac:dyDescent="0.25">
      <c r="A394" t="s">
        <v>125</v>
      </c>
      <c r="B394">
        <v>2016</v>
      </c>
      <c r="C394" t="s">
        <v>821</v>
      </c>
      <c r="D394" t="s">
        <v>822</v>
      </c>
      <c r="E394" t="s">
        <v>128</v>
      </c>
      <c r="F394" t="s">
        <v>120</v>
      </c>
      <c r="G394">
        <v>42217</v>
      </c>
      <c r="I394" t="s">
        <v>129</v>
      </c>
      <c r="J394" t="s">
        <v>69</v>
      </c>
      <c r="K394">
        <v>19</v>
      </c>
      <c r="L394">
        <v>40793</v>
      </c>
      <c r="M394">
        <v>0</v>
      </c>
      <c r="N394" t="s">
        <v>68</v>
      </c>
      <c r="O394">
        <v>0</v>
      </c>
      <c r="Q394">
        <f t="shared" si="6"/>
        <v>0.24509132420091323</v>
      </c>
      <c r="R394" t="s">
        <v>3726</v>
      </c>
      <c r="S394" t="s">
        <v>3727</v>
      </c>
    </row>
    <row r="395" spans="1:19" x14ac:dyDescent="0.25">
      <c r="A395" t="s">
        <v>125</v>
      </c>
      <c r="B395">
        <v>2016</v>
      </c>
      <c r="C395" t="s">
        <v>823</v>
      </c>
      <c r="D395" t="s">
        <v>824</v>
      </c>
      <c r="E395">
        <v>1</v>
      </c>
      <c r="F395" t="s">
        <v>120</v>
      </c>
      <c r="G395">
        <v>41969</v>
      </c>
      <c r="I395" t="s">
        <v>129</v>
      </c>
      <c r="J395" t="s">
        <v>69</v>
      </c>
      <c r="K395">
        <v>15</v>
      </c>
      <c r="L395">
        <v>44238</v>
      </c>
      <c r="M395">
        <v>0</v>
      </c>
      <c r="N395" t="s">
        <v>68</v>
      </c>
      <c r="O395">
        <v>0</v>
      </c>
      <c r="P395" t="s">
        <v>122</v>
      </c>
      <c r="Q395">
        <f t="shared" si="6"/>
        <v>0.33666666666666667</v>
      </c>
      <c r="R395" t="s">
        <v>824</v>
      </c>
    </row>
    <row r="396" spans="1:19" x14ac:dyDescent="0.25">
      <c r="A396" t="s">
        <v>150</v>
      </c>
      <c r="B396">
        <v>2016</v>
      </c>
      <c r="C396" t="s">
        <v>825</v>
      </c>
      <c r="D396" t="s">
        <v>826</v>
      </c>
      <c r="E396">
        <v>166</v>
      </c>
      <c r="F396" t="s">
        <v>120</v>
      </c>
      <c r="G396">
        <v>40534</v>
      </c>
      <c r="I396" t="s">
        <v>199</v>
      </c>
      <c r="J396" t="s">
        <v>84</v>
      </c>
      <c r="K396">
        <v>328</v>
      </c>
      <c r="L396">
        <v>1149340</v>
      </c>
      <c r="M396">
        <v>1013900</v>
      </c>
      <c r="N396" t="s">
        <v>81</v>
      </c>
      <c r="O396">
        <v>0</v>
      </c>
      <c r="P396" t="s">
        <v>122</v>
      </c>
      <c r="Q396">
        <f t="shared" si="6"/>
        <v>0.40000974496046332</v>
      </c>
      <c r="R396" t="s">
        <v>826</v>
      </c>
    </row>
    <row r="397" spans="1:19" x14ac:dyDescent="0.25">
      <c r="A397" t="s">
        <v>150</v>
      </c>
      <c r="B397">
        <v>2016</v>
      </c>
      <c r="C397" t="s">
        <v>825</v>
      </c>
      <c r="D397" t="s">
        <v>826</v>
      </c>
      <c r="E397">
        <v>336</v>
      </c>
      <c r="F397" t="s">
        <v>120</v>
      </c>
      <c r="G397">
        <v>40534</v>
      </c>
      <c r="I397" t="s">
        <v>197</v>
      </c>
      <c r="J397" t="s">
        <v>82</v>
      </c>
      <c r="K397">
        <v>182</v>
      </c>
      <c r="L397">
        <v>870341</v>
      </c>
      <c r="M397">
        <v>10718600</v>
      </c>
      <c r="N397" t="s">
        <v>81</v>
      </c>
      <c r="O397">
        <v>0</v>
      </c>
      <c r="P397" t="s">
        <v>88</v>
      </c>
      <c r="Q397">
        <f t="shared" si="6"/>
        <v>0.54590107381203268</v>
      </c>
      <c r="R397" t="s">
        <v>826</v>
      </c>
    </row>
    <row r="398" spans="1:19" x14ac:dyDescent="0.25">
      <c r="A398" t="s">
        <v>150</v>
      </c>
      <c r="B398">
        <v>2016</v>
      </c>
      <c r="C398" t="s">
        <v>825</v>
      </c>
      <c r="D398" t="s">
        <v>826</v>
      </c>
      <c r="E398">
        <v>337</v>
      </c>
      <c r="F398" t="s">
        <v>120</v>
      </c>
      <c r="G398">
        <v>40534</v>
      </c>
      <c r="I398" t="s">
        <v>197</v>
      </c>
      <c r="J398" t="s">
        <v>82</v>
      </c>
      <c r="K398">
        <v>182</v>
      </c>
      <c r="L398">
        <v>889628</v>
      </c>
      <c r="M398">
        <v>9123110</v>
      </c>
      <c r="N398" t="s">
        <v>81</v>
      </c>
      <c r="O398">
        <v>0</v>
      </c>
      <c r="P398" t="s">
        <v>88</v>
      </c>
      <c r="Q398">
        <f t="shared" si="6"/>
        <v>0.55799839429976417</v>
      </c>
      <c r="R398" t="s">
        <v>826</v>
      </c>
    </row>
    <row r="399" spans="1:19" x14ac:dyDescent="0.25">
      <c r="A399" t="s">
        <v>188</v>
      </c>
      <c r="B399">
        <v>2016</v>
      </c>
      <c r="C399" t="s">
        <v>827</v>
      </c>
      <c r="D399" t="s">
        <v>828</v>
      </c>
      <c r="E399">
        <v>1</v>
      </c>
      <c r="F399" t="s">
        <v>120</v>
      </c>
      <c r="G399">
        <v>30799</v>
      </c>
      <c r="I399" t="s">
        <v>191</v>
      </c>
      <c r="J399" t="s">
        <v>95</v>
      </c>
      <c r="K399">
        <v>1.5</v>
      </c>
      <c r="L399">
        <v>7927</v>
      </c>
      <c r="M399">
        <v>0</v>
      </c>
      <c r="N399" t="s">
        <v>93</v>
      </c>
      <c r="O399">
        <v>0</v>
      </c>
      <c r="P399" t="s">
        <v>122</v>
      </c>
      <c r="Q399">
        <f t="shared" si="6"/>
        <v>0.60327245053272449</v>
      </c>
      <c r="R399" t="s">
        <v>3728</v>
      </c>
      <c r="S399" t="s">
        <v>3729</v>
      </c>
    </row>
    <row r="400" spans="1:19" x14ac:dyDescent="0.25">
      <c r="A400" t="s">
        <v>130</v>
      </c>
      <c r="B400">
        <v>2016</v>
      </c>
      <c r="C400" t="s">
        <v>829</v>
      </c>
      <c r="D400" t="s">
        <v>830</v>
      </c>
      <c r="E400">
        <v>1</v>
      </c>
      <c r="F400" t="s">
        <v>120</v>
      </c>
      <c r="G400">
        <v>31717</v>
      </c>
      <c r="I400" t="s">
        <v>172</v>
      </c>
      <c r="J400" t="s">
        <v>70</v>
      </c>
      <c r="K400">
        <v>11.5</v>
      </c>
      <c r="L400">
        <v>79508</v>
      </c>
      <c r="M400">
        <v>1231950</v>
      </c>
      <c r="N400" t="s">
        <v>80</v>
      </c>
      <c r="O400">
        <v>114540</v>
      </c>
      <c r="P400" t="s">
        <v>81</v>
      </c>
      <c r="Q400">
        <f t="shared" si="6"/>
        <v>0.78923962676196147</v>
      </c>
      <c r="R400" t="s">
        <v>830</v>
      </c>
    </row>
    <row r="401" spans="1:20" x14ac:dyDescent="0.25">
      <c r="A401" t="s">
        <v>125</v>
      </c>
      <c r="B401">
        <v>2016</v>
      </c>
      <c r="C401" t="s">
        <v>831</v>
      </c>
      <c r="D401" t="s">
        <v>832</v>
      </c>
      <c r="E401">
        <v>1</v>
      </c>
      <c r="F401" t="s">
        <v>120</v>
      </c>
      <c r="G401">
        <v>40909</v>
      </c>
      <c r="I401" t="s">
        <v>129</v>
      </c>
      <c r="J401" t="s">
        <v>69</v>
      </c>
      <c r="K401">
        <v>1</v>
      </c>
      <c r="L401">
        <v>1622</v>
      </c>
      <c r="M401">
        <v>0</v>
      </c>
      <c r="N401" t="s">
        <v>68</v>
      </c>
      <c r="O401">
        <v>0</v>
      </c>
      <c r="P401" t="s">
        <v>122</v>
      </c>
      <c r="Q401">
        <f t="shared" si="6"/>
        <v>0.18515981735159817</v>
      </c>
      <c r="R401" t="s">
        <v>832</v>
      </c>
    </row>
    <row r="402" spans="1:20" x14ac:dyDescent="0.25">
      <c r="A402" t="s">
        <v>125</v>
      </c>
      <c r="B402">
        <v>2016</v>
      </c>
      <c r="C402" t="s">
        <v>833</v>
      </c>
      <c r="D402" t="s">
        <v>834</v>
      </c>
      <c r="E402">
        <v>1</v>
      </c>
      <c r="F402" t="s">
        <v>120</v>
      </c>
      <c r="G402">
        <v>40909</v>
      </c>
      <c r="I402" t="s">
        <v>129</v>
      </c>
      <c r="J402" t="s">
        <v>69</v>
      </c>
      <c r="K402">
        <v>1</v>
      </c>
      <c r="L402">
        <v>1622</v>
      </c>
      <c r="M402">
        <v>0</v>
      </c>
      <c r="N402" t="s">
        <v>68</v>
      </c>
      <c r="O402">
        <v>0</v>
      </c>
      <c r="P402" t="s">
        <v>122</v>
      </c>
      <c r="Q402">
        <f t="shared" si="6"/>
        <v>0.18515981735159817</v>
      </c>
      <c r="R402" t="s">
        <v>834</v>
      </c>
    </row>
    <row r="403" spans="1:20" x14ac:dyDescent="0.25">
      <c r="A403" t="s">
        <v>125</v>
      </c>
      <c r="B403">
        <v>2016</v>
      </c>
      <c r="C403" t="s">
        <v>835</v>
      </c>
      <c r="D403" t="s">
        <v>836</v>
      </c>
      <c r="E403">
        <v>1</v>
      </c>
      <c r="F403" t="s">
        <v>120</v>
      </c>
      <c r="G403">
        <v>40909</v>
      </c>
      <c r="I403" t="s">
        <v>129</v>
      </c>
      <c r="J403" t="s">
        <v>69</v>
      </c>
      <c r="K403">
        <v>1</v>
      </c>
      <c r="L403">
        <v>1622</v>
      </c>
      <c r="M403">
        <v>0</v>
      </c>
      <c r="N403" t="s">
        <v>68</v>
      </c>
      <c r="O403">
        <v>0</v>
      </c>
      <c r="P403" t="s">
        <v>122</v>
      </c>
      <c r="Q403">
        <f t="shared" si="6"/>
        <v>0.18515981735159817</v>
      </c>
      <c r="R403" t="s">
        <v>836</v>
      </c>
    </row>
    <row r="404" spans="1:20" x14ac:dyDescent="0.25">
      <c r="A404" t="s">
        <v>150</v>
      </c>
      <c r="B404">
        <v>2016</v>
      </c>
      <c r="C404" t="s">
        <v>837</v>
      </c>
      <c r="D404" t="s">
        <v>838</v>
      </c>
      <c r="E404">
        <v>43103</v>
      </c>
      <c r="F404" t="s">
        <v>120</v>
      </c>
      <c r="G404">
        <v>31898</v>
      </c>
      <c r="I404" t="s">
        <v>167</v>
      </c>
      <c r="J404" t="s">
        <v>74</v>
      </c>
      <c r="K404">
        <v>49.3</v>
      </c>
      <c r="L404">
        <v>381767</v>
      </c>
      <c r="M404">
        <v>3715460</v>
      </c>
      <c r="N404" t="s">
        <v>89</v>
      </c>
      <c r="O404">
        <v>1628240</v>
      </c>
      <c r="P404" t="s">
        <v>81</v>
      </c>
      <c r="Q404">
        <f t="shared" si="6"/>
        <v>0.88399001546768918</v>
      </c>
      <c r="R404" t="s">
        <v>838</v>
      </c>
    </row>
    <row r="405" spans="1:20" x14ac:dyDescent="0.25">
      <c r="A405" t="s">
        <v>150</v>
      </c>
      <c r="B405">
        <v>2016</v>
      </c>
      <c r="C405" t="s">
        <v>839</v>
      </c>
      <c r="D405" t="s">
        <v>840</v>
      </c>
      <c r="E405" t="s">
        <v>841</v>
      </c>
      <c r="F405" t="s">
        <v>120</v>
      </c>
      <c r="G405">
        <v>32264</v>
      </c>
      <c r="I405" t="s">
        <v>153</v>
      </c>
      <c r="J405" t="s">
        <v>83</v>
      </c>
      <c r="K405">
        <v>68.5</v>
      </c>
      <c r="L405">
        <v>373410</v>
      </c>
      <c r="M405">
        <v>3413970</v>
      </c>
      <c r="N405" t="s">
        <v>89</v>
      </c>
      <c r="O405">
        <v>1087460</v>
      </c>
      <c r="P405" t="s">
        <v>81</v>
      </c>
      <c r="Q405">
        <f t="shared" si="6"/>
        <v>0.62228777122287771</v>
      </c>
      <c r="R405" t="s">
        <v>840</v>
      </c>
    </row>
    <row r="406" spans="1:20" x14ac:dyDescent="0.25">
      <c r="A406" t="s">
        <v>125</v>
      </c>
      <c r="B406">
        <v>2016</v>
      </c>
      <c r="C406" t="s">
        <v>842</v>
      </c>
      <c r="D406" t="s">
        <v>843</v>
      </c>
      <c r="E406">
        <v>1</v>
      </c>
      <c r="F406" t="s">
        <v>120</v>
      </c>
      <c r="G406">
        <v>40909</v>
      </c>
      <c r="I406" t="s">
        <v>129</v>
      </c>
      <c r="J406" t="s">
        <v>69</v>
      </c>
      <c r="K406">
        <v>1.2</v>
      </c>
      <c r="L406">
        <v>1987</v>
      </c>
      <c r="M406">
        <v>0</v>
      </c>
      <c r="N406" t="s">
        <v>68</v>
      </c>
      <c r="O406">
        <v>0</v>
      </c>
      <c r="P406" t="s">
        <v>122</v>
      </c>
      <c r="Q406">
        <f t="shared" si="6"/>
        <v>0.1890220700152207</v>
      </c>
      <c r="R406" t="s">
        <v>843</v>
      </c>
    </row>
    <row r="407" spans="1:20" x14ac:dyDescent="0.25">
      <c r="A407" t="s">
        <v>125</v>
      </c>
      <c r="B407">
        <v>2016</v>
      </c>
      <c r="C407" t="s">
        <v>844</v>
      </c>
      <c r="D407" t="s">
        <v>845</v>
      </c>
      <c r="E407">
        <v>1</v>
      </c>
      <c r="F407" t="s">
        <v>120</v>
      </c>
      <c r="G407">
        <v>40909</v>
      </c>
      <c r="I407" t="s">
        <v>129</v>
      </c>
      <c r="J407" t="s">
        <v>69</v>
      </c>
      <c r="K407">
        <v>1.2</v>
      </c>
      <c r="L407">
        <v>2003</v>
      </c>
      <c r="M407">
        <v>0</v>
      </c>
      <c r="N407" t="s">
        <v>68</v>
      </c>
      <c r="O407">
        <v>0</v>
      </c>
      <c r="P407" t="s">
        <v>122</v>
      </c>
      <c r="Q407">
        <f t="shared" si="6"/>
        <v>0.1905441400304414</v>
      </c>
      <c r="R407" t="s">
        <v>845</v>
      </c>
    </row>
    <row r="408" spans="1:20" x14ac:dyDescent="0.25">
      <c r="A408" t="s">
        <v>188</v>
      </c>
      <c r="B408">
        <v>2016</v>
      </c>
      <c r="C408" t="s">
        <v>846</v>
      </c>
      <c r="D408" t="s">
        <v>847</v>
      </c>
      <c r="E408" t="s">
        <v>128</v>
      </c>
      <c r="F408" t="s">
        <v>120</v>
      </c>
      <c r="G408">
        <v>19085</v>
      </c>
      <c r="I408" t="s">
        <v>191</v>
      </c>
      <c r="J408" t="s">
        <v>95</v>
      </c>
      <c r="K408">
        <v>37.5</v>
      </c>
      <c r="L408">
        <v>36731</v>
      </c>
      <c r="M408">
        <v>0</v>
      </c>
      <c r="N408" t="s">
        <v>93</v>
      </c>
      <c r="O408">
        <v>0</v>
      </c>
      <c r="P408" t="s">
        <v>122</v>
      </c>
      <c r="Q408">
        <f t="shared" si="6"/>
        <v>0.11181430745814308</v>
      </c>
      <c r="R408" t="s">
        <v>847</v>
      </c>
    </row>
    <row r="409" spans="1:20" x14ac:dyDescent="0.25">
      <c r="A409" t="s">
        <v>188</v>
      </c>
      <c r="B409">
        <v>2016</v>
      </c>
      <c r="C409" t="s">
        <v>848</v>
      </c>
      <c r="D409" t="s">
        <v>849</v>
      </c>
      <c r="E409">
        <v>1</v>
      </c>
      <c r="F409" t="s">
        <v>120</v>
      </c>
      <c r="G409">
        <v>6576</v>
      </c>
      <c r="I409" t="s">
        <v>191</v>
      </c>
      <c r="J409" t="s">
        <v>95</v>
      </c>
      <c r="K409">
        <v>10</v>
      </c>
      <c r="L409">
        <v>49509</v>
      </c>
      <c r="M409">
        <v>0</v>
      </c>
      <c r="N409" t="s">
        <v>93</v>
      </c>
      <c r="O409">
        <v>0</v>
      </c>
      <c r="P409" t="s">
        <v>122</v>
      </c>
      <c r="Q409">
        <f t="shared" si="6"/>
        <v>0.56517123287671234</v>
      </c>
      <c r="R409" t="s">
        <v>849</v>
      </c>
    </row>
    <row r="410" spans="1:20" x14ac:dyDescent="0.25">
      <c r="A410" t="s">
        <v>188</v>
      </c>
      <c r="B410">
        <v>2016</v>
      </c>
      <c r="C410" t="s">
        <v>848</v>
      </c>
      <c r="D410" t="s">
        <v>849</v>
      </c>
      <c r="E410">
        <v>2</v>
      </c>
      <c r="F410" t="s">
        <v>120</v>
      </c>
      <c r="G410">
        <v>8341</v>
      </c>
      <c r="I410" t="s">
        <v>191</v>
      </c>
      <c r="J410" t="s">
        <v>95</v>
      </c>
      <c r="K410">
        <v>10</v>
      </c>
      <c r="L410">
        <v>31455</v>
      </c>
      <c r="M410">
        <v>0</v>
      </c>
      <c r="N410" t="s">
        <v>93</v>
      </c>
      <c r="O410">
        <v>0</v>
      </c>
      <c r="P410" t="s">
        <v>122</v>
      </c>
      <c r="Q410">
        <f t="shared" si="6"/>
        <v>0.3590753424657534</v>
      </c>
      <c r="R410" t="s">
        <v>849</v>
      </c>
    </row>
    <row r="411" spans="1:20" x14ac:dyDescent="0.25">
      <c r="A411" t="s">
        <v>188</v>
      </c>
      <c r="B411">
        <v>2016</v>
      </c>
      <c r="C411" t="s">
        <v>850</v>
      </c>
      <c r="D411" t="s">
        <v>851</v>
      </c>
      <c r="E411">
        <v>1</v>
      </c>
      <c r="F411" t="s">
        <v>120</v>
      </c>
      <c r="G411">
        <v>9314</v>
      </c>
      <c r="I411" t="s">
        <v>191</v>
      </c>
      <c r="J411" t="s">
        <v>95</v>
      </c>
      <c r="K411">
        <v>13.5</v>
      </c>
      <c r="L411">
        <v>63217</v>
      </c>
      <c r="M411">
        <v>0</v>
      </c>
      <c r="N411" t="s">
        <v>93</v>
      </c>
      <c r="O411">
        <v>0</v>
      </c>
      <c r="P411" t="s">
        <v>122</v>
      </c>
      <c r="Q411">
        <f t="shared" si="6"/>
        <v>0.53455944529003885</v>
      </c>
      <c r="R411" t="s">
        <v>851</v>
      </c>
    </row>
    <row r="412" spans="1:20" x14ac:dyDescent="0.25">
      <c r="A412" t="s">
        <v>188</v>
      </c>
      <c r="B412">
        <v>2016</v>
      </c>
      <c r="C412" t="s">
        <v>850</v>
      </c>
      <c r="D412" t="s">
        <v>851</v>
      </c>
      <c r="E412">
        <v>2</v>
      </c>
      <c r="F412" t="s">
        <v>120</v>
      </c>
      <c r="G412">
        <v>9345</v>
      </c>
      <c r="I412" t="s">
        <v>191</v>
      </c>
      <c r="J412" t="s">
        <v>95</v>
      </c>
      <c r="K412">
        <v>13.5</v>
      </c>
      <c r="L412">
        <v>41575</v>
      </c>
      <c r="M412">
        <v>0</v>
      </c>
      <c r="N412" t="s">
        <v>93</v>
      </c>
      <c r="O412">
        <v>0</v>
      </c>
      <c r="P412" t="s">
        <v>122</v>
      </c>
      <c r="Q412">
        <f t="shared" si="6"/>
        <v>0.35155589379333674</v>
      </c>
      <c r="R412" t="s">
        <v>851</v>
      </c>
    </row>
    <row r="413" spans="1:20" x14ac:dyDescent="0.25">
      <c r="A413" t="s">
        <v>125</v>
      </c>
      <c r="B413">
        <v>2016</v>
      </c>
      <c r="C413" t="s">
        <v>852</v>
      </c>
      <c r="D413" t="s">
        <v>853</v>
      </c>
      <c r="E413" t="s">
        <v>854</v>
      </c>
      <c r="F413" t="s">
        <v>120</v>
      </c>
      <c r="G413">
        <v>41088</v>
      </c>
      <c r="I413" t="s">
        <v>129</v>
      </c>
      <c r="J413" t="s">
        <v>69</v>
      </c>
      <c r="K413">
        <v>10</v>
      </c>
      <c r="L413">
        <v>19062</v>
      </c>
      <c r="M413">
        <v>0</v>
      </c>
      <c r="N413" t="s">
        <v>68</v>
      </c>
      <c r="O413">
        <v>0</v>
      </c>
      <c r="P413" t="s">
        <v>122</v>
      </c>
      <c r="Q413">
        <f t="shared" si="6"/>
        <v>0.21760273972602739</v>
      </c>
      <c r="R413" t="s">
        <v>3730</v>
      </c>
      <c r="S413" t="s">
        <v>3731</v>
      </c>
      <c r="T413">
        <v>1</v>
      </c>
    </row>
    <row r="414" spans="1:20" x14ac:dyDescent="0.25">
      <c r="A414" t="s">
        <v>125</v>
      </c>
      <c r="B414">
        <v>2016</v>
      </c>
      <c r="C414" t="s">
        <v>852</v>
      </c>
      <c r="D414" t="s">
        <v>853</v>
      </c>
      <c r="E414" t="s">
        <v>855</v>
      </c>
      <c r="F414" t="s">
        <v>120</v>
      </c>
      <c r="G414">
        <v>41088</v>
      </c>
      <c r="I414" t="s">
        <v>129</v>
      </c>
      <c r="J414" t="s">
        <v>69</v>
      </c>
      <c r="K414">
        <v>48</v>
      </c>
      <c r="L414">
        <v>98291</v>
      </c>
      <c r="M414">
        <v>0</v>
      </c>
      <c r="N414" t="s">
        <v>68</v>
      </c>
      <c r="O414">
        <v>0</v>
      </c>
      <c r="P414" t="s">
        <v>122</v>
      </c>
      <c r="Q414">
        <f t="shared" si="6"/>
        <v>0.23375903729071537</v>
      </c>
      <c r="R414" t="s">
        <v>3730</v>
      </c>
      <c r="S414" t="s">
        <v>3731</v>
      </c>
      <c r="T414">
        <v>1</v>
      </c>
    </row>
    <row r="415" spans="1:20" x14ac:dyDescent="0.25">
      <c r="A415" t="s">
        <v>125</v>
      </c>
      <c r="B415">
        <v>2016</v>
      </c>
      <c r="C415" t="s">
        <v>856</v>
      </c>
      <c r="D415" t="s">
        <v>857</v>
      </c>
      <c r="E415" t="s">
        <v>858</v>
      </c>
      <c r="F415" t="s">
        <v>120</v>
      </c>
      <c r="G415">
        <v>41088</v>
      </c>
      <c r="I415" t="s">
        <v>129</v>
      </c>
      <c r="J415" t="s">
        <v>69</v>
      </c>
      <c r="K415">
        <v>155</v>
      </c>
      <c r="L415">
        <v>356633</v>
      </c>
      <c r="M415">
        <v>0</v>
      </c>
      <c r="N415" t="s">
        <v>68</v>
      </c>
      <c r="O415">
        <v>0</v>
      </c>
      <c r="P415" t="s">
        <v>122</v>
      </c>
      <c r="Q415">
        <f t="shared" si="6"/>
        <v>0.26265503019590514</v>
      </c>
      <c r="R415" t="s">
        <v>3732</v>
      </c>
      <c r="S415" t="s">
        <v>3731</v>
      </c>
      <c r="T415">
        <v>1</v>
      </c>
    </row>
    <row r="416" spans="1:20" x14ac:dyDescent="0.25">
      <c r="A416" t="s">
        <v>125</v>
      </c>
      <c r="B416">
        <v>2016</v>
      </c>
      <c r="C416" t="s">
        <v>859</v>
      </c>
      <c r="D416" t="s">
        <v>860</v>
      </c>
      <c r="E416" t="s">
        <v>861</v>
      </c>
      <c r="F416" t="s">
        <v>120</v>
      </c>
      <c r="G416">
        <v>41771</v>
      </c>
      <c r="I416" t="s">
        <v>129</v>
      </c>
      <c r="J416" t="s">
        <v>69</v>
      </c>
      <c r="K416">
        <v>255</v>
      </c>
      <c r="L416">
        <v>605855</v>
      </c>
      <c r="M416">
        <v>0</v>
      </c>
      <c r="N416" t="s">
        <v>68</v>
      </c>
      <c r="O416">
        <v>0</v>
      </c>
      <c r="P416" t="s">
        <v>122</v>
      </c>
      <c r="Q416">
        <f t="shared" si="6"/>
        <v>0.27122168502104038</v>
      </c>
      <c r="R416" t="s">
        <v>3733</v>
      </c>
      <c r="S416" t="s">
        <v>3731</v>
      </c>
      <c r="T416">
        <v>1</v>
      </c>
    </row>
    <row r="417" spans="1:20" x14ac:dyDescent="0.25">
      <c r="A417" t="s">
        <v>125</v>
      </c>
      <c r="B417">
        <v>2016</v>
      </c>
      <c r="C417" t="s">
        <v>862</v>
      </c>
      <c r="D417" t="s">
        <v>863</v>
      </c>
      <c r="E417" t="s">
        <v>864</v>
      </c>
      <c r="F417" t="s">
        <v>120</v>
      </c>
      <c r="G417">
        <v>42644</v>
      </c>
      <c r="I417" t="s">
        <v>129</v>
      </c>
      <c r="J417" t="s">
        <v>69</v>
      </c>
      <c r="K417">
        <v>93.6</v>
      </c>
      <c r="L417">
        <v>38076</v>
      </c>
      <c r="M417">
        <v>0</v>
      </c>
      <c r="N417" t="s">
        <v>68</v>
      </c>
      <c r="O417">
        <v>0</v>
      </c>
      <c r="Q417">
        <f t="shared" si="6"/>
        <v>4.6437770752839246E-2</v>
      </c>
      <c r="R417" t="s">
        <v>3734</v>
      </c>
      <c r="S417" t="s">
        <v>3731</v>
      </c>
      <c r="T417">
        <v>1</v>
      </c>
    </row>
    <row r="418" spans="1:20" x14ac:dyDescent="0.25">
      <c r="A418" t="s">
        <v>116</v>
      </c>
      <c r="B418">
        <v>2016</v>
      </c>
      <c r="C418" t="s">
        <v>865</v>
      </c>
      <c r="D418" t="s">
        <v>866</v>
      </c>
      <c r="E418" t="s">
        <v>119</v>
      </c>
      <c r="F418" t="s">
        <v>120</v>
      </c>
      <c r="G418">
        <v>29952</v>
      </c>
      <c r="I418" t="s">
        <v>121</v>
      </c>
      <c r="J418" t="s">
        <v>99</v>
      </c>
      <c r="K418">
        <v>102</v>
      </c>
      <c r="L418">
        <v>286428</v>
      </c>
      <c r="M418">
        <v>0</v>
      </c>
      <c r="N418" t="s">
        <v>98</v>
      </c>
      <c r="O418">
        <v>0</v>
      </c>
      <c r="P418" t="s">
        <v>122</v>
      </c>
      <c r="Q418">
        <f t="shared" si="6"/>
        <v>0.32056137523502554</v>
      </c>
      <c r="R418" t="s">
        <v>866</v>
      </c>
    </row>
    <row r="419" spans="1:20" x14ac:dyDescent="0.25">
      <c r="A419" t="s">
        <v>116</v>
      </c>
      <c r="B419">
        <v>2016</v>
      </c>
      <c r="C419" t="s">
        <v>867</v>
      </c>
      <c r="D419" t="s">
        <v>868</v>
      </c>
      <c r="E419" t="s">
        <v>119</v>
      </c>
      <c r="F419" t="s">
        <v>120</v>
      </c>
      <c r="G419">
        <v>42370</v>
      </c>
      <c r="I419" t="s">
        <v>121</v>
      </c>
      <c r="J419" t="s">
        <v>99</v>
      </c>
      <c r="K419">
        <v>15</v>
      </c>
      <c r="L419">
        <v>50756</v>
      </c>
      <c r="M419">
        <v>0</v>
      </c>
      <c r="N419" t="s">
        <v>98</v>
      </c>
      <c r="O419">
        <v>0</v>
      </c>
      <c r="Q419">
        <f t="shared" si="6"/>
        <v>0.38627092846270927</v>
      </c>
      <c r="R419" t="s">
        <v>868</v>
      </c>
    </row>
    <row r="420" spans="1:20" x14ac:dyDescent="0.25">
      <c r="A420" t="s">
        <v>116</v>
      </c>
      <c r="B420">
        <v>2016</v>
      </c>
      <c r="C420" t="s">
        <v>869</v>
      </c>
      <c r="D420" t="s">
        <v>870</v>
      </c>
      <c r="E420" t="s">
        <v>119</v>
      </c>
      <c r="F420" t="s">
        <v>120</v>
      </c>
      <c r="G420">
        <v>30651</v>
      </c>
      <c r="I420" t="s">
        <v>121</v>
      </c>
      <c r="J420" t="s">
        <v>99</v>
      </c>
      <c r="K420">
        <v>6.53</v>
      </c>
      <c r="L420">
        <v>14093</v>
      </c>
      <c r="M420">
        <v>0</v>
      </c>
      <c r="N420" t="s">
        <v>98</v>
      </c>
      <c r="O420">
        <v>0</v>
      </c>
      <c r="P420" t="s">
        <v>122</v>
      </c>
      <c r="Q420">
        <f t="shared" si="6"/>
        <v>0.24636905885725871</v>
      </c>
      <c r="R420" t="s">
        <v>870</v>
      </c>
    </row>
    <row r="421" spans="1:20" x14ac:dyDescent="0.25">
      <c r="A421" t="s">
        <v>125</v>
      </c>
      <c r="B421">
        <v>2016</v>
      </c>
      <c r="C421" t="s">
        <v>871</v>
      </c>
      <c r="D421" t="s">
        <v>872</v>
      </c>
      <c r="E421">
        <v>1</v>
      </c>
      <c r="F421" t="s">
        <v>120</v>
      </c>
      <c r="G421">
        <v>42165</v>
      </c>
      <c r="I421" t="s">
        <v>129</v>
      </c>
      <c r="J421" t="s">
        <v>69</v>
      </c>
      <c r="K421">
        <v>19.8</v>
      </c>
      <c r="L421">
        <v>50260</v>
      </c>
      <c r="M421">
        <v>0</v>
      </c>
      <c r="N421" t="s">
        <v>68</v>
      </c>
      <c r="O421">
        <v>0</v>
      </c>
      <c r="P421" t="s">
        <v>122</v>
      </c>
      <c r="Q421">
        <f t="shared" si="6"/>
        <v>0.28976984456436511</v>
      </c>
      <c r="R421" t="s">
        <v>872</v>
      </c>
    </row>
    <row r="422" spans="1:20" x14ac:dyDescent="0.25">
      <c r="A422" t="s">
        <v>125</v>
      </c>
      <c r="B422">
        <v>2016</v>
      </c>
      <c r="C422" t="s">
        <v>873</v>
      </c>
      <c r="D422" t="s">
        <v>874</v>
      </c>
      <c r="E422" t="s">
        <v>128</v>
      </c>
      <c r="F422" t="s">
        <v>120</v>
      </c>
      <c r="G422">
        <v>42411</v>
      </c>
      <c r="I422" t="s">
        <v>129</v>
      </c>
      <c r="J422" t="s">
        <v>69</v>
      </c>
      <c r="K422">
        <v>20</v>
      </c>
      <c r="L422">
        <v>52219</v>
      </c>
      <c r="M422">
        <v>0</v>
      </c>
      <c r="N422" t="s">
        <v>68</v>
      </c>
      <c r="O422">
        <v>0</v>
      </c>
      <c r="P422" t="s">
        <v>122</v>
      </c>
      <c r="Q422">
        <f t="shared" si="6"/>
        <v>0.29805365296803654</v>
      </c>
      <c r="R422" t="s">
        <v>874</v>
      </c>
    </row>
    <row r="423" spans="1:20" x14ac:dyDescent="0.25">
      <c r="A423" t="s">
        <v>125</v>
      </c>
      <c r="B423">
        <v>2016</v>
      </c>
      <c r="C423" t="s">
        <v>875</v>
      </c>
      <c r="D423" t="s">
        <v>876</v>
      </c>
      <c r="E423">
        <v>1</v>
      </c>
      <c r="F423" t="s">
        <v>120</v>
      </c>
      <c r="G423">
        <v>41995</v>
      </c>
      <c r="I423" t="s">
        <v>129</v>
      </c>
      <c r="J423" t="s">
        <v>69</v>
      </c>
      <c r="K423">
        <v>20</v>
      </c>
      <c r="L423">
        <v>53665</v>
      </c>
      <c r="M423">
        <v>0</v>
      </c>
      <c r="N423" t="s">
        <v>68</v>
      </c>
      <c r="O423">
        <v>0</v>
      </c>
      <c r="P423" t="s">
        <v>122</v>
      </c>
      <c r="Q423">
        <f t="shared" si="6"/>
        <v>0.3063070776255708</v>
      </c>
      <c r="R423" t="s">
        <v>876</v>
      </c>
    </row>
    <row r="424" spans="1:20" x14ac:dyDescent="0.25">
      <c r="A424" t="s">
        <v>125</v>
      </c>
      <c r="B424">
        <v>2016</v>
      </c>
      <c r="C424" t="s">
        <v>877</v>
      </c>
      <c r="D424" t="s">
        <v>878</v>
      </c>
      <c r="E424">
        <v>1</v>
      </c>
      <c r="F424" t="s">
        <v>120</v>
      </c>
      <c r="G424">
        <v>41499</v>
      </c>
      <c r="I424" t="s">
        <v>129</v>
      </c>
      <c r="J424" t="s">
        <v>69</v>
      </c>
      <c r="K424">
        <v>20</v>
      </c>
      <c r="L424">
        <v>51341</v>
      </c>
      <c r="M424">
        <v>0</v>
      </c>
      <c r="N424" t="s">
        <v>68</v>
      </c>
      <c r="O424">
        <v>0</v>
      </c>
      <c r="P424" t="s">
        <v>122</v>
      </c>
      <c r="Q424">
        <f t="shared" si="6"/>
        <v>0.29304223744292235</v>
      </c>
      <c r="R424" t="s">
        <v>878</v>
      </c>
    </row>
    <row r="425" spans="1:20" x14ac:dyDescent="0.25">
      <c r="A425" t="s">
        <v>188</v>
      </c>
      <c r="B425">
        <v>2016</v>
      </c>
      <c r="C425" t="s">
        <v>879</v>
      </c>
      <c r="D425" t="s">
        <v>880</v>
      </c>
      <c r="E425">
        <v>1</v>
      </c>
      <c r="F425" t="s">
        <v>120</v>
      </c>
      <c r="G425">
        <v>30437</v>
      </c>
      <c r="I425" t="s">
        <v>191</v>
      </c>
      <c r="J425" t="s">
        <v>95</v>
      </c>
      <c r="K425">
        <v>2.85</v>
      </c>
      <c r="L425">
        <v>20224</v>
      </c>
      <c r="M425">
        <v>0</v>
      </c>
      <c r="N425" t="s">
        <v>93</v>
      </c>
      <c r="O425">
        <v>0</v>
      </c>
      <c r="P425" t="s">
        <v>122</v>
      </c>
      <c r="Q425">
        <f t="shared" si="6"/>
        <v>0.81006168389009048</v>
      </c>
      <c r="R425" t="s">
        <v>880</v>
      </c>
    </row>
    <row r="426" spans="1:20" x14ac:dyDescent="0.25">
      <c r="A426" t="s">
        <v>150</v>
      </c>
      <c r="B426">
        <v>2016</v>
      </c>
      <c r="C426" t="s">
        <v>881</v>
      </c>
      <c r="D426" t="s">
        <v>882</v>
      </c>
      <c r="E426" t="s">
        <v>128</v>
      </c>
      <c r="F426" t="s">
        <v>120</v>
      </c>
      <c r="G426">
        <v>32295</v>
      </c>
      <c r="I426" t="s">
        <v>167</v>
      </c>
      <c r="J426" t="s">
        <v>74</v>
      </c>
      <c r="K426">
        <v>47</v>
      </c>
      <c r="L426">
        <v>131696</v>
      </c>
      <c r="M426">
        <v>1284580</v>
      </c>
      <c r="N426" t="s">
        <v>81</v>
      </c>
      <c r="O426">
        <v>0</v>
      </c>
      <c r="P426" t="s">
        <v>122</v>
      </c>
      <c r="Q426">
        <f t="shared" si="6"/>
        <v>0.3198678713688915</v>
      </c>
      <c r="R426" t="s">
        <v>882</v>
      </c>
    </row>
    <row r="427" spans="1:20" x14ac:dyDescent="0.25">
      <c r="A427" t="s">
        <v>125</v>
      </c>
      <c r="B427">
        <v>2016</v>
      </c>
      <c r="C427" t="s">
        <v>883</v>
      </c>
      <c r="D427" t="s">
        <v>884</v>
      </c>
      <c r="E427" t="s">
        <v>128</v>
      </c>
      <c r="F427" t="s">
        <v>120</v>
      </c>
      <c r="G427">
        <v>42142</v>
      </c>
      <c r="I427" t="s">
        <v>129</v>
      </c>
      <c r="J427" t="s">
        <v>69</v>
      </c>
      <c r="K427">
        <v>20</v>
      </c>
      <c r="L427">
        <v>54860</v>
      </c>
      <c r="M427">
        <v>0</v>
      </c>
      <c r="N427" t="s">
        <v>68</v>
      </c>
      <c r="O427">
        <v>0</v>
      </c>
      <c r="P427" t="s">
        <v>122</v>
      </c>
      <c r="Q427">
        <f t="shared" si="6"/>
        <v>0.31312785388127856</v>
      </c>
      <c r="R427" t="s">
        <v>884</v>
      </c>
    </row>
    <row r="428" spans="1:20" x14ac:dyDescent="0.25">
      <c r="A428" t="s">
        <v>125</v>
      </c>
      <c r="B428">
        <v>2016</v>
      </c>
      <c r="C428" t="s">
        <v>885</v>
      </c>
      <c r="D428" t="s">
        <v>886</v>
      </c>
      <c r="E428" t="s">
        <v>386</v>
      </c>
      <c r="F428" t="s">
        <v>120</v>
      </c>
      <c r="G428">
        <v>41654</v>
      </c>
      <c r="I428" t="s">
        <v>129</v>
      </c>
      <c r="J428" t="s">
        <v>69</v>
      </c>
      <c r="K428">
        <v>1.5</v>
      </c>
      <c r="L428">
        <v>2628</v>
      </c>
      <c r="M428">
        <v>0</v>
      </c>
      <c r="N428" t="s">
        <v>68</v>
      </c>
      <c r="O428">
        <v>0</v>
      </c>
      <c r="Q428">
        <f t="shared" si="6"/>
        <v>0.2</v>
      </c>
      <c r="R428" t="s">
        <v>886</v>
      </c>
    </row>
    <row r="429" spans="1:20" x14ac:dyDescent="0.25">
      <c r="A429" t="s">
        <v>125</v>
      </c>
      <c r="B429">
        <v>2016</v>
      </c>
      <c r="C429" t="s">
        <v>887</v>
      </c>
      <c r="D429" t="s">
        <v>888</v>
      </c>
      <c r="E429" t="s">
        <v>386</v>
      </c>
      <c r="F429" t="s">
        <v>120</v>
      </c>
      <c r="G429">
        <v>41654</v>
      </c>
      <c r="I429" t="s">
        <v>129</v>
      </c>
      <c r="J429" t="s">
        <v>69</v>
      </c>
      <c r="K429">
        <v>1.5</v>
      </c>
      <c r="L429">
        <v>2628</v>
      </c>
      <c r="M429">
        <v>0</v>
      </c>
      <c r="N429" t="s">
        <v>68</v>
      </c>
      <c r="O429">
        <v>0</v>
      </c>
      <c r="Q429">
        <f t="shared" si="6"/>
        <v>0.2</v>
      </c>
      <c r="R429" t="s">
        <v>888</v>
      </c>
    </row>
    <row r="430" spans="1:20" x14ac:dyDescent="0.25">
      <c r="A430" t="s">
        <v>125</v>
      </c>
      <c r="B430">
        <v>2016</v>
      </c>
      <c r="C430" t="s">
        <v>889</v>
      </c>
      <c r="D430" t="s">
        <v>890</v>
      </c>
      <c r="E430" t="s">
        <v>386</v>
      </c>
      <c r="F430" t="s">
        <v>120</v>
      </c>
      <c r="G430">
        <v>41654</v>
      </c>
      <c r="I430" t="s">
        <v>129</v>
      </c>
      <c r="J430" t="s">
        <v>69</v>
      </c>
      <c r="K430">
        <v>1.5</v>
      </c>
      <c r="L430">
        <v>2628</v>
      </c>
      <c r="M430">
        <v>0</v>
      </c>
      <c r="N430" t="s">
        <v>68</v>
      </c>
      <c r="O430">
        <v>0</v>
      </c>
      <c r="Q430">
        <f t="shared" si="6"/>
        <v>0.2</v>
      </c>
      <c r="R430" t="s">
        <v>890</v>
      </c>
    </row>
    <row r="431" spans="1:20" x14ac:dyDescent="0.25">
      <c r="A431" t="s">
        <v>125</v>
      </c>
      <c r="B431">
        <v>2016</v>
      </c>
      <c r="C431" t="s">
        <v>891</v>
      </c>
      <c r="D431" t="s">
        <v>892</v>
      </c>
      <c r="E431" t="s">
        <v>386</v>
      </c>
      <c r="F431" t="s">
        <v>120</v>
      </c>
      <c r="G431">
        <v>41470</v>
      </c>
      <c r="I431" t="s">
        <v>129</v>
      </c>
      <c r="J431" t="s">
        <v>69</v>
      </c>
      <c r="K431">
        <v>1.5</v>
      </c>
      <c r="L431">
        <v>2628</v>
      </c>
      <c r="M431">
        <v>0</v>
      </c>
      <c r="N431" t="s">
        <v>68</v>
      </c>
      <c r="O431">
        <v>0</v>
      </c>
      <c r="Q431">
        <f t="shared" si="6"/>
        <v>0.2</v>
      </c>
      <c r="R431" t="s">
        <v>892</v>
      </c>
    </row>
    <row r="432" spans="1:20" x14ac:dyDescent="0.25">
      <c r="A432" t="s">
        <v>125</v>
      </c>
      <c r="B432">
        <v>2016</v>
      </c>
      <c r="C432" t="s">
        <v>893</v>
      </c>
      <c r="D432" t="s">
        <v>894</v>
      </c>
      <c r="E432" t="s">
        <v>386</v>
      </c>
      <c r="F432" t="s">
        <v>120</v>
      </c>
      <c r="G432">
        <v>41470</v>
      </c>
      <c r="I432" t="s">
        <v>129</v>
      </c>
      <c r="J432" t="s">
        <v>69</v>
      </c>
      <c r="K432">
        <v>1.5</v>
      </c>
      <c r="L432">
        <v>2628</v>
      </c>
      <c r="M432">
        <v>0</v>
      </c>
      <c r="N432" t="s">
        <v>68</v>
      </c>
      <c r="O432">
        <v>0</v>
      </c>
      <c r="Q432">
        <f t="shared" si="6"/>
        <v>0.2</v>
      </c>
      <c r="R432" t="s">
        <v>894</v>
      </c>
    </row>
    <row r="433" spans="1:19" x14ac:dyDescent="0.25">
      <c r="A433" t="s">
        <v>125</v>
      </c>
      <c r="B433">
        <v>2016</v>
      </c>
      <c r="C433" t="s">
        <v>895</v>
      </c>
      <c r="D433" t="s">
        <v>896</v>
      </c>
      <c r="E433" t="s">
        <v>386</v>
      </c>
      <c r="F433" t="s">
        <v>120</v>
      </c>
      <c r="G433">
        <v>41470</v>
      </c>
      <c r="I433" t="s">
        <v>129</v>
      </c>
      <c r="J433" t="s">
        <v>69</v>
      </c>
      <c r="K433">
        <v>1.5</v>
      </c>
      <c r="L433">
        <v>2628</v>
      </c>
      <c r="M433">
        <v>0</v>
      </c>
      <c r="N433" t="s">
        <v>68</v>
      </c>
      <c r="O433">
        <v>0</v>
      </c>
      <c r="Q433">
        <f t="shared" si="6"/>
        <v>0.2</v>
      </c>
      <c r="R433" t="s">
        <v>896</v>
      </c>
    </row>
    <row r="434" spans="1:19" x14ac:dyDescent="0.25">
      <c r="A434" t="s">
        <v>125</v>
      </c>
      <c r="B434">
        <v>2016</v>
      </c>
      <c r="C434" t="s">
        <v>897</v>
      </c>
      <c r="D434" t="s">
        <v>898</v>
      </c>
      <c r="E434" t="s">
        <v>386</v>
      </c>
      <c r="F434" t="s">
        <v>120</v>
      </c>
      <c r="G434">
        <v>41470</v>
      </c>
      <c r="I434" t="s">
        <v>129</v>
      </c>
      <c r="J434" t="s">
        <v>69</v>
      </c>
      <c r="K434">
        <v>1.5</v>
      </c>
      <c r="L434">
        <v>2628</v>
      </c>
      <c r="M434">
        <v>0</v>
      </c>
      <c r="N434" t="s">
        <v>68</v>
      </c>
      <c r="O434">
        <v>0</v>
      </c>
      <c r="Q434">
        <f t="shared" si="6"/>
        <v>0.2</v>
      </c>
      <c r="R434" t="s">
        <v>898</v>
      </c>
    </row>
    <row r="435" spans="1:19" x14ac:dyDescent="0.25">
      <c r="A435" t="s">
        <v>125</v>
      </c>
      <c r="B435">
        <v>2016</v>
      </c>
      <c r="C435" t="s">
        <v>899</v>
      </c>
      <c r="D435" t="s">
        <v>900</v>
      </c>
      <c r="E435" t="s">
        <v>386</v>
      </c>
      <c r="F435" t="s">
        <v>120</v>
      </c>
      <c r="G435">
        <v>41470</v>
      </c>
      <c r="I435" t="s">
        <v>129</v>
      </c>
      <c r="J435" t="s">
        <v>69</v>
      </c>
      <c r="K435">
        <v>1.5</v>
      </c>
      <c r="L435">
        <v>2628</v>
      </c>
      <c r="M435">
        <v>0</v>
      </c>
      <c r="N435" t="s">
        <v>68</v>
      </c>
      <c r="O435">
        <v>0</v>
      </c>
      <c r="Q435">
        <f t="shared" si="6"/>
        <v>0.2</v>
      </c>
      <c r="R435" t="s">
        <v>900</v>
      </c>
    </row>
    <row r="436" spans="1:19" x14ac:dyDescent="0.25">
      <c r="A436" t="s">
        <v>125</v>
      </c>
      <c r="B436">
        <v>2016</v>
      </c>
      <c r="C436" t="s">
        <v>901</v>
      </c>
      <c r="D436" t="s">
        <v>902</v>
      </c>
      <c r="E436" t="s">
        <v>386</v>
      </c>
      <c r="F436" t="s">
        <v>120</v>
      </c>
      <c r="G436">
        <v>41835</v>
      </c>
      <c r="I436" t="s">
        <v>129</v>
      </c>
      <c r="J436" t="s">
        <v>69</v>
      </c>
      <c r="K436">
        <v>1.5</v>
      </c>
      <c r="L436">
        <v>2628</v>
      </c>
      <c r="M436">
        <v>0</v>
      </c>
      <c r="N436" t="s">
        <v>68</v>
      </c>
      <c r="O436">
        <v>0</v>
      </c>
      <c r="Q436">
        <f t="shared" si="6"/>
        <v>0.2</v>
      </c>
      <c r="R436" t="s">
        <v>902</v>
      </c>
    </row>
    <row r="437" spans="1:19" x14ac:dyDescent="0.25">
      <c r="A437" t="s">
        <v>168</v>
      </c>
      <c r="B437">
        <v>2016</v>
      </c>
      <c r="C437" t="s">
        <v>903</v>
      </c>
      <c r="D437" t="s">
        <v>904</v>
      </c>
      <c r="E437">
        <v>7</v>
      </c>
      <c r="F437" t="s">
        <v>120</v>
      </c>
      <c r="G437">
        <v>32581</v>
      </c>
      <c r="I437" t="s">
        <v>172</v>
      </c>
      <c r="J437" t="s">
        <v>70</v>
      </c>
      <c r="K437">
        <v>33.33</v>
      </c>
      <c r="L437">
        <v>99600</v>
      </c>
      <c r="M437">
        <v>0</v>
      </c>
      <c r="N437" t="s">
        <v>77</v>
      </c>
      <c r="O437">
        <v>0</v>
      </c>
      <c r="P437" t="s">
        <v>122</v>
      </c>
      <c r="Q437">
        <f t="shared" si="6"/>
        <v>0.34113000341130006</v>
      </c>
      <c r="R437" t="s">
        <v>3735</v>
      </c>
      <c r="S437" t="s">
        <v>3736</v>
      </c>
    </row>
    <row r="438" spans="1:19" x14ac:dyDescent="0.25">
      <c r="A438" t="s">
        <v>168</v>
      </c>
      <c r="B438">
        <v>2016</v>
      </c>
      <c r="C438" t="s">
        <v>903</v>
      </c>
      <c r="D438" t="s">
        <v>904</v>
      </c>
      <c r="E438">
        <v>8</v>
      </c>
      <c r="F438" t="s">
        <v>120</v>
      </c>
      <c r="G438">
        <v>32610</v>
      </c>
      <c r="I438" t="s">
        <v>172</v>
      </c>
      <c r="J438" t="s">
        <v>70</v>
      </c>
      <c r="K438">
        <v>33.33</v>
      </c>
      <c r="L438">
        <v>25600</v>
      </c>
      <c r="M438">
        <v>0</v>
      </c>
      <c r="N438" t="s">
        <v>77</v>
      </c>
      <c r="O438">
        <v>0</v>
      </c>
      <c r="P438" t="s">
        <v>122</v>
      </c>
      <c r="Q438">
        <f t="shared" si="6"/>
        <v>8.7680000876800016E-2</v>
      </c>
      <c r="R438" t="s">
        <v>3735</v>
      </c>
      <c r="S438" t="s">
        <v>3736</v>
      </c>
    </row>
    <row r="439" spans="1:19" x14ac:dyDescent="0.25">
      <c r="A439" t="s">
        <v>168</v>
      </c>
      <c r="B439">
        <v>2016</v>
      </c>
      <c r="C439" t="s">
        <v>903</v>
      </c>
      <c r="D439" t="s">
        <v>904</v>
      </c>
      <c r="E439">
        <v>9</v>
      </c>
      <c r="F439" t="s">
        <v>120</v>
      </c>
      <c r="G439">
        <v>32738</v>
      </c>
      <c r="I439" t="s">
        <v>172</v>
      </c>
      <c r="J439" t="s">
        <v>70</v>
      </c>
      <c r="K439">
        <v>33.33</v>
      </c>
      <c r="L439">
        <v>142512</v>
      </c>
      <c r="M439">
        <v>0</v>
      </c>
      <c r="N439" t="s">
        <v>77</v>
      </c>
      <c r="O439">
        <v>0</v>
      </c>
      <c r="P439" t="s">
        <v>122</v>
      </c>
      <c r="Q439">
        <f t="shared" si="6"/>
        <v>0.48810360488103605</v>
      </c>
      <c r="R439" t="s">
        <v>3735</v>
      </c>
      <c r="S439" t="s">
        <v>3736</v>
      </c>
    </row>
    <row r="440" spans="1:19" x14ac:dyDescent="0.25">
      <c r="A440" t="s">
        <v>168</v>
      </c>
      <c r="B440">
        <v>2016</v>
      </c>
      <c r="C440" t="s">
        <v>905</v>
      </c>
      <c r="D440" t="s">
        <v>906</v>
      </c>
      <c r="E440">
        <v>1</v>
      </c>
      <c r="F440" t="s">
        <v>120</v>
      </c>
      <c r="G440">
        <v>32008</v>
      </c>
      <c r="I440" t="s">
        <v>172</v>
      </c>
      <c r="J440" t="s">
        <v>70</v>
      </c>
      <c r="K440">
        <v>35.770000000000003</v>
      </c>
      <c r="L440">
        <v>119519</v>
      </c>
      <c r="M440">
        <v>0</v>
      </c>
      <c r="N440" t="s">
        <v>77</v>
      </c>
      <c r="O440">
        <v>0</v>
      </c>
      <c r="P440" t="s">
        <v>122</v>
      </c>
      <c r="Q440">
        <f t="shared" si="6"/>
        <v>0.38142917140584887</v>
      </c>
      <c r="R440" t="s">
        <v>3737</v>
      </c>
      <c r="S440" t="s">
        <v>3738</v>
      </c>
    </row>
    <row r="441" spans="1:19" x14ac:dyDescent="0.25">
      <c r="A441" t="s">
        <v>168</v>
      </c>
      <c r="B441">
        <v>2016</v>
      </c>
      <c r="C441" t="s">
        <v>905</v>
      </c>
      <c r="D441" t="s">
        <v>906</v>
      </c>
      <c r="E441">
        <v>2</v>
      </c>
      <c r="F441" t="s">
        <v>120</v>
      </c>
      <c r="G441">
        <v>32498</v>
      </c>
      <c r="I441" t="s">
        <v>172</v>
      </c>
      <c r="J441" t="s">
        <v>70</v>
      </c>
      <c r="K441">
        <v>33.33</v>
      </c>
      <c r="L441">
        <v>184274</v>
      </c>
      <c r="M441">
        <v>0</v>
      </c>
      <c r="N441" t="s">
        <v>77</v>
      </c>
      <c r="O441">
        <v>0</v>
      </c>
      <c r="P441" t="s">
        <v>122</v>
      </c>
      <c r="Q441">
        <f t="shared" si="6"/>
        <v>0.63113845631138454</v>
      </c>
      <c r="R441" t="s">
        <v>3737</v>
      </c>
      <c r="S441" t="s">
        <v>3738</v>
      </c>
    </row>
    <row r="442" spans="1:19" x14ac:dyDescent="0.25">
      <c r="A442" t="s">
        <v>168</v>
      </c>
      <c r="B442">
        <v>2016</v>
      </c>
      <c r="C442" t="s">
        <v>905</v>
      </c>
      <c r="D442" t="s">
        <v>906</v>
      </c>
      <c r="E442">
        <v>3</v>
      </c>
      <c r="F442" t="s">
        <v>120</v>
      </c>
      <c r="G442">
        <v>32498</v>
      </c>
      <c r="I442" t="s">
        <v>172</v>
      </c>
      <c r="J442" t="s">
        <v>70</v>
      </c>
      <c r="K442">
        <v>33.33</v>
      </c>
      <c r="L442">
        <v>182245</v>
      </c>
      <c r="M442">
        <v>0</v>
      </c>
      <c r="N442" t="s">
        <v>77</v>
      </c>
      <c r="O442">
        <v>0</v>
      </c>
      <c r="P442" t="s">
        <v>122</v>
      </c>
      <c r="Q442">
        <f t="shared" si="6"/>
        <v>0.62418913124189135</v>
      </c>
      <c r="R442" t="s">
        <v>3737</v>
      </c>
      <c r="S442" t="s">
        <v>3738</v>
      </c>
    </row>
    <row r="443" spans="1:19" x14ac:dyDescent="0.25">
      <c r="A443" t="s">
        <v>168</v>
      </c>
      <c r="B443">
        <v>2016</v>
      </c>
      <c r="C443" t="s">
        <v>907</v>
      </c>
      <c r="D443" t="s">
        <v>908</v>
      </c>
      <c r="E443">
        <v>4</v>
      </c>
      <c r="F443" t="s">
        <v>120</v>
      </c>
      <c r="G443">
        <v>32886</v>
      </c>
      <c r="I443" t="s">
        <v>172</v>
      </c>
      <c r="J443" t="s">
        <v>70</v>
      </c>
      <c r="K443">
        <v>33.33</v>
      </c>
      <c r="L443">
        <v>183547</v>
      </c>
      <c r="M443">
        <v>0</v>
      </c>
      <c r="N443" t="s">
        <v>77</v>
      </c>
      <c r="O443">
        <v>0</v>
      </c>
      <c r="P443" t="s">
        <v>122</v>
      </c>
      <c r="Q443">
        <f t="shared" si="6"/>
        <v>0.62864848128648487</v>
      </c>
      <c r="R443" t="s">
        <v>3739</v>
      </c>
      <c r="S443" t="s">
        <v>3740</v>
      </c>
    </row>
    <row r="444" spans="1:19" x14ac:dyDescent="0.25">
      <c r="A444" t="s">
        <v>168</v>
      </c>
      <c r="B444">
        <v>2016</v>
      </c>
      <c r="C444" t="s">
        <v>907</v>
      </c>
      <c r="D444" t="s">
        <v>908</v>
      </c>
      <c r="E444">
        <v>5</v>
      </c>
      <c r="F444" t="s">
        <v>120</v>
      </c>
      <c r="G444">
        <v>32894</v>
      </c>
      <c r="I444" t="s">
        <v>172</v>
      </c>
      <c r="J444" t="s">
        <v>70</v>
      </c>
      <c r="K444">
        <v>33.33</v>
      </c>
      <c r="L444">
        <v>153127</v>
      </c>
      <c r="M444">
        <v>0</v>
      </c>
      <c r="N444" t="s">
        <v>77</v>
      </c>
      <c r="O444">
        <v>0</v>
      </c>
      <c r="P444" t="s">
        <v>122</v>
      </c>
      <c r="Q444">
        <f t="shared" si="6"/>
        <v>0.52445998024459983</v>
      </c>
      <c r="R444" t="s">
        <v>3739</v>
      </c>
      <c r="S444" t="s">
        <v>3740</v>
      </c>
    </row>
    <row r="445" spans="1:19" x14ac:dyDescent="0.25">
      <c r="A445" t="s">
        <v>168</v>
      </c>
      <c r="B445">
        <v>2016</v>
      </c>
      <c r="C445" t="s">
        <v>907</v>
      </c>
      <c r="D445" t="s">
        <v>908</v>
      </c>
      <c r="E445">
        <v>6</v>
      </c>
      <c r="F445" t="s">
        <v>120</v>
      </c>
      <c r="G445">
        <v>32930</v>
      </c>
      <c r="I445" t="s">
        <v>172</v>
      </c>
      <c r="J445" t="s">
        <v>70</v>
      </c>
      <c r="K445">
        <v>33.33</v>
      </c>
      <c r="L445">
        <v>138421</v>
      </c>
      <c r="M445">
        <v>0</v>
      </c>
      <c r="N445" t="s">
        <v>77</v>
      </c>
      <c r="O445">
        <v>0</v>
      </c>
      <c r="P445" t="s">
        <v>122</v>
      </c>
      <c r="Q445">
        <f t="shared" si="6"/>
        <v>0.47409192974091929</v>
      </c>
      <c r="R445" t="s">
        <v>3739</v>
      </c>
      <c r="S445" t="s">
        <v>3740</v>
      </c>
    </row>
    <row r="446" spans="1:19" x14ac:dyDescent="0.25">
      <c r="A446" t="s">
        <v>150</v>
      </c>
      <c r="B446">
        <v>2016</v>
      </c>
      <c r="C446" t="s">
        <v>909</v>
      </c>
      <c r="D446" t="s">
        <v>910</v>
      </c>
      <c r="E446" t="s">
        <v>911</v>
      </c>
      <c r="F446" t="s">
        <v>120</v>
      </c>
      <c r="G446">
        <v>38772</v>
      </c>
      <c r="I446" t="s">
        <v>197</v>
      </c>
      <c r="J446" t="s">
        <v>82</v>
      </c>
      <c r="K446">
        <v>170</v>
      </c>
      <c r="L446">
        <v>1251670</v>
      </c>
      <c r="M446">
        <v>12830700</v>
      </c>
      <c r="N446" t="s">
        <v>81</v>
      </c>
      <c r="O446">
        <v>355654</v>
      </c>
      <c r="P446" t="s">
        <v>88</v>
      </c>
      <c r="Q446">
        <f t="shared" si="6"/>
        <v>0.84049825409615897</v>
      </c>
      <c r="R446" t="s">
        <v>910</v>
      </c>
    </row>
    <row r="447" spans="1:19" x14ac:dyDescent="0.25">
      <c r="A447" t="s">
        <v>150</v>
      </c>
      <c r="B447">
        <v>2016</v>
      </c>
      <c r="C447" t="s">
        <v>909</v>
      </c>
      <c r="D447" t="s">
        <v>910</v>
      </c>
      <c r="E447" t="s">
        <v>912</v>
      </c>
      <c r="F447" t="s">
        <v>120</v>
      </c>
      <c r="G447">
        <v>38772</v>
      </c>
      <c r="I447" t="s">
        <v>197</v>
      </c>
      <c r="J447" t="s">
        <v>82</v>
      </c>
      <c r="K447">
        <v>170</v>
      </c>
      <c r="L447">
        <v>1284900</v>
      </c>
      <c r="M447">
        <v>13543700</v>
      </c>
      <c r="N447" t="s">
        <v>81</v>
      </c>
      <c r="O447">
        <v>0</v>
      </c>
      <c r="P447" t="s">
        <v>122</v>
      </c>
      <c r="Q447">
        <f t="shared" si="6"/>
        <v>0.86281224818694602</v>
      </c>
      <c r="R447" t="s">
        <v>910</v>
      </c>
    </row>
    <row r="448" spans="1:19" x14ac:dyDescent="0.25">
      <c r="A448" t="s">
        <v>150</v>
      </c>
      <c r="B448">
        <v>2016</v>
      </c>
      <c r="C448" t="s">
        <v>909</v>
      </c>
      <c r="D448" t="s">
        <v>910</v>
      </c>
      <c r="E448" t="s">
        <v>913</v>
      </c>
      <c r="F448" t="s">
        <v>120</v>
      </c>
      <c r="G448">
        <v>38772</v>
      </c>
      <c r="I448" t="s">
        <v>199</v>
      </c>
      <c r="J448" t="s">
        <v>84</v>
      </c>
      <c r="K448">
        <v>190</v>
      </c>
      <c r="L448">
        <v>1322520</v>
      </c>
      <c r="M448">
        <v>0</v>
      </c>
      <c r="N448" t="s">
        <v>81</v>
      </c>
      <c r="O448">
        <v>0</v>
      </c>
      <c r="P448" t="s">
        <v>88</v>
      </c>
      <c r="Q448">
        <f t="shared" si="6"/>
        <v>0.79459264599855806</v>
      </c>
      <c r="R448" t="s">
        <v>910</v>
      </c>
    </row>
    <row r="449" spans="1:18" x14ac:dyDescent="0.25">
      <c r="A449" t="s">
        <v>188</v>
      </c>
      <c r="B449">
        <v>2016</v>
      </c>
      <c r="C449" t="s">
        <v>914</v>
      </c>
      <c r="D449" t="s">
        <v>915</v>
      </c>
      <c r="E449" t="s">
        <v>128</v>
      </c>
      <c r="F449" t="s">
        <v>120</v>
      </c>
      <c r="G449">
        <v>3228</v>
      </c>
      <c r="I449" t="s">
        <v>191</v>
      </c>
      <c r="J449" t="s">
        <v>95</v>
      </c>
      <c r="K449">
        <v>1.5</v>
      </c>
      <c r="L449">
        <v>1599</v>
      </c>
      <c r="M449">
        <v>0</v>
      </c>
      <c r="N449" t="s">
        <v>93</v>
      </c>
      <c r="O449">
        <v>0</v>
      </c>
      <c r="P449" t="s">
        <v>122</v>
      </c>
      <c r="Q449">
        <f t="shared" si="6"/>
        <v>0.12168949771689498</v>
      </c>
      <c r="R449" t="s">
        <v>915</v>
      </c>
    </row>
    <row r="450" spans="1:18" x14ac:dyDescent="0.25">
      <c r="A450" t="s">
        <v>188</v>
      </c>
      <c r="B450">
        <v>2016</v>
      </c>
      <c r="C450" t="s">
        <v>914</v>
      </c>
      <c r="D450" t="s">
        <v>915</v>
      </c>
      <c r="E450" t="s">
        <v>154</v>
      </c>
      <c r="F450" t="s">
        <v>120</v>
      </c>
      <c r="G450">
        <v>3562</v>
      </c>
      <c r="I450" t="s">
        <v>191</v>
      </c>
      <c r="J450" t="s">
        <v>95</v>
      </c>
      <c r="K450">
        <v>0</v>
      </c>
      <c r="L450">
        <v>16</v>
      </c>
      <c r="M450">
        <v>0</v>
      </c>
      <c r="N450" t="s">
        <v>93</v>
      </c>
      <c r="O450">
        <v>0</v>
      </c>
      <c r="P450" t="s">
        <v>122</v>
      </c>
      <c r="Q450" t="str">
        <f t="shared" si="6"/>
        <v/>
      </c>
      <c r="R450" t="s">
        <v>915</v>
      </c>
    </row>
    <row r="451" spans="1:18" x14ac:dyDescent="0.25">
      <c r="A451" t="s">
        <v>125</v>
      </c>
      <c r="B451">
        <v>2016</v>
      </c>
      <c r="C451" t="s">
        <v>916</v>
      </c>
      <c r="D451" t="s">
        <v>917</v>
      </c>
      <c r="E451" t="s">
        <v>128</v>
      </c>
      <c r="F451" t="s">
        <v>120</v>
      </c>
      <c r="G451">
        <v>42506</v>
      </c>
      <c r="I451" t="s">
        <v>129</v>
      </c>
      <c r="J451" t="s">
        <v>69</v>
      </c>
      <c r="K451">
        <v>1</v>
      </c>
      <c r="L451">
        <v>828</v>
      </c>
      <c r="M451">
        <v>0</v>
      </c>
      <c r="N451" t="s">
        <v>68</v>
      </c>
      <c r="O451">
        <v>0</v>
      </c>
      <c r="Q451">
        <f t="shared" si="6"/>
        <v>9.452054794520548E-2</v>
      </c>
      <c r="R451" t="s">
        <v>917</v>
      </c>
    </row>
    <row r="452" spans="1:18" x14ac:dyDescent="0.25">
      <c r="A452" t="s">
        <v>125</v>
      </c>
      <c r="B452">
        <v>2016</v>
      </c>
      <c r="C452" t="s">
        <v>918</v>
      </c>
      <c r="D452" t="s">
        <v>919</v>
      </c>
      <c r="E452">
        <v>1</v>
      </c>
      <c r="F452" t="s">
        <v>120</v>
      </c>
      <c r="G452">
        <v>42117</v>
      </c>
      <c r="I452" t="s">
        <v>129</v>
      </c>
      <c r="J452" t="s">
        <v>69</v>
      </c>
      <c r="K452">
        <v>11</v>
      </c>
      <c r="L452">
        <v>29661</v>
      </c>
      <c r="M452">
        <v>0</v>
      </c>
      <c r="N452" t="s">
        <v>68</v>
      </c>
      <c r="O452">
        <v>0</v>
      </c>
      <c r="P452" t="s">
        <v>122</v>
      </c>
      <c r="Q452">
        <f t="shared" si="6"/>
        <v>0.30781444582814443</v>
      </c>
      <c r="R452" t="s">
        <v>919</v>
      </c>
    </row>
    <row r="453" spans="1:18" x14ac:dyDescent="0.25">
      <c r="A453" t="s">
        <v>125</v>
      </c>
      <c r="B453">
        <v>2016</v>
      </c>
      <c r="C453" t="s">
        <v>920</v>
      </c>
      <c r="D453" t="s">
        <v>921</v>
      </c>
      <c r="E453">
        <v>1</v>
      </c>
      <c r="F453" t="s">
        <v>120</v>
      </c>
      <c r="G453">
        <v>42122</v>
      </c>
      <c r="I453" t="s">
        <v>129</v>
      </c>
      <c r="J453" t="s">
        <v>69</v>
      </c>
      <c r="K453">
        <v>12</v>
      </c>
      <c r="L453">
        <v>35207</v>
      </c>
      <c r="M453">
        <v>0</v>
      </c>
      <c r="N453" t="s">
        <v>68</v>
      </c>
      <c r="O453">
        <v>0</v>
      </c>
      <c r="P453" t="s">
        <v>122</v>
      </c>
      <c r="Q453">
        <f t="shared" ref="Q453:Q516" si="7">IFERROR(L453/(K453*8760),"")</f>
        <v>0.33492199391171995</v>
      </c>
      <c r="R453" t="s">
        <v>921</v>
      </c>
    </row>
    <row r="454" spans="1:18" x14ac:dyDescent="0.25">
      <c r="A454" t="s">
        <v>125</v>
      </c>
      <c r="B454">
        <v>2016</v>
      </c>
      <c r="C454" t="s">
        <v>922</v>
      </c>
      <c r="D454" t="s">
        <v>923</v>
      </c>
      <c r="E454">
        <v>1</v>
      </c>
      <c r="F454" t="s">
        <v>120</v>
      </c>
      <c r="G454">
        <v>40909</v>
      </c>
      <c r="I454" t="s">
        <v>129</v>
      </c>
      <c r="J454" t="s">
        <v>69</v>
      </c>
      <c r="K454">
        <v>1</v>
      </c>
      <c r="L454">
        <v>1622</v>
      </c>
      <c r="M454">
        <v>0</v>
      </c>
      <c r="N454" t="s">
        <v>68</v>
      </c>
      <c r="O454">
        <v>0</v>
      </c>
      <c r="P454" t="s">
        <v>122</v>
      </c>
      <c r="Q454">
        <f t="shared" si="7"/>
        <v>0.18515981735159817</v>
      </c>
      <c r="R454" t="s">
        <v>923</v>
      </c>
    </row>
    <row r="455" spans="1:18" x14ac:dyDescent="0.25">
      <c r="A455" t="s">
        <v>125</v>
      </c>
      <c r="B455">
        <v>2016</v>
      </c>
      <c r="C455" t="s">
        <v>924</v>
      </c>
      <c r="D455" t="s">
        <v>925</v>
      </c>
      <c r="E455">
        <v>1</v>
      </c>
      <c r="F455" t="s">
        <v>120</v>
      </c>
      <c r="G455">
        <v>40909</v>
      </c>
      <c r="I455" t="s">
        <v>129</v>
      </c>
      <c r="J455" t="s">
        <v>69</v>
      </c>
      <c r="K455">
        <v>1</v>
      </c>
      <c r="L455">
        <v>1622</v>
      </c>
      <c r="M455">
        <v>0</v>
      </c>
      <c r="N455" t="s">
        <v>68</v>
      </c>
      <c r="O455">
        <v>0</v>
      </c>
      <c r="P455" t="s">
        <v>122</v>
      </c>
      <c r="Q455">
        <f t="shared" si="7"/>
        <v>0.18515981735159817</v>
      </c>
      <c r="R455" t="s">
        <v>925</v>
      </c>
    </row>
    <row r="456" spans="1:18" x14ac:dyDescent="0.25">
      <c r="A456" t="s">
        <v>125</v>
      </c>
      <c r="B456">
        <v>2016</v>
      </c>
      <c r="C456" t="s">
        <v>926</v>
      </c>
      <c r="D456" t="s">
        <v>927</v>
      </c>
      <c r="E456">
        <v>1</v>
      </c>
      <c r="F456" t="s">
        <v>120</v>
      </c>
      <c r="G456">
        <v>40909</v>
      </c>
      <c r="I456" t="s">
        <v>129</v>
      </c>
      <c r="J456" t="s">
        <v>69</v>
      </c>
      <c r="K456">
        <v>1</v>
      </c>
      <c r="L456">
        <v>1687</v>
      </c>
      <c r="M456">
        <v>0</v>
      </c>
      <c r="N456" t="s">
        <v>68</v>
      </c>
      <c r="O456">
        <v>0</v>
      </c>
      <c r="P456" t="s">
        <v>122</v>
      </c>
      <c r="Q456">
        <f t="shared" si="7"/>
        <v>0.19257990867579908</v>
      </c>
      <c r="R456" t="s">
        <v>927</v>
      </c>
    </row>
    <row r="457" spans="1:18" x14ac:dyDescent="0.25">
      <c r="A457" t="s">
        <v>125</v>
      </c>
      <c r="B457">
        <v>2016</v>
      </c>
      <c r="C457" t="s">
        <v>928</v>
      </c>
      <c r="D457" t="s">
        <v>927</v>
      </c>
      <c r="E457">
        <v>1</v>
      </c>
      <c r="F457" t="s">
        <v>120</v>
      </c>
      <c r="G457">
        <v>40909</v>
      </c>
      <c r="I457" t="s">
        <v>129</v>
      </c>
      <c r="J457" t="s">
        <v>69</v>
      </c>
      <c r="K457">
        <v>1.1000000000000001</v>
      </c>
      <c r="L457">
        <v>1711</v>
      </c>
      <c r="M457">
        <v>0</v>
      </c>
      <c r="N457" t="s">
        <v>68</v>
      </c>
      <c r="O457">
        <v>0</v>
      </c>
      <c r="P457" t="s">
        <v>122</v>
      </c>
      <c r="Q457">
        <f t="shared" si="7"/>
        <v>0.17756330427563305</v>
      </c>
      <c r="R457" t="s">
        <v>927</v>
      </c>
    </row>
    <row r="458" spans="1:18" x14ac:dyDescent="0.25">
      <c r="A458" t="s">
        <v>125</v>
      </c>
      <c r="B458">
        <v>2016</v>
      </c>
      <c r="C458" t="s">
        <v>929</v>
      </c>
      <c r="D458" t="s">
        <v>930</v>
      </c>
      <c r="E458">
        <v>1</v>
      </c>
      <c r="F458" t="s">
        <v>120</v>
      </c>
      <c r="G458">
        <v>40909</v>
      </c>
      <c r="I458" t="s">
        <v>129</v>
      </c>
      <c r="J458" t="s">
        <v>69</v>
      </c>
      <c r="K458">
        <v>1.3</v>
      </c>
      <c r="L458">
        <v>2126</v>
      </c>
      <c r="M458">
        <v>0</v>
      </c>
      <c r="N458" t="s">
        <v>68</v>
      </c>
      <c r="O458">
        <v>0</v>
      </c>
      <c r="P458" t="s">
        <v>122</v>
      </c>
      <c r="Q458">
        <f t="shared" si="7"/>
        <v>0.18668774148226203</v>
      </c>
      <c r="R458" t="s">
        <v>930</v>
      </c>
    </row>
    <row r="459" spans="1:18" x14ac:dyDescent="0.25">
      <c r="A459" t="s">
        <v>130</v>
      </c>
      <c r="B459">
        <v>2016</v>
      </c>
      <c r="C459" t="s">
        <v>931</v>
      </c>
      <c r="D459" t="s">
        <v>932</v>
      </c>
      <c r="E459" t="s">
        <v>933</v>
      </c>
      <c r="F459" t="s">
        <v>446</v>
      </c>
      <c r="G459">
        <v>32843</v>
      </c>
      <c r="I459" t="s">
        <v>172</v>
      </c>
      <c r="J459" t="s">
        <v>70</v>
      </c>
      <c r="K459">
        <v>32</v>
      </c>
      <c r="L459">
        <v>0.12</v>
      </c>
      <c r="M459">
        <v>0</v>
      </c>
      <c r="N459" t="s">
        <v>96</v>
      </c>
      <c r="O459">
        <v>0</v>
      </c>
      <c r="P459" t="s">
        <v>81</v>
      </c>
      <c r="Q459">
        <f t="shared" si="7"/>
        <v>4.2808219178082188E-7</v>
      </c>
      <c r="R459" t="s">
        <v>932</v>
      </c>
    </row>
    <row r="460" spans="1:18" x14ac:dyDescent="0.25">
      <c r="A460" t="s">
        <v>130</v>
      </c>
      <c r="B460">
        <v>2016</v>
      </c>
      <c r="C460" t="s">
        <v>931</v>
      </c>
      <c r="D460" t="s">
        <v>932</v>
      </c>
      <c r="E460" t="s">
        <v>934</v>
      </c>
      <c r="F460" t="s">
        <v>446</v>
      </c>
      <c r="G460">
        <v>34366</v>
      </c>
      <c r="I460" t="s">
        <v>172</v>
      </c>
      <c r="J460" t="s">
        <v>70</v>
      </c>
      <c r="K460">
        <v>26</v>
      </c>
      <c r="L460">
        <v>0.12</v>
      </c>
      <c r="M460">
        <v>0</v>
      </c>
      <c r="N460" t="s">
        <v>96</v>
      </c>
      <c r="O460">
        <v>0</v>
      </c>
      <c r="P460" t="s">
        <v>81</v>
      </c>
      <c r="Q460">
        <f t="shared" si="7"/>
        <v>5.2687038988408846E-7</v>
      </c>
      <c r="R460" t="s">
        <v>932</v>
      </c>
    </row>
    <row r="461" spans="1:18" x14ac:dyDescent="0.25">
      <c r="A461" t="s">
        <v>130</v>
      </c>
      <c r="B461">
        <v>2016</v>
      </c>
      <c r="C461" t="s">
        <v>935</v>
      </c>
      <c r="D461" t="s">
        <v>936</v>
      </c>
      <c r="E461">
        <v>1</v>
      </c>
      <c r="F461" t="s">
        <v>427</v>
      </c>
      <c r="G461">
        <v>32690</v>
      </c>
      <c r="I461" t="s">
        <v>172</v>
      </c>
      <c r="J461" t="s">
        <v>70</v>
      </c>
      <c r="K461">
        <v>28</v>
      </c>
      <c r="L461">
        <v>0.12</v>
      </c>
      <c r="M461">
        <v>0</v>
      </c>
      <c r="N461" t="s">
        <v>96</v>
      </c>
      <c r="O461">
        <v>0</v>
      </c>
      <c r="P461" t="s">
        <v>81</v>
      </c>
      <c r="Q461">
        <f t="shared" si="7"/>
        <v>4.8923679060665363E-7</v>
      </c>
      <c r="R461" t="s">
        <v>936</v>
      </c>
    </row>
    <row r="462" spans="1:18" x14ac:dyDescent="0.25">
      <c r="A462" t="s">
        <v>188</v>
      </c>
      <c r="B462">
        <v>2016</v>
      </c>
      <c r="C462" t="s">
        <v>937</v>
      </c>
      <c r="D462" t="s">
        <v>938</v>
      </c>
      <c r="E462" t="s">
        <v>681</v>
      </c>
      <c r="F462" t="s">
        <v>120</v>
      </c>
      <c r="G462">
        <v>32924</v>
      </c>
      <c r="I462" t="s">
        <v>191</v>
      </c>
      <c r="J462" t="s">
        <v>95</v>
      </c>
      <c r="K462">
        <v>5</v>
      </c>
      <c r="L462">
        <v>16568</v>
      </c>
      <c r="M462">
        <v>0</v>
      </c>
      <c r="N462" t="s">
        <v>93</v>
      </c>
      <c r="O462">
        <v>0</v>
      </c>
      <c r="P462" t="s">
        <v>122</v>
      </c>
      <c r="Q462">
        <f t="shared" si="7"/>
        <v>0.37826484018264839</v>
      </c>
      <c r="R462" t="s">
        <v>938</v>
      </c>
    </row>
    <row r="463" spans="1:18" x14ac:dyDescent="0.25">
      <c r="A463" t="s">
        <v>188</v>
      </c>
      <c r="B463">
        <v>2016</v>
      </c>
      <c r="C463" t="s">
        <v>939</v>
      </c>
      <c r="D463" t="s">
        <v>940</v>
      </c>
      <c r="E463">
        <v>1</v>
      </c>
      <c r="F463" t="s">
        <v>120</v>
      </c>
      <c r="G463">
        <v>2558</v>
      </c>
      <c r="I463" t="s">
        <v>191</v>
      </c>
      <c r="J463" t="s">
        <v>95</v>
      </c>
      <c r="K463">
        <v>1</v>
      </c>
      <c r="L463">
        <v>3173</v>
      </c>
      <c r="M463">
        <v>0</v>
      </c>
      <c r="N463" t="s">
        <v>93</v>
      </c>
      <c r="O463">
        <v>0</v>
      </c>
      <c r="P463" t="s">
        <v>122</v>
      </c>
      <c r="Q463">
        <f t="shared" si="7"/>
        <v>0.3622146118721461</v>
      </c>
      <c r="R463" t="s">
        <v>940</v>
      </c>
    </row>
    <row r="464" spans="1:18" x14ac:dyDescent="0.25">
      <c r="A464" t="s">
        <v>188</v>
      </c>
      <c r="B464">
        <v>2016</v>
      </c>
      <c r="C464" t="s">
        <v>939</v>
      </c>
      <c r="D464" t="s">
        <v>940</v>
      </c>
      <c r="E464">
        <v>2</v>
      </c>
      <c r="F464" t="s">
        <v>120</v>
      </c>
      <c r="G464">
        <v>2558</v>
      </c>
      <c r="I464" t="s">
        <v>191</v>
      </c>
      <c r="J464" t="s">
        <v>95</v>
      </c>
      <c r="K464">
        <v>1</v>
      </c>
      <c r="L464">
        <v>3630</v>
      </c>
      <c r="M464">
        <v>0</v>
      </c>
      <c r="N464" t="s">
        <v>93</v>
      </c>
      <c r="O464">
        <v>0</v>
      </c>
      <c r="P464" t="s">
        <v>122</v>
      </c>
      <c r="Q464">
        <f t="shared" si="7"/>
        <v>0.41438356164383561</v>
      </c>
      <c r="R464" t="s">
        <v>940</v>
      </c>
    </row>
    <row r="465" spans="1:19" x14ac:dyDescent="0.25">
      <c r="A465" t="s">
        <v>188</v>
      </c>
      <c r="B465">
        <v>2016</v>
      </c>
      <c r="C465" t="s">
        <v>941</v>
      </c>
      <c r="D465" t="s">
        <v>942</v>
      </c>
      <c r="E465">
        <v>1</v>
      </c>
      <c r="F465" t="s">
        <v>120</v>
      </c>
      <c r="G465">
        <v>30742</v>
      </c>
      <c r="I465" t="s">
        <v>191</v>
      </c>
      <c r="J465" t="s">
        <v>95</v>
      </c>
      <c r="K465">
        <v>3.13</v>
      </c>
      <c r="L465">
        <v>5858</v>
      </c>
      <c r="M465">
        <v>0</v>
      </c>
      <c r="N465" t="s">
        <v>93</v>
      </c>
      <c r="O465">
        <v>0</v>
      </c>
      <c r="P465" t="s">
        <v>122</v>
      </c>
      <c r="Q465">
        <f t="shared" si="7"/>
        <v>0.21364902913329542</v>
      </c>
      <c r="R465" t="s">
        <v>942</v>
      </c>
    </row>
    <row r="466" spans="1:19" x14ac:dyDescent="0.25">
      <c r="A466" t="s">
        <v>150</v>
      </c>
      <c r="B466">
        <v>2016</v>
      </c>
      <c r="C466" t="s">
        <v>943</v>
      </c>
      <c r="D466" t="s">
        <v>944</v>
      </c>
      <c r="E466" t="s">
        <v>357</v>
      </c>
      <c r="F466" t="s">
        <v>120</v>
      </c>
      <c r="G466">
        <v>30651</v>
      </c>
      <c r="I466" t="s">
        <v>167</v>
      </c>
      <c r="J466" t="s">
        <v>74</v>
      </c>
      <c r="K466">
        <v>8</v>
      </c>
      <c r="L466">
        <v>6715.05</v>
      </c>
      <c r="M466">
        <v>84047</v>
      </c>
      <c r="N466" t="s">
        <v>81</v>
      </c>
      <c r="O466">
        <v>0</v>
      </c>
      <c r="P466" t="s">
        <v>122</v>
      </c>
      <c r="Q466">
        <f t="shared" si="7"/>
        <v>9.5819777397260275E-2</v>
      </c>
      <c r="R466" t="s">
        <v>944</v>
      </c>
    </row>
    <row r="467" spans="1:19" x14ac:dyDescent="0.25">
      <c r="A467" t="s">
        <v>150</v>
      </c>
      <c r="B467">
        <v>2016</v>
      </c>
      <c r="C467" t="s">
        <v>943</v>
      </c>
      <c r="D467" t="s">
        <v>944</v>
      </c>
      <c r="E467" t="s">
        <v>528</v>
      </c>
      <c r="F467" t="s">
        <v>120</v>
      </c>
      <c r="G467">
        <v>30713</v>
      </c>
      <c r="I467" t="s">
        <v>167</v>
      </c>
      <c r="J467" t="s">
        <v>74</v>
      </c>
      <c r="K467">
        <v>10</v>
      </c>
      <c r="L467">
        <v>64505</v>
      </c>
      <c r="M467">
        <v>809014</v>
      </c>
      <c r="N467" t="s">
        <v>81</v>
      </c>
      <c r="O467">
        <v>0</v>
      </c>
      <c r="P467" t="s">
        <v>122</v>
      </c>
      <c r="Q467">
        <f t="shared" si="7"/>
        <v>0.73635844748858448</v>
      </c>
      <c r="R467" t="s">
        <v>944</v>
      </c>
    </row>
    <row r="468" spans="1:19" x14ac:dyDescent="0.25">
      <c r="A468" t="s">
        <v>150</v>
      </c>
      <c r="B468">
        <v>2016</v>
      </c>
      <c r="C468" t="s">
        <v>943</v>
      </c>
      <c r="D468" t="s">
        <v>944</v>
      </c>
      <c r="E468" t="s">
        <v>945</v>
      </c>
      <c r="F468" t="s">
        <v>120</v>
      </c>
      <c r="G468">
        <v>30651</v>
      </c>
      <c r="I468" t="s">
        <v>167</v>
      </c>
      <c r="J468" t="s">
        <v>74</v>
      </c>
      <c r="K468">
        <v>10</v>
      </c>
      <c r="L468">
        <v>11644</v>
      </c>
      <c r="M468">
        <v>145361</v>
      </c>
      <c r="N468" t="s">
        <v>81</v>
      </c>
      <c r="O468">
        <v>0</v>
      </c>
      <c r="P468" t="s">
        <v>122</v>
      </c>
      <c r="Q468">
        <f t="shared" si="7"/>
        <v>0.13292237442922375</v>
      </c>
      <c r="R468" t="s">
        <v>944</v>
      </c>
    </row>
    <row r="469" spans="1:19" x14ac:dyDescent="0.25">
      <c r="A469" t="s">
        <v>188</v>
      </c>
      <c r="B469">
        <v>2016</v>
      </c>
      <c r="C469" t="s">
        <v>946</v>
      </c>
      <c r="D469" t="s">
        <v>947</v>
      </c>
      <c r="E469">
        <v>1</v>
      </c>
      <c r="F469" t="s">
        <v>120</v>
      </c>
      <c r="G469">
        <v>7122</v>
      </c>
      <c r="I469" t="s">
        <v>191</v>
      </c>
      <c r="J469" t="s">
        <v>95</v>
      </c>
      <c r="K469">
        <v>0.9</v>
      </c>
      <c r="L469">
        <v>1759</v>
      </c>
      <c r="M469">
        <v>0</v>
      </c>
      <c r="N469" t="s">
        <v>93</v>
      </c>
      <c r="O469">
        <v>0</v>
      </c>
      <c r="P469" t="s">
        <v>122</v>
      </c>
      <c r="Q469">
        <f t="shared" si="7"/>
        <v>0.22311009639776763</v>
      </c>
      <c r="R469" t="s">
        <v>947</v>
      </c>
    </row>
    <row r="470" spans="1:19" x14ac:dyDescent="0.25">
      <c r="A470" t="s">
        <v>150</v>
      </c>
      <c r="B470">
        <v>2016</v>
      </c>
      <c r="C470" t="s">
        <v>948</v>
      </c>
      <c r="D470" t="s">
        <v>949</v>
      </c>
      <c r="E470" t="s">
        <v>950</v>
      </c>
      <c r="F470" t="s">
        <v>120</v>
      </c>
      <c r="G470">
        <v>37622</v>
      </c>
      <c r="I470" t="s">
        <v>167</v>
      </c>
      <c r="J470" t="s">
        <v>74</v>
      </c>
      <c r="K470">
        <v>48.1</v>
      </c>
      <c r="L470">
        <v>8502.01</v>
      </c>
      <c r="M470">
        <v>95992</v>
      </c>
      <c r="N470" t="s">
        <v>81</v>
      </c>
      <c r="O470">
        <v>0</v>
      </c>
      <c r="P470" t="s">
        <v>122</v>
      </c>
      <c r="Q470">
        <f t="shared" si="7"/>
        <v>2.0177735691434322E-2</v>
      </c>
      <c r="R470" t="s">
        <v>949</v>
      </c>
    </row>
    <row r="471" spans="1:19" x14ac:dyDescent="0.25">
      <c r="A471" t="s">
        <v>188</v>
      </c>
      <c r="B471">
        <v>2016</v>
      </c>
      <c r="C471" t="s">
        <v>951</v>
      </c>
      <c r="D471" t="s">
        <v>952</v>
      </c>
      <c r="E471" t="s">
        <v>953</v>
      </c>
      <c r="F471" t="s">
        <v>120</v>
      </c>
      <c r="G471">
        <v>18225</v>
      </c>
      <c r="I471" t="s">
        <v>191</v>
      </c>
      <c r="J471" t="s">
        <v>95</v>
      </c>
      <c r="K471">
        <v>35</v>
      </c>
      <c r="L471">
        <v>125663</v>
      </c>
      <c r="M471">
        <v>0</v>
      </c>
      <c r="N471" t="s">
        <v>93</v>
      </c>
      <c r="O471">
        <v>0</v>
      </c>
      <c r="P471" t="s">
        <v>122</v>
      </c>
      <c r="Q471">
        <f t="shared" si="7"/>
        <v>0.40985975212002607</v>
      </c>
      <c r="R471" t="s">
        <v>952</v>
      </c>
    </row>
    <row r="472" spans="1:19" x14ac:dyDescent="0.25">
      <c r="A472" t="s">
        <v>188</v>
      </c>
      <c r="B472">
        <v>2016</v>
      </c>
      <c r="C472" t="s">
        <v>951</v>
      </c>
      <c r="D472" t="s">
        <v>952</v>
      </c>
      <c r="E472" t="s">
        <v>954</v>
      </c>
      <c r="F472" t="s">
        <v>120</v>
      </c>
      <c r="G472">
        <v>18225</v>
      </c>
      <c r="I472" t="s">
        <v>191</v>
      </c>
      <c r="J472" t="s">
        <v>95</v>
      </c>
      <c r="K472">
        <v>35</v>
      </c>
      <c r="L472">
        <v>123039</v>
      </c>
      <c r="M472">
        <v>0</v>
      </c>
      <c r="N472" t="s">
        <v>93</v>
      </c>
      <c r="O472">
        <v>0</v>
      </c>
      <c r="P472" t="s">
        <v>122</v>
      </c>
      <c r="Q472">
        <f t="shared" si="7"/>
        <v>0.40130136986301368</v>
      </c>
      <c r="R472" t="s">
        <v>952</v>
      </c>
    </row>
    <row r="473" spans="1:19" x14ac:dyDescent="0.25">
      <c r="A473" t="s">
        <v>150</v>
      </c>
      <c r="B473">
        <v>2016</v>
      </c>
      <c r="C473" t="s">
        <v>955</v>
      </c>
      <c r="D473" t="s">
        <v>956</v>
      </c>
      <c r="E473" t="s">
        <v>957</v>
      </c>
      <c r="F473" t="s">
        <v>120</v>
      </c>
      <c r="G473">
        <v>35034</v>
      </c>
      <c r="I473" t="s">
        <v>153</v>
      </c>
      <c r="J473" t="s">
        <v>83</v>
      </c>
      <c r="K473">
        <v>247.4</v>
      </c>
      <c r="L473">
        <v>1398430</v>
      </c>
      <c r="M473">
        <v>12534000</v>
      </c>
      <c r="N473" t="s">
        <v>81</v>
      </c>
      <c r="O473">
        <v>0</v>
      </c>
      <c r="P473" t="s">
        <v>122</v>
      </c>
      <c r="Q473">
        <f t="shared" si="7"/>
        <v>0.64526324920728084</v>
      </c>
      <c r="R473" t="s">
        <v>956</v>
      </c>
    </row>
    <row r="474" spans="1:19" x14ac:dyDescent="0.25">
      <c r="A474" t="s">
        <v>125</v>
      </c>
      <c r="B474">
        <v>2016</v>
      </c>
      <c r="C474" t="s">
        <v>958</v>
      </c>
      <c r="D474" t="s">
        <v>959</v>
      </c>
      <c r="E474" t="s">
        <v>128</v>
      </c>
      <c r="F474" t="s">
        <v>120</v>
      </c>
      <c r="G474">
        <v>42004</v>
      </c>
      <c r="I474" t="s">
        <v>129</v>
      </c>
      <c r="J474" t="s">
        <v>69</v>
      </c>
      <c r="K474">
        <v>1.5</v>
      </c>
      <c r="L474">
        <v>2628</v>
      </c>
      <c r="M474">
        <v>0</v>
      </c>
      <c r="N474" t="s">
        <v>68</v>
      </c>
      <c r="O474">
        <v>0</v>
      </c>
      <c r="Q474">
        <f t="shared" si="7"/>
        <v>0.2</v>
      </c>
      <c r="R474" t="s">
        <v>959</v>
      </c>
    </row>
    <row r="475" spans="1:19" x14ac:dyDescent="0.25">
      <c r="A475" t="s">
        <v>125</v>
      </c>
      <c r="B475">
        <v>2016</v>
      </c>
      <c r="C475" t="s">
        <v>960</v>
      </c>
      <c r="D475" t="s">
        <v>961</v>
      </c>
      <c r="E475" t="s">
        <v>128</v>
      </c>
      <c r="F475" t="s">
        <v>120</v>
      </c>
      <c r="G475">
        <v>42004</v>
      </c>
      <c r="I475" t="s">
        <v>129</v>
      </c>
      <c r="J475" t="s">
        <v>69</v>
      </c>
      <c r="K475">
        <v>1.5</v>
      </c>
      <c r="L475">
        <v>2628</v>
      </c>
      <c r="M475">
        <v>0</v>
      </c>
      <c r="N475" t="s">
        <v>68</v>
      </c>
      <c r="O475">
        <v>0</v>
      </c>
      <c r="Q475">
        <f t="shared" si="7"/>
        <v>0.2</v>
      </c>
      <c r="R475" t="s">
        <v>961</v>
      </c>
    </row>
    <row r="476" spans="1:19" x14ac:dyDescent="0.25">
      <c r="A476" t="s">
        <v>125</v>
      </c>
      <c r="B476">
        <v>2016</v>
      </c>
      <c r="C476" t="s">
        <v>962</v>
      </c>
      <c r="D476" t="s">
        <v>963</v>
      </c>
      <c r="E476" t="s">
        <v>128</v>
      </c>
      <c r="F476" t="s">
        <v>120</v>
      </c>
      <c r="G476">
        <v>42004</v>
      </c>
      <c r="I476" t="s">
        <v>129</v>
      </c>
      <c r="J476" t="s">
        <v>69</v>
      </c>
      <c r="K476">
        <v>1</v>
      </c>
      <c r="L476">
        <v>1752</v>
      </c>
      <c r="M476">
        <v>0</v>
      </c>
      <c r="N476" t="s">
        <v>68</v>
      </c>
      <c r="O476">
        <v>0</v>
      </c>
      <c r="Q476">
        <f t="shared" si="7"/>
        <v>0.2</v>
      </c>
      <c r="R476" t="s">
        <v>963</v>
      </c>
    </row>
    <row r="477" spans="1:19" x14ac:dyDescent="0.25">
      <c r="A477" t="s">
        <v>125</v>
      </c>
      <c r="B477">
        <v>2016</v>
      </c>
      <c r="C477" t="s">
        <v>964</v>
      </c>
      <c r="D477" t="s">
        <v>965</v>
      </c>
      <c r="E477">
        <v>1</v>
      </c>
      <c r="F477" t="s">
        <v>120</v>
      </c>
      <c r="G477">
        <v>40909</v>
      </c>
      <c r="I477" t="s">
        <v>129</v>
      </c>
      <c r="J477" t="s">
        <v>69</v>
      </c>
      <c r="K477">
        <v>1.38</v>
      </c>
      <c r="L477">
        <v>3433</v>
      </c>
      <c r="M477">
        <v>0</v>
      </c>
      <c r="N477" t="s">
        <v>68</v>
      </c>
      <c r="O477">
        <v>0</v>
      </c>
      <c r="P477" t="s">
        <v>122</v>
      </c>
      <c r="Q477">
        <f t="shared" si="7"/>
        <v>0.28398186751373172</v>
      </c>
      <c r="R477" t="s">
        <v>965</v>
      </c>
    </row>
    <row r="478" spans="1:19" x14ac:dyDescent="0.25">
      <c r="A478" t="s">
        <v>150</v>
      </c>
      <c r="B478">
        <v>2016</v>
      </c>
      <c r="C478" t="s">
        <v>966</v>
      </c>
      <c r="D478" t="s">
        <v>967</v>
      </c>
      <c r="E478">
        <v>1</v>
      </c>
      <c r="F478" t="s">
        <v>120</v>
      </c>
      <c r="G478">
        <v>40809</v>
      </c>
      <c r="I478" t="s">
        <v>535</v>
      </c>
      <c r="J478" t="s">
        <v>85</v>
      </c>
      <c r="K478">
        <v>1.4</v>
      </c>
      <c r="L478">
        <v>3666</v>
      </c>
      <c r="M478">
        <v>39517</v>
      </c>
      <c r="N478" t="s">
        <v>81</v>
      </c>
      <c r="O478">
        <v>0</v>
      </c>
      <c r="P478" t="s">
        <v>122</v>
      </c>
      <c r="Q478">
        <f t="shared" si="7"/>
        <v>0.29892367906066536</v>
      </c>
      <c r="R478" t="s">
        <v>967</v>
      </c>
    </row>
    <row r="479" spans="1:19" x14ac:dyDescent="0.25">
      <c r="A479" t="s">
        <v>125</v>
      </c>
      <c r="B479">
        <v>2016</v>
      </c>
      <c r="C479" t="s">
        <v>968</v>
      </c>
      <c r="D479" t="s">
        <v>969</v>
      </c>
      <c r="E479">
        <v>1</v>
      </c>
      <c r="F479" t="s">
        <v>120</v>
      </c>
      <c r="G479">
        <v>40909</v>
      </c>
      <c r="I479" t="s">
        <v>129</v>
      </c>
      <c r="J479" t="s">
        <v>69</v>
      </c>
      <c r="K479">
        <v>1</v>
      </c>
      <c r="L479">
        <v>1622</v>
      </c>
      <c r="M479">
        <v>0</v>
      </c>
      <c r="N479" t="s">
        <v>68</v>
      </c>
      <c r="O479">
        <v>0</v>
      </c>
      <c r="P479" t="s">
        <v>122</v>
      </c>
      <c r="Q479">
        <f t="shared" si="7"/>
        <v>0.18515981735159817</v>
      </c>
      <c r="R479" t="s">
        <v>969</v>
      </c>
    </row>
    <row r="480" spans="1:19" x14ac:dyDescent="0.25">
      <c r="A480" t="s">
        <v>150</v>
      </c>
      <c r="B480">
        <v>2016</v>
      </c>
      <c r="C480" t="s">
        <v>970</v>
      </c>
      <c r="D480" t="s">
        <v>971</v>
      </c>
      <c r="E480">
        <v>1</v>
      </c>
      <c r="F480" t="s">
        <v>120</v>
      </c>
      <c r="G480">
        <v>37405</v>
      </c>
      <c r="I480" t="s">
        <v>167</v>
      </c>
      <c r="J480" t="s">
        <v>74</v>
      </c>
      <c r="K480">
        <v>46.8</v>
      </c>
      <c r="L480">
        <v>8209.02</v>
      </c>
      <c r="M480">
        <v>94362</v>
      </c>
      <c r="N480" t="s">
        <v>81</v>
      </c>
      <c r="O480">
        <v>0</v>
      </c>
      <c r="P480" t="s">
        <v>122</v>
      </c>
      <c r="Q480">
        <f t="shared" si="7"/>
        <v>2.0023562814658707E-2</v>
      </c>
      <c r="R480" t="s">
        <v>3741</v>
      </c>
      <c r="S480" t="s">
        <v>3742</v>
      </c>
    </row>
    <row r="481" spans="1:19" x14ac:dyDescent="0.25">
      <c r="A481" t="s">
        <v>150</v>
      </c>
      <c r="B481">
        <v>2016</v>
      </c>
      <c r="C481" t="s">
        <v>972</v>
      </c>
      <c r="D481" t="s">
        <v>973</v>
      </c>
      <c r="E481" t="s">
        <v>974</v>
      </c>
      <c r="F481" t="s">
        <v>120</v>
      </c>
      <c r="G481">
        <v>32417</v>
      </c>
      <c r="I481" t="s">
        <v>167</v>
      </c>
      <c r="J481" t="s">
        <v>74</v>
      </c>
      <c r="K481">
        <v>2.76</v>
      </c>
      <c r="L481">
        <v>23392</v>
      </c>
      <c r="M481">
        <v>502601</v>
      </c>
      <c r="N481" t="s">
        <v>81</v>
      </c>
      <c r="O481">
        <v>0</v>
      </c>
      <c r="P481" t="s">
        <v>527</v>
      </c>
      <c r="Q481">
        <f t="shared" si="7"/>
        <v>0.96750711402289724</v>
      </c>
      <c r="R481" t="s">
        <v>973</v>
      </c>
    </row>
    <row r="482" spans="1:19" x14ac:dyDescent="0.25">
      <c r="A482" t="s">
        <v>150</v>
      </c>
      <c r="B482">
        <v>2016</v>
      </c>
      <c r="C482" t="s">
        <v>972</v>
      </c>
      <c r="D482" t="s">
        <v>973</v>
      </c>
      <c r="E482" t="s">
        <v>975</v>
      </c>
      <c r="F482" t="s">
        <v>120</v>
      </c>
      <c r="G482">
        <v>32417</v>
      </c>
      <c r="I482" t="s">
        <v>167</v>
      </c>
      <c r="J482" t="s">
        <v>74</v>
      </c>
      <c r="K482">
        <v>2.76</v>
      </c>
      <c r="L482">
        <v>22431</v>
      </c>
      <c r="M482">
        <v>513036</v>
      </c>
      <c r="N482" t="s">
        <v>81</v>
      </c>
      <c r="O482">
        <v>0</v>
      </c>
      <c r="P482" t="s">
        <v>527</v>
      </c>
      <c r="Q482">
        <f t="shared" si="7"/>
        <v>0.92775957911455242</v>
      </c>
      <c r="R482" t="s">
        <v>973</v>
      </c>
    </row>
    <row r="483" spans="1:19" x14ac:dyDescent="0.25">
      <c r="A483" t="s">
        <v>150</v>
      </c>
      <c r="B483">
        <v>2016</v>
      </c>
      <c r="C483" t="s">
        <v>972</v>
      </c>
      <c r="D483" t="s">
        <v>973</v>
      </c>
      <c r="E483" t="s">
        <v>976</v>
      </c>
      <c r="F483" t="s">
        <v>120</v>
      </c>
      <c r="G483">
        <v>30225</v>
      </c>
      <c r="I483" t="s">
        <v>167</v>
      </c>
      <c r="J483" t="s">
        <v>74</v>
      </c>
      <c r="K483">
        <v>2.5</v>
      </c>
      <c r="L483">
        <v>18848</v>
      </c>
      <c r="M483">
        <v>460138</v>
      </c>
      <c r="N483" t="s">
        <v>81</v>
      </c>
      <c r="O483">
        <v>0</v>
      </c>
      <c r="P483" t="s">
        <v>527</v>
      </c>
      <c r="Q483">
        <f t="shared" si="7"/>
        <v>0.86063926940639268</v>
      </c>
      <c r="R483" t="s">
        <v>973</v>
      </c>
    </row>
    <row r="484" spans="1:19" x14ac:dyDescent="0.25">
      <c r="A484" t="s">
        <v>150</v>
      </c>
      <c r="B484">
        <v>2016</v>
      </c>
      <c r="C484" t="s">
        <v>972</v>
      </c>
      <c r="D484" t="s">
        <v>973</v>
      </c>
      <c r="E484" t="s">
        <v>977</v>
      </c>
      <c r="F484" t="s">
        <v>120</v>
      </c>
      <c r="G484">
        <v>30225</v>
      </c>
      <c r="I484" t="s">
        <v>167</v>
      </c>
      <c r="J484" t="s">
        <v>74</v>
      </c>
      <c r="K484">
        <v>2.5</v>
      </c>
      <c r="L484">
        <v>18856</v>
      </c>
      <c r="M484">
        <v>462515</v>
      </c>
      <c r="N484" t="s">
        <v>81</v>
      </c>
      <c r="O484">
        <v>0</v>
      </c>
      <c r="P484" t="s">
        <v>527</v>
      </c>
      <c r="Q484">
        <f t="shared" si="7"/>
        <v>0.86100456621004562</v>
      </c>
      <c r="R484" t="s">
        <v>973</v>
      </c>
    </row>
    <row r="485" spans="1:19" x14ac:dyDescent="0.25">
      <c r="A485" t="s">
        <v>150</v>
      </c>
      <c r="B485">
        <v>2016</v>
      </c>
      <c r="C485" t="s">
        <v>972</v>
      </c>
      <c r="D485" t="s">
        <v>973</v>
      </c>
      <c r="E485" t="s">
        <v>978</v>
      </c>
      <c r="F485" t="s">
        <v>120</v>
      </c>
      <c r="G485">
        <v>30225</v>
      </c>
      <c r="I485" t="s">
        <v>167</v>
      </c>
      <c r="J485" t="s">
        <v>74</v>
      </c>
      <c r="K485">
        <v>2.5</v>
      </c>
      <c r="L485">
        <v>18781</v>
      </c>
      <c r="M485">
        <v>471328</v>
      </c>
      <c r="N485" t="s">
        <v>81</v>
      </c>
      <c r="O485">
        <v>0</v>
      </c>
      <c r="P485" t="s">
        <v>527</v>
      </c>
      <c r="Q485">
        <f t="shared" si="7"/>
        <v>0.85757990867579914</v>
      </c>
      <c r="R485" t="s">
        <v>973</v>
      </c>
    </row>
    <row r="486" spans="1:19" x14ac:dyDescent="0.25">
      <c r="A486" t="s">
        <v>150</v>
      </c>
      <c r="B486">
        <v>2016</v>
      </c>
      <c r="C486" t="s">
        <v>972</v>
      </c>
      <c r="D486" t="s">
        <v>973</v>
      </c>
      <c r="E486" t="s">
        <v>979</v>
      </c>
      <c r="F486" t="s">
        <v>120</v>
      </c>
      <c r="G486">
        <v>30225</v>
      </c>
      <c r="I486" t="s">
        <v>167</v>
      </c>
      <c r="J486" t="s">
        <v>74</v>
      </c>
      <c r="K486">
        <v>2.5</v>
      </c>
      <c r="L486">
        <v>18913</v>
      </c>
      <c r="M486">
        <v>458945</v>
      </c>
      <c r="N486" t="s">
        <v>81</v>
      </c>
      <c r="O486">
        <v>0</v>
      </c>
      <c r="P486" t="s">
        <v>527</v>
      </c>
      <c r="Q486">
        <f t="shared" si="7"/>
        <v>0.86360730593607304</v>
      </c>
      <c r="R486" t="s">
        <v>973</v>
      </c>
    </row>
    <row r="487" spans="1:19" x14ac:dyDescent="0.25">
      <c r="A487" t="s">
        <v>150</v>
      </c>
      <c r="B487">
        <v>2016</v>
      </c>
      <c r="C487" t="s">
        <v>972</v>
      </c>
      <c r="D487" t="s">
        <v>973</v>
      </c>
      <c r="E487" t="s">
        <v>980</v>
      </c>
      <c r="F487" t="s">
        <v>120</v>
      </c>
      <c r="G487">
        <v>31594</v>
      </c>
      <c r="I487" t="s">
        <v>167</v>
      </c>
      <c r="J487" t="s">
        <v>74</v>
      </c>
      <c r="K487">
        <v>2.76</v>
      </c>
      <c r="L487">
        <v>22891</v>
      </c>
      <c r="M487">
        <v>517281</v>
      </c>
      <c r="N487" t="s">
        <v>81</v>
      </c>
      <c r="O487">
        <v>0</v>
      </c>
      <c r="P487" t="s">
        <v>527</v>
      </c>
      <c r="Q487">
        <f t="shared" si="7"/>
        <v>0.94678545430481109</v>
      </c>
      <c r="R487" t="s">
        <v>973</v>
      </c>
    </row>
    <row r="488" spans="1:19" x14ac:dyDescent="0.25">
      <c r="A488" t="s">
        <v>150</v>
      </c>
      <c r="B488">
        <v>2016</v>
      </c>
      <c r="C488" t="s">
        <v>972</v>
      </c>
      <c r="D488" t="s">
        <v>973</v>
      </c>
      <c r="E488" t="s">
        <v>981</v>
      </c>
      <c r="F488" t="s">
        <v>120</v>
      </c>
      <c r="G488">
        <v>31594</v>
      </c>
      <c r="I488" t="s">
        <v>167</v>
      </c>
      <c r="J488" t="s">
        <v>74</v>
      </c>
      <c r="K488">
        <v>2.76</v>
      </c>
      <c r="L488">
        <v>22752</v>
      </c>
      <c r="M488">
        <v>542630</v>
      </c>
      <c r="N488" t="s">
        <v>81</v>
      </c>
      <c r="O488">
        <v>0</v>
      </c>
      <c r="P488" t="s">
        <v>527</v>
      </c>
      <c r="Q488">
        <f t="shared" si="7"/>
        <v>0.94103633114949381</v>
      </c>
      <c r="R488" t="s">
        <v>973</v>
      </c>
    </row>
    <row r="489" spans="1:19" x14ac:dyDescent="0.25">
      <c r="A489" t="s">
        <v>125</v>
      </c>
      <c r="B489">
        <v>2016</v>
      </c>
      <c r="C489" t="s">
        <v>982</v>
      </c>
      <c r="D489" t="s">
        <v>983</v>
      </c>
      <c r="E489" t="s">
        <v>128</v>
      </c>
      <c r="F489" t="s">
        <v>120</v>
      </c>
      <c r="G489">
        <v>42004</v>
      </c>
      <c r="I489" t="s">
        <v>129</v>
      </c>
      <c r="J489" t="s">
        <v>69</v>
      </c>
      <c r="K489">
        <v>1.5</v>
      </c>
      <c r="L489">
        <v>2628</v>
      </c>
      <c r="M489">
        <v>0</v>
      </c>
      <c r="N489" t="s">
        <v>68</v>
      </c>
      <c r="O489">
        <v>0</v>
      </c>
      <c r="Q489">
        <f t="shared" si="7"/>
        <v>0.2</v>
      </c>
      <c r="R489" t="s">
        <v>983</v>
      </c>
    </row>
    <row r="490" spans="1:19" x14ac:dyDescent="0.25">
      <c r="A490" t="s">
        <v>125</v>
      </c>
      <c r="B490">
        <v>2016</v>
      </c>
      <c r="C490" t="s">
        <v>984</v>
      </c>
      <c r="D490" t="s">
        <v>985</v>
      </c>
      <c r="E490" t="s">
        <v>128</v>
      </c>
      <c r="F490" t="s">
        <v>120</v>
      </c>
      <c r="G490">
        <v>42004</v>
      </c>
      <c r="I490" t="s">
        <v>129</v>
      </c>
      <c r="J490" t="s">
        <v>69</v>
      </c>
      <c r="K490">
        <v>1.5</v>
      </c>
      <c r="L490">
        <v>2628</v>
      </c>
      <c r="M490">
        <v>0</v>
      </c>
      <c r="N490" t="s">
        <v>68</v>
      </c>
      <c r="O490">
        <v>0</v>
      </c>
      <c r="Q490">
        <f t="shared" si="7"/>
        <v>0.2</v>
      </c>
      <c r="R490" t="s">
        <v>985</v>
      </c>
    </row>
    <row r="491" spans="1:19" x14ac:dyDescent="0.25">
      <c r="A491" t="s">
        <v>188</v>
      </c>
      <c r="B491">
        <v>2016</v>
      </c>
      <c r="C491" t="s">
        <v>986</v>
      </c>
      <c r="D491" t="s">
        <v>987</v>
      </c>
      <c r="E491" t="s">
        <v>988</v>
      </c>
      <c r="F491" t="s">
        <v>120</v>
      </c>
      <c r="G491">
        <v>23070</v>
      </c>
      <c r="I491" t="s">
        <v>191</v>
      </c>
      <c r="J491" t="s">
        <v>95</v>
      </c>
      <c r="K491">
        <v>18.5</v>
      </c>
      <c r="L491">
        <v>49392</v>
      </c>
      <c r="M491">
        <v>0</v>
      </c>
      <c r="N491" t="s">
        <v>93</v>
      </c>
      <c r="O491">
        <v>0</v>
      </c>
      <c r="P491" t="s">
        <v>122</v>
      </c>
      <c r="Q491">
        <f t="shared" si="7"/>
        <v>0.30477600888559792</v>
      </c>
      <c r="R491" t="s">
        <v>987</v>
      </c>
    </row>
    <row r="492" spans="1:19" x14ac:dyDescent="0.25">
      <c r="A492" t="s">
        <v>188</v>
      </c>
      <c r="B492">
        <v>2016</v>
      </c>
      <c r="C492" t="s">
        <v>989</v>
      </c>
      <c r="D492" t="s">
        <v>990</v>
      </c>
      <c r="E492">
        <v>1</v>
      </c>
      <c r="F492" t="s">
        <v>120</v>
      </c>
      <c r="G492">
        <v>3044</v>
      </c>
      <c r="I492" t="s">
        <v>191</v>
      </c>
      <c r="J492" t="s">
        <v>95</v>
      </c>
      <c r="K492">
        <v>5.7</v>
      </c>
      <c r="L492">
        <v>15855</v>
      </c>
      <c r="M492">
        <v>0</v>
      </c>
      <c r="N492" t="s">
        <v>93</v>
      </c>
      <c r="O492">
        <v>0</v>
      </c>
      <c r="P492" t="s">
        <v>122</v>
      </c>
      <c r="Q492">
        <f t="shared" si="7"/>
        <v>0.31753184330689738</v>
      </c>
      <c r="R492" t="s">
        <v>990</v>
      </c>
    </row>
    <row r="493" spans="1:19" x14ac:dyDescent="0.25">
      <c r="A493" t="s">
        <v>168</v>
      </c>
      <c r="B493">
        <v>2016</v>
      </c>
      <c r="C493" t="s">
        <v>991</v>
      </c>
      <c r="D493" t="s">
        <v>992</v>
      </c>
      <c r="E493" t="s">
        <v>357</v>
      </c>
      <c r="F493" t="s">
        <v>120</v>
      </c>
      <c r="G493">
        <v>32417</v>
      </c>
      <c r="I493" t="s">
        <v>172</v>
      </c>
      <c r="J493" t="s">
        <v>70</v>
      </c>
      <c r="K493">
        <v>35.799999999999997</v>
      </c>
      <c r="L493">
        <v>293811</v>
      </c>
      <c r="M493">
        <v>0</v>
      </c>
      <c r="N493" t="s">
        <v>77</v>
      </c>
      <c r="O493">
        <v>0</v>
      </c>
      <c r="P493" t="s">
        <v>122</v>
      </c>
      <c r="Q493">
        <f t="shared" si="7"/>
        <v>0.93687342159638787</v>
      </c>
      <c r="R493" t="s">
        <v>3743</v>
      </c>
      <c r="S493" t="s">
        <v>3744</v>
      </c>
    </row>
    <row r="494" spans="1:19" x14ac:dyDescent="0.25">
      <c r="A494" t="s">
        <v>150</v>
      </c>
      <c r="B494">
        <v>2016</v>
      </c>
      <c r="C494" t="s">
        <v>993</v>
      </c>
      <c r="D494" t="s">
        <v>994</v>
      </c>
      <c r="E494">
        <v>1</v>
      </c>
      <c r="F494" t="s">
        <v>120</v>
      </c>
      <c r="G494">
        <v>41290</v>
      </c>
      <c r="I494" t="s">
        <v>167</v>
      </c>
      <c r="J494" t="s">
        <v>74</v>
      </c>
      <c r="K494">
        <v>49.9</v>
      </c>
      <c r="L494">
        <v>11716</v>
      </c>
      <c r="M494">
        <v>133873</v>
      </c>
      <c r="N494" t="s">
        <v>81</v>
      </c>
      <c r="O494">
        <v>0</v>
      </c>
      <c r="P494" t="s">
        <v>122</v>
      </c>
      <c r="Q494">
        <f t="shared" si="7"/>
        <v>2.680246337423706E-2</v>
      </c>
      <c r="R494" t="s">
        <v>994</v>
      </c>
    </row>
    <row r="495" spans="1:19" x14ac:dyDescent="0.25">
      <c r="A495" t="s">
        <v>150</v>
      </c>
      <c r="B495">
        <v>2016</v>
      </c>
      <c r="C495" t="s">
        <v>995</v>
      </c>
      <c r="D495" t="s">
        <v>996</v>
      </c>
      <c r="E495" t="s">
        <v>997</v>
      </c>
      <c r="F495" t="s">
        <v>120</v>
      </c>
      <c r="G495">
        <v>37377</v>
      </c>
      <c r="I495" t="s">
        <v>197</v>
      </c>
      <c r="J495" t="s">
        <v>82</v>
      </c>
      <c r="K495">
        <v>182.4</v>
      </c>
      <c r="L495">
        <v>769835</v>
      </c>
      <c r="M495">
        <v>8692240</v>
      </c>
      <c r="N495" t="s">
        <v>81</v>
      </c>
      <c r="O495">
        <v>0</v>
      </c>
      <c r="P495" t="s">
        <v>122</v>
      </c>
      <c r="Q495">
        <f t="shared" si="7"/>
        <v>0.48180212589121207</v>
      </c>
      <c r="R495" t="s">
        <v>996</v>
      </c>
    </row>
    <row r="496" spans="1:19" x14ac:dyDescent="0.25">
      <c r="A496" t="s">
        <v>150</v>
      </c>
      <c r="B496">
        <v>2016</v>
      </c>
      <c r="C496" t="s">
        <v>995</v>
      </c>
      <c r="D496" t="s">
        <v>996</v>
      </c>
      <c r="E496" t="s">
        <v>998</v>
      </c>
      <c r="F496" t="s">
        <v>120</v>
      </c>
      <c r="G496">
        <v>37377</v>
      </c>
      <c r="I496" t="s">
        <v>197</v>
      </c>
      <c r="J496" t="s">
        <v>82</v>
      </c>
      <c r="K496">
        <v>182.4</v>
      </c>
      <c r="L496">
        <v>680360</v>
      </c>
      <c r="M496">
        <v>8072510</v>
      </c>
      <c r="N496" t="s">
        <v>81</v>
      </c>
      <c r="O496">
        <v>0</v>
      </c>
      <c r="P496" t="s">
        <v>122</v>
      </c>
      <c r="Q496">
        <f t="shared" si="7"/>
        <v>0.42580409356725146</v>
      </c>
      <c r="R496" t="s">
        <v>996</v>
      </c>
    </row>
    <row r="497" spans="1:20" x14ac:dyDescent="0.25">
      <c r="A497" t="s">
        <v>150</v>
      </c>
      <c r="B497">
        <v>2016</v>
      </c>
      <c r="C497" t="s">
        <v>995</v>
      </c>
      <c r="D497" t="s">
        <v>996</v>
      </c>
      <c r="E497" t="s">
        <v>999</v>
      </c>
      <c r="F497" t="s">
        <v>120</v>
      </c>
      <c r="G497">
        <v>37377</v>
      </c>
      <c r="I497" t="s">
        <v>197</v>
      </c>
      <c r="J497" t="s">
        <v>82</v>
      </c>
      <c r="K497">
        <v>182.4</v>
      </c>
      <c r="L497">
        <v>726570</v>
      </c>
      <c r="M497">
        <v>8616000</v>
      </c>
      <c r="N497" t="s">
        <v>81</v>
      </c>
      <c r="O497">
        <v>0</v>
      </c>
      <c r="P497" t="s">
        <v>122</v>
      </c>
      <c r="Q497">
        <f t="shared" si="7"/>
        <v>0.45472467555875989</v>
      </c>
      <c r="R497" t="s">
        <v>996</v>
      </c>
    </row>
    <row r="498" spans="1:20" x14ac:dyDescent="0.25">
      <c r="A498" t="s">
        <v>150</v>
      </c>
      <c r="B498">
        <v>2016</v>
      </c>
      <c r="C498" t="s">
        <v>995</v>
      </c>
      <c r="D498" t="s">
        <v>996</v>
      </c>
      <c r="E498" t="s">
        <v>1000</v>
      </c>
      <c r="F498" t="s">
        <v>120</v>
      </c>
      <c r="G498">
        <v>37377</v>
      </c>
      <c r="I498" t="s">
        <v>199</v>
      </c>
      <c r="J498" t="s">
        <v>84</v>
      </c>
      <c r="K498">
        <v>313</v>
      </c>
      <c r="L498">
        <v>1244790</v>
      </c>
      <c r="M498">
        <v>239533</v>
      </c>
      <c r="N498" t="s">
        <v>81</v>
      </c>
      <c r="O498">
        <v>0</v>
      </c>
      <c r="P498" t="s">
        <v>122</v>
      </c>
      <c r="Q498">
        <f t="shared" si="7"/>
        <v>0.45399142194406755</v>
      </c>
      <c r="R498" t="s">
        <v>996</v>
      </c>
    </row>
    <row r="499" spans="1:20" x14ac:dyDescent="0.25">
      <c r="A499" t="s">
        <v>125</v>
      </c>
      <c r="B499">
        <v>2016</v>
      </c>
      <c r="C499" t="s">
        <v>1001</v>
      </c>
      <c r="D499" t="s">
        <v>1002</v>
      </c>
      <c r="E499" t="s">
        <v>1003</v>
      </c>
      <c r="F499" t="s">
        <v>120</v>
      </c>
      <c r="G499">
        <v>40970</v>
      </c>
      <c r="I499" t="s">
        <v>129</v>
      </c>
      <c r="J499" t="s">
        <v>69</v>
      </c>
      <c r="K499">
        <v>1.05</v>
      </c>
      <c r="L499">
        <v>1839.6</v>
      </c>
      <c r="M499">
        <v>0</v>
      </c>
      <c r="N499" t="s">
        <v>68</v>
      </c>
      <c r="O499">
        <v>0</v>
      </c>
      <c r="Q499">
        <f t="shared" si="7"/>
        <v>0.19999999999999998</v>
      </c>
      <c r="R499" t="s">
        <v>1002</v>
      </c>
    </row>
    <row r="500" spans="1:20" x14ac:dyDescent="0.25">
      <c r="A500" t="s">
        <v>125</v>
      </c>
      <c r="B500">
        <v>2016</v>
      </c>
      <c r="C500" t="s">
        <v>1004</v>
      </c>
      <c r="D500" t="s">
        <v>1005</v>
      </c>
      <c r="E500">
        <v>1</v>
      </c>
      <c r="F500" t="s">
        <v>120</v>
      </c>
      <c r="G500">
        <v>40909</v>
      </c>
      <c r="I500" t="s">
        <v>129</v>
      </c>
      <c r="J500" t="s">
        <v>69</v>
      </c>
      <c r="K500">
        <v>1.2</v>
      </c>
      <c r="L500">
        <v>1974</v>
      </c>
      <c r="M500">
        <v>0</v>
      </c>
      <c r="N500" t="s">
        <v>68</v>
      </c>
      <c r="O500">
        <v>0</v>
      </c>
      <c r="P500" t="s">
        <v>122</v>
      </c>
      <c r="Q500">
        <f t="shared" si="7"/>
        <v>0.18778538812785389</v>
      </c>
      <c r="R500" t="s">
        <v>1005</v>
      </c>
    </row>
    <row r="501" spans="1:20" x14ac:dyDescent="0.25">
      <c r="A501" t="s">
        <v>125</v>
      </c>
      <c r="B501">
        <v>2016</v>
      </c>
      <c r="C501" t="s">
        <v>1006</v>
      </c>
      <c r="D501" t="s">
        <v>1007</v>
      </c>
      <c r="E501" t="s">
        <v>128</v>
      </c>
      <c r="F501" t="s">
        <v>120</v>
      </c>
      <c r="G501">
        <v>41639</v>
      </c>
      <c r="I501" t="s">
        <v>129</v>
      </c>
      <c r="J501" t="s">
        <v>69</v>
      </c>
      <c r="K501">
        <v>1.5</v>
      </c>
      <c r="L501">
        <v>1971</v>
      </c>
      <c r="M501">
        <v>0</v>
      </c>
      <c r="N501" t="s">
        <v>68</v>
      </c>
      <c r="O501">
        <v>0</v>
      </c>
      <c r="P501" t="s">
        <v>122</v>
      </c>
      <c r="Q501">
        <f t="shared" si="7"/>
        <v>0.15</v>
      </c>
      <c r="R501" t="s">
        <v>1007</v>
      </c>
    </row>
    <row r="502" spans="1:20" x14ac:dyDescent="0.25">
      <c r="A502" t="s">
        <v>125</v>
      </c>
      <c r="B502">
        <v>2016</v>
      </c>
      <c r="C502" t="s">
        <v>1008</v>
      </c>
      <c r="D502" t="s">
        <v>1009</v>
      </c>
      <c r="E502">
        <v>1</v>
      </c>
      <c r="F502" t="s">
        <v>120</v>
      </c>
      <c r="G502">
        <v>41943</v>
      </c>
      <c r="I502" t="s">
        <v>129</v>
      </c>
      <c r="J502" t="s">
        <v>69</v>
      </c>
      <c r="K502">
        <v>6.5</v>
      </c>
      <c r="L502">
        <v>14186</v>
      </c>
      <c r="M502">
        <v>0</v>
      </c>
      <c r="N502" t="s">
        <v>68</v>
      </c>
      <c r="O502">
        <v>0</v>
      </c>
      <c r="P502" t="s">
        <v>122</v>
      </c>
      <c r="Q502">
        <f t="shared" si="7"/>
        <v>0.24913944502985599</v>
      </c>
      <c r="R502" t="s">
        <v>1009</v>
      </c>
    </row>
    <row r="503" spans="1:20" x14ac:dyDescent="0.25">
      <c r="A503" t="s">
        <v>150</v>
      </c>
      <c r="B503">
        <v>2016</v>
      </c>
      <c r="C503" t="s">
        <v>1010</v>
      </c>
      <c r="D503" t="s">
        <v>1011</v>
      </c>
      <c r="E503" t="s">
        <v>1012</v>
      </c>
      <c r="F503" t="s">
        <v>120</v>
      </c>
      <c r="G503">
        <v>36650</v>
      </c>
      <c r="I503" t="s">
        <v>197</v>
      </c>
      <c r="J503" t="s">
        <v>82</v>
      </c>
      <c r="K503">
        <v>170</v>
      </c>
      <c r="L503">
        <v>348700</v>
      </c>
      <c r="M503">
        <v>4145660</v>
      </c>
      <c r="N503" t="s">
        <v>81</v>
      </c>
      <c r="O503">
        <v>0</v>
      </c>
      <c r="P503" t="s">
        <v>122</v>
      </c>
      <c r="Q503">
        <f t="shared" si="7"/>
        <v>0.23415256513564331</v>
      </c>
      <c r="R503" t="s">
        <v>3745</v>
      </c>
      <c r="S503" t="s">
        <v>3731</v>
      </c>
      <c r="T503">
        <v>1</v>
      </c>
    </row>
    <row r="504" spans="1:20" x14ac:dyDescent="0.25">
      <c r="A504" t="s">
        <v>150</v>
      </c>
      <c r="B504">
        <v>2016</v>
      </c>
      <c r="C504" t="s">
        <v>1010</v>
      </c>
      <c r="D504" t="s">
        <v>1011</v>
      </c>
      <c r="E504" t="s">
        <v>1013</v>
      </c>
      <c r="F504" t="s">
        <v>120</v>
      </c>
      <c r="G504">
        <v>36650</v>
      </c>
      <c r="I504" t="s">
        <v>197</v>
      </c>
      <c r="J504" t="s">
        <v>82</v>
      </c>
      <c r="K504">
        <v>170</v>
      </c>
      <c r="L504">
        <v>418455</v>
      </c>
      <c r="M504">
        <v>5021700</v>
      </c>
      <c r="N504" t="s">
        <v>81</v>
      </c>
      <c r="O504">
        <v>0</v>
      </c>
      <c r="P504" t="s">
        <v>122</v>
      </c>
      <c r="Q504">
        <f t="shared" si="7"/>
        <v>0.28099315068493153</v>
      </c>
      <c r="R504" t="s">
        <v>3745</v>
      </c>
      <c r="S504" t="s">
        <v>3731</v>
      </c>
      <c r="T504">
        <v>1</v>
      </c>
    </row>
    <row r="505" spans="1:20" x14ac:dyDescent="0.25">
      <c r="A505" t="s">
        <v>150</v>
      </c>
      <c r="B505">
        <v>2016</v>
      </c>
      <c r="C505" t="s">
        <v>1010</v>
      </c>
      <c r="D505" t="s">
        <v>1011</v>
      </c>
      <c r="E505" t="s">
        <v>1014</v>
      </c>
      <c r="F505" t="s">
        <v>120</v>
      </c>
      <c r="G505">
        <v>36650</v>
      </c>
      <c r="I505" t="s">
        <v>199</v>
      </c>
      <c r="J505" t="s">
        <v>84</v>
      </c>
      <c r="K505">
        <v>196</v>
      </c>
      <c r="L505">
        <v>455069</v>
      </c>
      <c r="M505">
        <v>148171</v>
      </c>
      <c r="N505" t="s">
        <v>81</v>
      </c>
      <c r="O505">
        <v>0</v>
      </c>
      <c r="P505" t="s">
        <v>122</v>
      </c>
      <c r="Q505">
        <f t="shared" si="7"/>
        <v>0.26504344888640385</v>
      </c>
      <c r="R505" t="s">
        <v>3745</v>
      </c>
      <c r="S505" t="s">
        <v>3731</v>
      </c>
      <c r="T505">
        <v>1</v>
      </c>
    </row>
    <row r="506" spans="1:20" x14ac:dyDescent="0.25">
      <c r="A506" t="s">
        <v>125</v>
      </c>
      <c r="B506">
        <v>2016</v>
      </c>
      <c r="C506" t="s">
        <v>1015</v>
      </c>
      <c r="D506" t="s">
        <v>1016</v>
      </c>
      <c r="E506" t="s">
        <v>1017</v>
      </c>
      <c r="F506" t="s">
        <v>120</v>
      </c>
      <c r="G506">
        <v>42348</v>
      </c>
      <c r="I506" t="s">
        <v>129</v>
      </c>
      <c r="J506" t="s">
        <v>69</v>
      </c>
      <c r="K506">
        <v>299</v>
      </c>
      <c r="L506">
        <v>549034</v>
      </c>
      <c r="M506">
        <v>0</v>
      </c>
      <c r="N506" t="s">
        <v>68</v>
      </c>
      <c r="O506">
        <v>0</v>
      </c>
      <c r="P506" t="s">
        <v>122</v>
      </c>
      <c r="Q506">
        <f t="shared" si="7"/>
        <v>0.20961576640552221</v>
      </c>
      <c r="R506" t="s">
        <v>1016</v>
      </c>
    </row>
    <row r="507" spans="1:20" x14ac:dyDescent="0.25">
      <c r="A507" t="s">
        <v>125</v>
      </c>
      <c r="B507">
        <v>2016</v>
      </c>
      <c r="C507" t="s">
        <v>1018</v>
      </c>
      <c r="D507" t="s">
        <v>1019</v>
      </c>
      <c r="E507" t="s">
        <v>1020</v>
      </c>
      <c r="F507" t="s">
        <v>120</v>
      </c>
      <c r="G507">
        <v>41633</v>
      </c>
      <c r="I507" t="s">
        <v>129</v>
      </c>
      <c r="J507" t="s">
        <v>69</v>
      </c>
      <c r="K507">
        <v>250</v>
      </c>
      <c r="L507">
        <v>623742</v>
      </c>
      <c r="M507">
        <v>0</v>
      </c>
      <c r="N507" t="s">
        <v>68</v>
      </c>
      <c r="O507">
        <v>0</v>
      </c>
      <c r="P507" t="s">
        <v>122</v>
      </c>
      <c r="Q507">
        <f t="shared" si="7"/>
        <v>0.284813698630137</v>
      </c>
      <c r="R507" t="s">
        <v>1019</v>
      </c>
    </row>
    <row r="508" spans="1:20" x14ac:dyDescent="0.25">
      <c r="A508" t="s">
        <v>125</v>
      </c>
      <c r="B508">
        <v>2016</v>
      </c>
      <c r="C508" t="s">
        <v>1021</v>
      </c>
      <c r="D508" t="s">
        <v>1022</v>
      </c>
      <c r="E508" t="s">
        <v>1023</v>
      </c>
      <c r="F508" t="s">
        <v>120</v>
      </c>
      <c r="G508">
        <v>41562</v>
      </c>
      <c r="I508" t="s">
        <v>129</v>
      </c>
      <c r="J508" t="s">
        <v>69</v>
      </c>
      <c r="K508">
        <v>300</v>
      </c>
      <c r="L508">
        <v>722540</v>
      </c>
      <c r="M508">
        <v>0</v>
      </c>
      <c r="N508" t="s">
        <v>68</v>
      </c>
      <c r="O508">
        <v>0</v>
      </c>
      <c r="P508" t="s">
        <v>122</v>
      </c>
      <c r="Q508">
        <f t="shared" si="7"/>
        <v>0.27493911719939118</v>
      </c>
      <c r="R508" t="s">
        <v>1022</v>
      </c>
    </row>
    <row r="509" spans="1:20" x14ac:dyDescent="0.25">
      <c r="A509" t="s">
        <v>130</v>
      </c>
      <c r="B509">
        <v>2016</v>
      </c>
      <c r="C509" t="s">
        <v>1024</v>
      </c>
      <c r="D509" t="s">
        <v>1025</v>
      </c>
      <c r="E509" t="s">
        <v>357</v>
      </c>
      <c r="F509" t="s">
        <v>120</v>
      </c>
      <c r="G509">
        <v>33543</v>
      </c>
      <c r="I509" t="s">
        <v>172</v>
      </c>
      <c r="J509" t="s">
        <v>70</v>
      </c>
      <c r="K509">
        <v>54.15</v>
      </c>
      <c r="L509">
        <v>332752</v>
      </c>
      <c r="M509">
        <v>5483270</v>
      </c>
      <c r="N509" t="s">
        <v>96</v>
      </c>
      <c r="O509">
        <v>46452</v>
      </c>
      <c r="P509" t="s">
        <v>81</v>
      </c>
      <c r="Q509">
        <f t="shared" si="7"/>
        <v>0.7014845452973939</v>
      </c>
      <c r="R509" t="s">
        <v>3746</v>
      </c>
      <c r="S509" t="s">
        <v>3747</v>
      </c>
    </row>
    <row r="510" spans="1:20" x14ac:dyDescent="0.25">
      <c r="A510" t="s">
        <v>188</v>
      </c>
      <c r="B510">
        <v>2016</v>
      </c>
      <c r="C510" t="s">
        <v>1026</v>
      </c>
      <c r="D510" t="s">
        <v>1027</v>
      </c>
      <c r="E510">
        <v>1</v>
      </c>
      <c r="F510" t="s">
        <v>120</v>
      </c>
      <c r="G510">
        <v>26634</v>
      </c>
      <c r="I510" t="s">
        <v>191</v>
      </c>
      <c r="J510" t="s">
        <v>95</v>
      </c>
      <c r="K510">
        <v>59.85</v>
      </c>
      <c r="L510">
        <v>157942</v>
      </c>
      <c r="M510">
        <v>0</v>
      </c>
      <c r="N510" t="s">
        <v>93</v>
      </c>
      <c r="O510">
        <v>0</v>
      </c>
      <c r="P510" t="s">
        <v>122</v>
      </c>
      <c r="Q510">
        <f t="shared" si="7"/>
        <v>0.30125160694735315</v>
      </c>
      <c r="R510" t="s">
        <v>1027</v>
      </c>
    </row>
    <row r="511" spans="1:20" x14ac:dyDescent="0.25">
      <c r="A511" t="s">
        <v>188</v>
      </c>
      <c r="B511">
        <v>2016</v>
      </c>
      <c r="C511" t="s">
        <v>1026</v>
      </c>
      <c r="D511" t="s">
        <v>1027</v>
      </c>
      <c r="E511">
        <v>2</v>
      </c>
      <c r="F511" t="s">
        <v>120</v>
      </c>
      <c r="G511">
        <v>27942</v>
      </c>
      <c r="I511" t="s">
        <v>191</v>
      </c>
      <c r="J511" t="s">
        <v>95</v>
      </c>
      <c r="K511">
        <v>59.85</v>
      </c>
      <c r="L511">
        <v>176964</v>
      </c>
      <c r="M511">
        <v>0</v>
      </c>
      <c r="N511" t="s">
        <v>93</v>
      </c>
      <c r="O511">
        <v>0</v>
      </c>
      <c r="P511" t="s">
        <v>122</v>
      </c>
      <c r="Q511">
        <f t="shared" si="7"/>
        <v>0.33753333104450622</v>
      </c>
      <c r="R511" t="s">
        <v>1027</v>
      </c>
    </row>
    <row r="512" spans="1:20" x14ac:dyDescent="0.25">
      <c r="A512" t="s">
        <v>188</v>
      </c>
      <c r="B512">
        <v>2016</v>
      </c>
      <c r="C512" t="s">
        <v>1026</v>
      </c>
      <c r="D512" t="s">
        <v>1027</v>
      </c>
      <c r="E512">
        <v>3</v>
      </c>
      <c r="F512" t="s">
        <v>120</v>
      </c>
      <c r="G512">
        <v>33786</v>
      </c>
      <c r="I512" t="s">
        <v>191</v>
      </c>
      <c r="J512" t="s">
        <v>95</v>
      </c>
      <c r="K512">
        <v>78.37</v>
      </c>
      <c r="L512">
        <v>270845</v>
      </c>
      <c r="M512">
        <v>0</v>
      </c>
      <c r="N512" t="s">
        <v>93</v>
      </c>
      <c r="O512">
        <v>0</v>
      </c>
      <c r="P512" t="s">
        <v>122</v>
      </c>
      <c r="Q512">
        <f t="shared" si="7"/>
        <v>0.39451804256008405</v>
      </c>
      <c r="R512" t="s">
        <v>1027</v>
      </c>
    </row>
    <row r="513" spans="1:18" x14ac:dyDescent="0.25">
      <c r="A513" t="s">
        <v>188</v>
      </c>
      <c r="B513">
        <v>2016</v>
      </c>
      <c r="C513" t="s">
        <v>1026</v>
      </c>
      <c r="D513" t="s">
        <v>1027</v>
      </c>
      <c r="E513">
        <v>4</v>
      </c>
      <c r="F513" t="s">
        <v>120</v>
      </c>
      <c r="G513">
        <v>33786</v>
      </c>
      <c r="I513" t="s">
        <v>191</v>
      </c>
      <c r="J513" t="s">
        <v>95</v>
      </c>
      <c r="K513">
        <v>78.37</v>
      </c>
      <c r="L513">
        <v>271029</v>
      </c>
      <c r="M513">
        <v>0</v>
      </c>
      <c r="N513" t="s">
        <v>93</v>
      </c>
      <c r="O513">
        <v>0</v>
      </c>
      <c r="P513" t="s">
        <v>122</v>
      </c>
      <c r="Q513">
        <f t="shared" si="7"/>
        <v>0.39478606050330267</v>
      </c>
      <c r="R513" t="s">
        <v>1027</v>
      </c>
    </row>
    <row r="514" spans="1:18" x14ac:dyDescent="0.25">
      <c r="A514" t="s">
        <v>130</v>
      </c>
      <c r="B514">
        <v>2016</v>
      </c>
      <c r="C514" t="s">
        <v>1028</v>
      </c>
      <c r="D514" t="s">
        <v>1029</v>
      </c>
      <c r="E514" t="s">
        <v>681</v>
      </c>
      <c r="F514" t="s">
        <v>120</v>
      </c>
      <c r="G514">
        <v>31670</v>
      </c>
      <c r="I514" t="s">
        <v>172</v>
      </c>
      <c r="J514" t="s">
        <v>70</v>
      </c>
      <c r="K514">
        <v>15</v>
      </c>
      <c r="L514">
        <v>68272</v>
      </c>
      <c r="M514">
        <v>1138110</v>
      </c>
      <c r="N514" t="s">
        <v>96</v>
      </c>
      <c r="O514">
        <v>80883</v>
      </c>
      <c r="P514" t="s">
        <v>81</v>
      </c>
      <c r="Q514">
        <f t="shared" si="7"/>
        <v>0.51957382039573818</v>
      </c>
      <c r="R514" t="s">
        <v>1029</v>
      </c>
    </row>
    <row r="515" spans="1:18" x14ac:dyDescent="0.25">
      <c r="A515" t="s">
        <v>1030</v>
      </c>
      <c r="B515">
        <v>2016</v>
      </c>
      <c r="C515" t="s">
        <v>1031</v>
      </c>
      <c r="D515" t="s">
        <v>1032</v>
      </c>
      <c r="E515" t="s">
        <v>1033</v>
      </c>
      <c r="F515" t="s">
        <v>120</v>
      </c>
      <c r="G515">
        <v>31174</v>
      </c>
      <c r="I515" t="s">
        <v>172</v>
      </c>
      <c r="J515" t="s">
        <v>70</v>
      </c>
      <c r="K515">
        <v>1196</v>
      </c>
      <c r="L515">
        <v>9969250</v>
      </c>
      <c r="M515">
        <v>101461000</v>
      </c>
      <c r="N515" t="s">
        <v>87</v>
      </c>
      <c r="O515">
        <v>0</v>
      </c>
      <c r="P515" t="s">
        <v>122</v>
      </c>
      <c r="Q515">
        <f t="shared" si="7"/>
        <v>0.95154033231013579</v>
      </c>
      <c r="R515" t="s">
        <v>1032</v>
      </c>
    </row>
    <row r="516" spans="1:18" x14ac:dyDescent="0.25">
      <c r="A516" t="s">
        <v>1030</v>
      </c>
      <c r="B516">
        <v>2016</v>
      </c>
      <c r="C516" t="s">
        <v>1031</v>
      </c>
      <c r="D516" t="s">
        <v>1032</v>
      </c>
      <c r="E516" t="s">
        <v>1034</v>
      </c>
      <c r="F516" t="s">
        <v>120</v>
      </c>
      <c r="G516">
        <v>31484</v>
      </c>
      <c r="I516" t="s">
        <v>172</v>
      </c>
      <c r="J516" t="s">
        <v>70</v>
      </c>
      <c r="K516">
        <v>1197</v>
      </c>
      <c r="L516">
        <v>8961550</v>
      </c>
      <c r="M516">
        <v>92213100</v>
      </c>
      <c r="N516" t="s">
        <v>87</v>
      </c>
      <c r="O516">
        <v>0</v>
      </c>
      <c r="P516" t="s">
        <v>122</v>
      </c>
      <c r="Q516">
        <f t="shared" si="7"/>
        <v>0.85464326722437756</v>
      </c>
      <c r="R516" t="s">
        <v>1032</v>
      </c>
    </row>
    <row r="517" spans="1:18" x14ac:dyDescent="0.25">
      <c r="A517" t="s">
        <v>116</v>
      </c>
      <c r="B517">
        <v>2016</v>
      </c>
      <c r="C517" t="s">
        <v>1035</v>
      </c>
      <c r="D517" t="s">
        <v>1036</v>
      </c>
      <c r="E517" t="s">
        <v>119</v>
      </c>
      <c r="F517" t="s">
        <v>120</v>
      </c>
      <c r="G517">
        <v>41250</v>
      </c>
      <c r="I517" t="s">
        <v>121</v>
      </c>
      <c r="J517" t="s">
        <v>99</v>
      </c>
      <c r="K517">
        <v>17.98</v>
      </c>
      <c r="L517">
        <v>63335</v>
      </c>
      <c r="M517">
        <v>0</v>
      </c>
      <c r="N517" t="s">
        <v>98</v>
      </c>
      <c r="O517">
        <v>0</v>
      </c>
      <c r="P517" t="s">
        <v>122</v>
      </c>
      <c r="Q517">
        <f t="shared" ref="Q517:Q580" si="8">IFERROR(L517/(K517*8760),"")</f>
        <v>0.40211472920190366</v>
      </c>
      <c r="R517" t="s">
        <v>1036</v>
      </c>
    </row>
    <row r="518" spans="1:18" x14ac:dyDescent="0.25">
      <c r="A518" t="s">
        <v>188</v>
      </c>
      <c r="B518">
        <v>2016</v>
      </c>
      <c r="C518" t="s">
        <v>1037</v>
      </c>
      <c r="D518" t="s">
        <v>1038</v>
      </c>
      <c r="E518" t="s">
        <v>1039</v>
      </c>
      <c r="F518" t="s">
        <v>120</v>
      </c>
      <c r="G518">
        <v>37012</v>
      </c>
      <c r="I518" t="s">
        <v>191</v>
      </c>
      <c r="J518" t="s">
        <v>95</v>
      </c>
      <c r="K518">
        <v>29.7</v>
      </c>
      <c r="L518">
        <v>1664.09</v>
      </c>
      <c r="M518">
        <v>0</v>
      </c>
      <c r="N518" t="s">
        <v>93</v>
      </c>
      <c r="O518">
        <v>0</v>
      </c>
      <c r="P518" t="s">
        <v>122</v>
      </c>
      <c r="Q518">
        <f t="shared" si="8"/>
        <v>6.3961148778500371E-3</v>
      </c>
      <c r="R518" t="s">
        <v>1038</v>
      </c>
    </row>
    <row r="519" spans="1:18" x14ac:dyDescent="0.25">
      <c r="A519" t="s">
        <v>116</v>
      </c>
      <c r="B519">
        <v>2016</v>
      </c>
      <c r="C519" t="s">
        <v>1040</v>
      </c>
      <c r="D519" t="s">
        <v>1041</v>
      </c>
      <c r="E519" t="s">
        <v>119</v>
      </c>
      <c r="F519" t="s">
        <v>120</v>
      </c>
      <c r="G519">
        <v>30317</v>
      </c>
      <c r="I519" t="s">
        <v>121</v>
      </c>
      <c r="J519" t="s">
        <v>99</v>
      </c>
      <c r="K519">
        <v>7.24</v>
      </c>
      <c r="L519">
        <v>11859</v>
      </c>
      <c r="M519">
        <v>0</v>
      </c>
      <c r="N519" t="s">
        <v>98</v>
      </c>
      <c r="O519">
        <v>0</v>
      </c>
      <c r="P519" t="s">
        <v>122</v>
      </c>
      <c r="Q519">
        <f t="shared" si="8"/>
        <v>0.18698440929387725</v>
      </c>
      <c r="R519" t="s">
        <v>1041</v>
      </c>
    </row>
    <row r="520" spans="1:18" x14ac:dyDescent="0.25">
      <c r="A520" t="s">
        <v>116</v>
      </c>
      <c r="B520">
        <v>2016</v>
      </c>
      <c r="C520" t="s">
        <v>1042</v>
      </c>
      <c r="D520" t="s">
        <v>1043</v>
      </c>
      <c r="E520" t="s">
        <v>119</v>
      </c>
      <c r="F520" t="s">
        <v>120</v>
      </c>
      <c r="G520">
        <v>30317</v>
      </c>
      <c r="I520" t="s">
        <v>121</v>
      </c>
      <c r="J520" t="s">
        <v>99</v>
      </c>
      <c r="K520">
        <v>5.36</v>
      </c>
      <c r="L520">
        <v>6475</v>
      </c>
      <c r="M520">
        <v>0</v>
      </c>
      <c r="N520" t="s">
        <v>98</v>
      </c>
      <c r="O520">
        <v>0</v>
      </c>
      <c r="P520" t="s">
        <v>122</v>
      </c>
      <c r="Q520">
        <f t="shared" si="8"/>
        <v>0.1379020990935732</v>
      </c>
      <c r="R520" t="s">
        <v>1043</v>
      </c>
    </row>
    <row r="521" spans="1:18" x14ac:dyDescent="0.25">
      <c r="A521" t="s">
        <v>116</v>
      </c>
      <c r="B521">
        <v>2016</v>
      </c>
      <c r="C521" t="s">
        <v>1044</v>
      </c>
      <c r="D521" t="s">
        <v>1045</v>
      </c>
      <c r="E521" t="s">
        <v>119</v>
      </c>
      <c r="F521" t="s">
        <v>120</v>
      </c>
      <c r="G521">
        <v>38442</v>
      </c>
      <c r="I521" t="s">
        <v>121</v>
      </c>
      <c r="J521" t="s">
        <v>99</v>
      </c>
      <c r="K521">
        <v>11.56</v>
      </c>
      <c r="L521">
        <v>13935</v>
      </c>
      <c r="M521">
        <v>0</v>
      </c>
      <c r="N521" t="s">
        <v>98</v>
      </c>
      <c r="O521">
        <v>0</v>
      </c>
      <c r="P521" t="s">
        <v>122</v>
      </c>
      <c r="Q521">
        <f t="shared" si="8"/>
        <v>0.13760842773854101</v>
      </c>
      <c r="R521" t="s">
        <v>1045</v>
      </c>
    </row>
    <row r="522" spans="1:18" x14ac:dyDescent="0.25">
      <c r="A522" t="s">
        <v>116</v>
      </c>
      <c r="B522">
        <v>2016</v>
      </c>
      <c r="C522" t="s">
        <v>1046</v>
      </c>
      <c r="D522" t="s">
        <v>1047</v>
      </c>
      <c r="E522" t="s">
        <v>119</v>
      </c>
      <c r="F522" t="s">
        <v>120</v>
      </c>
      <c r="G522">
        <v>30317</v>
      </c>
      <c r="I522" t="s">
        <v>121</v>
      </c>
      <c r="J522" t="s">
        <v>99</v>
      </c>
      <c r="K522">
        <v>23.33</v>
      </c>
      <c r="L522">
        <v>38405</v>
      </c>
      <c r="M522">
        <v>0</v>
      </c>
      <c r="N522" t="s">
        <v>98</v>
      </c>
      <c r="O522">
        <v>0</v>
      </c>
      <c r="P522" t="s">
        <v>122</v>
      </c>
      <c r="Q522">
        <f t="shared" si="8"/>
        <v>0.18791823489461312</v>
      </c>
      <c r="R522" t="s">
        <v>1047</v>
      </c>
    </row>
    <row r="523" spans="1:18" x14ac:dyDescent="0.25">
      <c r="A523" t="s">
        <v>116</v>
      </c>
      <c r="B523">
        <v>2016</v>
      </c>
      <c r="C523" t="s">
        <v>1048</v>
      </c>
      <c r="D523" t="s">
        <v>1049</v>
      </c>
      <c r="E523" t="s">
        <v>119</v>
      </c>
      <c r="F523" t="s">
        <v>120</v>
      </c>
      <c r="G523">
        <v>39556</v>
      </c>
      <c r="I523" t="s">
        <v>121</v>
      </c>
      <c r="J523" t="s">
        <v>99</v>
      </c>
      <c r="K523">
        <v>45</v>
      </c>
      <c r="L523">
        <v>141733</v>
      </c>
      <c r="M523">
        <v>0</v>
      </c>
      <c r="N523" t="s">
        <v>98</v>
      </c>
      <c r="O523">
        <v>0</v>
      </c>
      <c r="P523" t="s">
        <v>122</v>
      </c>
      <c r="Q523">
        <f t="shared" si="8"/>
        <v>0.35954591577879247</v>
      </c>
      <c r="R523" t="s">
        <v>1049</v>
      </c>
    </row>
    <row r="524" spans="1:18" x14ac:dyDescent="0.25">
      <c r="A524" t="s">
        <v>130</v>
      </c>
      <c r="B524">
        <v>2016</v>
      </c>
      <c r="C524" t="s">
        <v>1050</v>
      </c>
      <c r="D524" t="s">
        <v>1051</v>
      </c>
      <c r="E524">
        <v>1</v>
      </c>
      <c r="F524" t="s">
        <v>120</v>
      </c>
      <c r="G524">
        <v>37803</v>
      </c>
      <c r="I524" t="s">
        <v>172</v>
      </c>
      <c r="J524" t="s">
        <v>70</v>
      </c>
      <c r="K524">
        <v>11.5</v>
      </c>
      <c r="L524">
        <v>0.12</v>
      </c>
      <c r="M524">
        <v>0.09</v>
      </c>
      <c r="N524" t="s">
        <v>96</v>
      </c>
      <c r="O524">
        <v>0</v>
      </c>
      <c r="P524" t="s">
        <v>81</v>
      </c>
      <c r="Q524">
        <f t="shared" si="8"/>
        <v>1.1911852293031565E-6</v>
      </c>
      <c r="R524" t="s">
        <v>1051</v>
      </c>
    </row>
    <row r="525" spans="1:18" x14ac:dyDescent="0.25">
      <c r="A525" t="s">
        <v>130</v>
      </c>
      <c r="B525">
        <v>2016</v>
      </c>
      <c r="C525" t="s">
        <v>1050</v>
      </c>
      <c r="D525" t="s">
        <v>1051</v>
      </c>
      <c r="E525" t="s">
        <v>1052</v>
      </c>
      <c r="F525" t="s">
        <v>120</v>
      </c>
      <c r="G525">
        <v>40848</v>
      </c>
      <c r="I525" t="s">
        <v>129</v>
      </c>
      <c r="J525" t="s">
        <v>69</v>
      </c>
      <c r="K525">
        <v>1</v>
      </c>
      <c r="L525">
        <v>0.12</v>
      </c>
      <c r="M525">
        <v>0.09</v>
      </c>
      <c r="N525" t="s">
        <v>68</v>
      </c>
      <c r="O525">
        <v>0</v>
      </c>
      <c r="P525" t="s">
        <v>122</v>
      </c>
      <c r="Q525">
        <f t="shared" si="8"/>
        <v>1.36986301369863E-5</v>
      </c>
      <c r="R525" t="s">
        <v>1051</v>
      </c>
    </row>
    <row r="526" spans="1:18" x14ac:dyDescent="0.25">
      <c r="A526" t="s">
        <v>188</v>
      </c>
      <c r="B526">
        <v>2016</v>
      </c>
      <c r="C526" t="s">
        <v>1053</v>
      </c>
      <c r="D526" t="s">
        <v>1054</v>
      </c>
      <c r="E526" t="s">
        <v>386</v>
      </c>
      <c r="F526" t="s">
        <v>120</v>
      </c>
      <c r="G526">
        <v>22129</v>
      </c>
      <c r="I526" t="s">
        <v>191</v>
      </c>
      <c r="J526" t="s">
        <v>95</v>
      </c>
      <c r="K526">
        <v>82.5</v>
      </c>
      <c r="L526">
        <v>322573</v>
      </c>
      <c r="M526">
        <v>0</v>
      </c>
      <c r="N526" t="s">
        <v>93</v>
      </c>
      <c r="O526">
        <v>0</v>
      </c>
      <c r="P526" t="s">
        <v>122</v>
      </c>
      <c r="Q526">
        <f t="shared" si="8"/>
        <v>0.44634426456344267</v>
      </c>
      <c r="R526" t="s">
        <v>1054</v>
      </c>
    </row>
    <row r="527" spans="1:18" x14ac:dyDescent="0.25">
      <c r="A527" t="s">
        <v>188</v>
      </c>
      <c r="B527">
        <v>2016</v>
      </c>
      <c r="C527" t="s">
        <v>1053</v>
      </c>
      <c r="D527" t="s">
        <v>1054</v>
      </c>
      <c r="E527" t="s">
        <v>773</v>
      </c>
      <c r="F527" t="s">
        <v>120</v>
      </c>
      <c r="G527">
        <v>22129</v>
      </c>
      <c r="I527" t="s">
        <v>191</v>
      </c>
      <c r="J527" t="s">
        <v>95</v>
      </c>
      <c r="K527">
        <v>82.5</v>
      </c>
      <c r="L527">
        <v>325747</v>
      </c>
      <c r="M527">
        <v>0</v>
      </c>
      <c r="N527" t="s">
        <v>93</v>
      </c>
      <c r="O527">
        <v>0</v>
      </c>
      <c r="P527" t="s">
        <v>122</v>
      </c>
      <c r="Q527">
        <f t="shared" si="8"/>
        <v>0.45073612840736127</v>
      </c>
      <c r="R527" t="s">
        <v>1054</v>
      </c>
    </row>
    <row r="528" spans="1:18" x14ac:dyDescent="0.25">
      <c r="A528" t="s">
        <v>188</v>
      </c>
      <c r="B528">
        <v>2016</v>
      </c>
      <c r="C528" t="s">
        <v>1055</v>
      </c>
      <c r="D528" t="s">
        <v>1056</v>
      </c>
      <c r="E528">
        <v>1</v>
      </c>
      <c r="F528" t="s">
        <v>120</v>
      </c>
      <c r="G528">
        <v>3348</v>
      </c>
      <c r="I528" t="s">
        <v>191</v>
      </c>
      <c r="J528" t="s">
        <v>95</v>
      </c>
      <c r="K528">
        <v>0.6</v>
      </c>
      <c r="L528">
        <v>0.01</v>
      </c>
      <c r="M528">
        <v>0</v>
      </c>
      <c r="N528" t="s">
        <v>93</v>
      </c>
      <c r="O528">
        <v>0</v>
      </c>
      <c r="P528" t="s">
        <v>122</v>
      </c>
      <c r="Q528">
        <f t="shared" si="8"/>
        <v>1.9025875190258753E-6</v>
      </c>
      <c r="R528" t="s">
        <v>1056</v>
      </c>
    </row>
    <row r="529" spans="1:19" x14ac:dyDescent="0.25">
      <c r="A529" t="s">
        <v>150</v>
      </c>
      <c r="B529">
        <v>2016</v>
      </c>
      <c r="C529" t="s">
        <v>1057</v>
      </c>
      <c r="D529" t="s">
        <v>1058</v>
      </c>
      <c r="E529" t="s">
        <v>1059</v>
      </c>
      <c r="F529" t="s">
        <v>120</v>
      </c>
      <c r="G529">
        <v>36008</v>
      </c>
      <c r="I529" t="s">
        <v>167</v>
      </c>
      <c r="J529" t="s">
        <v>74</v>
      </c>
      <c r="K529">
        <v>3</v>
      </c>
      <c r="L529">
        <v>24662</v>
      </c>
      <c r="M529">
        <v>474540</v>
      </c>
      <c r="N529" t="s">
        <v>81</v>
      </c>
      <c r="O529">
        <v>0</v>
      </c>
      <c r="P529" t="s">
        <v>81</v>
      </c>
      <c r="Q529">
        <f t="shared" si="8"/>
        <v>0.93843226788432266</v>
      </c>
      <c r="R529" t="s">
        <v>1058</v>
      </c>
    </row>
    <row r="530" spans="1:19" x14ac:dyDescent="0.25">
      <c r="A530" t="s">
        <v>150</v>
      </c>
      <c r="B530">
        <v>2016</v>
      </c>
      <c r="C530" t="s">
        <v>1057</v>
      </c>
      <c r="D530" t="s">
        <v>1058</v>
      </c>
      <c r="E530" t="s">
        <v>1060</v>
      </c>
      <c r="F530" t="s">
        <v>120</v>
      </c>
      <c r="G530">
        <v>36008</v>
      </c>
      <c r="I530" t="s">
        <v>167</v>
      </c>
      <c r="J530" t="s">
        <v>74</v>
      </c>
      <c r="K530">
        <v>3</v>
      </c>
      <c r="L530">
        <v>24576</v>
      </c>
      <c r="M530">
        <v>506498</v>
      </c>
      <c r="N530" t="s">
        <v>81</v>
      </c>
      <c r="O530">
        <v>0</v>
      </c>
      <c r="P530" t="s">
        <v>81</v>
      </c>
      <c r="Q530">
        <f t="shared" si="8"/>
        <v>0.93515981735159814</v>
      </c>
      <c r="R530" t="s">
        <v>1058</v>
      </c>
    </row>
    <row r="531" spans="1:19" x14ac:dyDescent="0.25">
      <c r="A531" t="s">
        <v>188</v>
      </c>
      <c r="B531">
        <v>2016</v>
      </c>
      <c r="C531" t="s">
        <v>1061</v>
      </c>
      <c r="D531" t="s">
        <v>1062</v>
      </c>
      <c r="E531">
        <v>6710281</v>
      </c>
      <c r="F531" t="s">
        <v>120</v>
      </c>
      <c r="G531">
        <v>26054</v>
      </c>
      <c r="I531" t="s">
        <v>191</v>
      </c>
      <c r="J531" t="s">
        <v>95</v>
      </c>
      <c r="K531">
        <v>55</v>
      </c>
      <c r="L531">
        <v>154988</v>
      </c>
      <c r="M531">
        <v>0</v>
      </c>
      <c r="N531" t="s">
        <v>93</v>
      </c>
      <c r="O531">
        <v>0</v>
      </c>
      <c r="P531" t="s">
        <v>122</v>
      </c>
      <c r="Q531">
        <f t="shared" si="8"/>
        <v>0.32168534661685344</v>
      </c>
      <c r="R531" t="s">
        <v>1062</v>
      </c>
    </row>
    <row r="532" spans="1:19" x14ac:dyDescent="0.25">
      <c r="A532" t="s">
        <v>188</v>
      </c>
      <c r="B532">
        <v>2016</v>
      </c>
      <c r="C532" t="s">
        <v>1061</v>
      </c>
      <c r="D532" t="s">
        <v>1062</v>
      </c>
      <c r="E532">
        <v>6710282</v>
      </c>
      <c r="F532" t="s">
        <v>120</v>
      </c>
      <c r="G532">
        <v>26054</v>
      </c>
      <c r="I532" t="s">
        <v>191</v>
      </c>
      <c r="J532" t="s">
        <v>95</v>
      </c>
      <c r="K532">
        <v>55</v>
      </c>
      <c r="L532">
        <v>37002</v>
      </c>
      <c r="M532">
        <v>0</v>
      </c>
      <c r="N532" t="s">
        <v>93</v>
      </c>
      <c r="O532">
        <v>0</v>
      </c>
      <c r="P532" t="s">
        <v>122</v>
      </c>
      <c r="Q532">
        <f t="shared" si="8"/>
        <v>7.6799501867995015E-2</v>
      </c>
      <c r="R532" t="s">
        <v>1062</v>
      </c>
    </row>
    <row r="533" spans="1:19" x14ac:dyDescent="0.25">
      <c r="A533" t="s">
        <v>188</v>
      </c>
      <c r="B533">
        <v>2016</v>
      </c>
      <c r="C533" t="s">
        <v>1061</v>
      </c>
      <c r="D533" t="s">
        <v>1062</v>
      </c>
      <c r="E533">
        <v>6710283</v>
      </c>
      <c r="F533" t="s">
        <v>120</v>
      </c>
      <c r="G533">
        <v>26054</v>
      </c>
      <c r="I533" t="s">
        <v>191</v>
      </c>
      <c r="J533" t="s">
        <v>95</v>
      </c>
      <c r="K533">
        <v>55</v>
      </c>
      <c r="L533">
        <v>73910</v>
      </c>
      <c r="M533">
        <v>0</v>
      </c>
      <c r="N533" t="s">
        <v>93</v>
      </c>
      <c r="O533">
        <v>0</v>
      </c>
      <c r="P533" t="s">
        <v>122</v>
      </c>
      <c r="Q533">
        <f t="shared" si="8"/>
        <v>0.15340390203403903</v>
      </c>
      <c r="R533" t="s">
        <v>1062</v>
      </c>
    </row>
    <row r="534" spans="1:19" x14ac:dyDescent="0.25">
      <c r="A534" t="s">
        <v>188</v>
      </c>
      <c r="B534">
        <v>2016</v>
      </c>
      <c r="C534" t="s">
        <v>1061</v>
      </c>
      <c r="D534" t="s">
        <v>1062</v>
      </c>
      <c r="E534">
        <v>8513242</v>
      </c>
      <c r="F534" t="s">
        <v>120</v>
      </c>
      <c r="G534">
        <v>32599</v>
      </c>
      <c r="I534" t="s">
        <v>191</v>
      </c>
      <c r="J534" t="s">
        <v>95</v>
      </c>
      <c r="K534">
        <v>38</v>
      </c>
      <c r="L534">
        <v>32418.1</v>
      </c>
      <c r="M534">
        <v>0</v>
      </c>
      <c r="N534" t="s">
        <v>93</v>
      </c>
      <c r="O534">
        <v>0</v>
      </c>
      <c r="P534" t="s">
        <v>122</v>
      </c>
      <c r="Q534">
        <f t="shared" si="8"/>
        <v>9.7386745974525346E-2</v>
      </c>
      <c r="R534" t="s">
        <v>1062</v>
      </c>
    </row>
    <row r="535" spans="1:19" x14ac:dyDescent="0.25">
      <c r="A535" t="s">
        <v>150</v>
      </c>
      <c r="B535">
        <v>2016</v>
      </c>
      <c r="C535" t="s">
        <v>1063</v>
      </c>
      <c r="D535" t="s">
        <v>1064</v>
      </c>
      <c r="E535" t="s">
        <v>759</v>
      </c>
      <c r="F535" t="s">
        <v>120</v>
      </c>
      <c r="G535">
        <v>38292</v>
      </c>
      <c r="I535" t="s">
        <v>197</v>
      </c>
      <c r="J535" t="s">
        <v>82</v>
      </c>
      <c r="K535">
        <v>50</v>
      </c>
      <c r="L535">
        <v>361795</v>
      </c>
      <c r="M535">
        <v>3658270</v>
      </c>
      <c r="N535" t="s">
        <v>81</v>
      </c>
      <c r="O535">
        <v>0</v>
      </c>
      <c r="P535" t="s">
        <v>122</v>
      </c>
      <c r="Q535">
        <f t="shared" si="8"/>
        <v>0.82601598173515978</v>
      </c>
      <c r="R535" t="s">
        <v>3748</v>
      </c>
      <c r="S535" t="s">
        <v>3749</v>
      </c>
    </row>
    <row r="536" spans="1:19" x14ac:dyDescent="0.25">
      <c r="A536" t="s">
        <v>150</v>
      </c>
      <c r="B536">
        <v>2016</v>
      </c>
      <c r="C536" t="s">
        <v>1063</v>
      </c>
      <c r="D536" t="s">
        <v>1064</v>
      </c>
      <c r="E536" t="s">
        <v>1065</v>
      </c>
      <c r="F536" t="s">
        <v>120</v>
      </c>
      <c r="G536">
        <v>38292</v>
      </c>
      <c r="I536" t="s">
        <v>197</v>
      </c>
      <c r="J536" t="s">
        <v>82</v>
      </c>
      <c r="K536">
        <v>50</v>
      </c>
      <c r="L536">
        <v>361643</v>
      </c>
      <c r="M536">
        <v>3779590</v>
      </c>
      <c r="N536" t="s">
        <v>81</v>
      </c>
      <c r="O536">
        <v>0</v>
      </c>
      <c r="P536" t="s">
        <v>122</v>
      </c>
      <c r="Q536">
        <f t="shared" si="8"/>
        <v>0.82566894977168948</v>
      </c>
      <c r="R536" t="s">
        <v>3748</v>
      </c>
      <c r="S536" t="s">
        <v>3749</v>
      </c>
    </row>
    <row r="537" spans="1:19" x14ac:dyDescent="0.25">
      <c r="A537" t="s">
        <v>150</v>
      </c>
      <c r="B537">
        <v>2016</v>
      </c>
      <c r="C537" t="s">
        <v>1063</v>
      </c>
      <c r="D537" t="s">
        <v>1064</v>
      </c>
      <c r="E537" t="s">
        <v>1066</v>
      </c>
      <c r="F537" t="s">
        <v>120</v>
      </c>
      <c r="G537">
        <v>38292</v>
      </c>
      <c r="I537" t="s">
        <v>199</v>
      </c>
      <c r="J537" t="s">
        <v>84</v>
      </c>
      <c r="K537">
        <v>47</v>
      </c>
      <c r="L537">
        <v>211099</v>
      </c>
      <c r="M537">
        <v>5134.1000000000004</v>
      </c>
      <c r="N537" t="s">
        <v>81</v>
      </c>
      <c r="O537">
        <v>0</v>
      </c>
      <c r="P537" t="s">
        <v>122</v>
      </c>
      <c r="Q537">
        <f t="shared" si="8"/>
        <v>0.5127246672495871</v>
      </c>
      <c r="R537" t="s">
        <v>3748</v>
      </c>
      <c r="S537" t="s">
        <v>3749</v>
      </c>
    </row>
    <row r="538" spans="1:19" x14ac:dyDescent="0.25">
      <c r="A538" t="s">
        <v>188</v>
      </c>
      <c r="B538">
        <v>2016</v>
      </c>
      <c r="C538" t="s">
        <v>1067</v>
      </c>
      <c r="D538" t="s">
        <v>1068</v>
      </c>
      <c r="E538">
        <v>1</v>
      </c>
      <c r="F538" t="s">
        <v>120</v>
      </c>
      <c r="G538">
        <v>20637</v>
      </c>
      <c r="I538" t="s">
        <v>191</v>
      </c>
      <c r="J538" t="s">
        <v>95</v>
      </c>
      <c r="K538">
        <v>72</v>
      </c>
      <c r="L538">
        <v>329482</v>
      </c>
      <c r="M538">
        <v>0</v>
      </c>
      <c r="N538" t="s">
        <v>93</v>
      </c>
      <c r="O538">
        <v>0</v>
      </c>
      <c r="P538" t="s">
        <v>122</v>
      </c>
      <c r="Q538">
        <f t="shared" si="8"/>
        <v>0.5223902841197362</v>
      </c>
      <c r="R538" t="s">
        <v>1068</v>
      </c>
    </row>
    <row r="539" spans="1:19" x14ac:dyDescent="0.25">
      <c r="A539" t="s">
        <v>150</v>
      </c>
      <c r="B539">
        <v>2016</v>
      </c>
      <c r="C539" t="s">
        <v>1069</v>
      </c>
      <c r="D539" t="s">
        <v>1070</v>
      </c>
      <c r="E539" t="s">
        <v>128</v>
      </c>
      <c r="F539" t="s">
        <v>120</v>
      </c>
      <c r="G539">
        <v>32587</v>
      </c>
      <c r="I539" t="s">
        <v>167</v>
      </c>
      <c r="J539" t="s">
        <v>74</v>
      </c>
      <c r="K539">
        <v>24</v>
      </c>
      <c r="L539">
        <v>5348.05</v>
      </c>
      <c r="M539">
        <v>55483.1</v>
      </c>
      <c r="N539" t="s">
        <v>81</v>
      </c>
      <c r="O539">
        <v>0</v>
      </c>
      <c r="P539" t="s">
        <v>122</v>
      </c>
      <c r="Q539">
        <f t="shared" si="8"/>
        <v>2.543783295281583E-2</v>
      </c>
      <c r="R539" t="s">
        <v>1070</v>
      </c>
    </row>
    <row r="540" spans="1:19" x14ac:dyDescent="0.25">
      <c r="A540" t="s">
        <v>150</v>
      </c>
      <c r="B540">
        <v>2016</v>
      </c>
      <c r="C540" t="s">
        <v>1069</v>
      </c>
      <c r="D540" t="s">
        <v>1070</v>
      </c>
      <c r="E540" t="s">
        <v>154</v>
      </c>
      <c r="F540" t="s">
        <v>120</v>
      </c>
      <c r="G540">
        <v>32587</v>
      </c>
      <c r="I540" t="s">
        <v>167</v>
      </c>
      <c r="J540" t="s">
        <v>74</v>
      </c>
      <c r="K540">
        <v>24</v>
      </c>
      <c r="L540">
        <v>5119.05</v>
      </c>
      <c r="M540">
        <v>53160.1</v>
      </c>
      <c r="N540" t="s">
        <v>81</v>
      </c>
      <c r="O540">
        <v>0</v>
      </c>
      <c r="P540" t="s">
        <v>122</v>
      </c>
      <c r="Q540">
        <f t="shared" si="8"/>
        <v>2.4348601598173515E-2</v>
      </c>
      <c r="R540" t="s">
        <v>1070</v>
      </c>
    </row>
    <row r="541" spans="1:19" x14ac:dyDescent="0.25">
      <c r="A541" t="s">
        <v>125</v>
      </c>
      <c r="B541">
        <v>2016</v>
      </c>
      <c r="C541" t="s">
        <v>1071</v>
      </c>
      <c r="D541" t="s">
        <v>1072</v>
      </c>
      <c r="E541" t="s">
        <v>128</v>
      </c>
      <c r="F541" t="s">
        <v>120</v>
      </c>
      <c r="G541">
        <v>42004</v>
      </c>
      <c r="I541" t="s">
        <v>129</v>
      </c>
      <c r="J541" t="s">
        <v>69</v>
      </c>
      <c r="K541">
        <v>1.5</v>
      </c>
      <c r="L541">
        <v>2628</v>
      </c>
      <c r="M541">
        <v>0</v>
      </c>
      <c r="N541" t="s">
        <v>68</v>
      </c>
      <c r="O541">
        <v>0</v>
      </c>
      <c r="Q541">
        <f t="shared" si="8"/>
        <v>0.2</v>
      </c>
      <c r="R541" t="s">
        <v>1072</v>
      </c>
    </row>
    <row r="542" spans="1:19" x14ac:dyDescent="0.25">
      <c r="A542" t="s">
        <v>125</v>
      </c>
      <c r="B542">
        <v>2016</v>
      </c>
      <c r="C542" t="s">
        <v>1073</v>
      </c>
      <c r="D542" t="s">
        <v>1074</v>
      </c>
      <c r="E542" t="s">
        <v>128</v>
      </c>
      <c r="F542" t="s">
        <v>120</v>
      </c>
      <c r="G542">
        <v>42004</v>
      </c>
      <c r="I542" t="s">
        <v>129</v>
      </c>
      <c r="J542" t="s">
        <v>69</v>
      </c>
      <c r="K542">
        <v>1</v>
      </c>
      <c r="L542">
        <v>1752</v>
      </c>
      <c r="M542">
        <v>0</v>
      </c>
      <c r="N542" t="s">
        <v>68</v>
      </c>
      <c r="O542">
        <v>0</v>
      </c>
      <c r="Q542">
        <f t="shared" si="8"/>
        <v>0.2</v>
      </c>
      <c r="R542" t="s">
        <v>1074</v>
      </c>
    </row>
    <row r="543" spans="1:19" x14ac:dyDescent="0.25">
      <c r="A543" t="s">
        <v>150</v>
      </c>
      <c r="B543">
        <v>2016</v>
      </c>
      <c r="C543" t="s">
        <v>1075</v>
      </c>
      <c r="D543" t="s">
        <v>1076</v>
      </c>
      <c r="E543" t="s">
        <v>1077</v>
      </c>
      <c r="F543" t="s">
        <v>120</v>
      </c>
      <c r="G543">
        <v>37104</v>
      </c>
      <c r="I543" t="s">
        <v>167</v>
      </c>
      <c r="J543" t="s">
        <v>74</v>
      </c>
      <c r="K543">
        <v>11.39</v>
      </c>
      <c r="L543">
        <v>486.05</v>
      </c>
      <c r="M543">
        <v>7207.05</v>
      </c>
      <c r="N543" t="s">
        <v>81</v>
      </c>
      <c r="O543">
        <v>0</v>
      </c>
      <c r="P543" t="s">
        <v>122</v>
      </c>
      <c r="Q543">
        <f t="shared" si="8"/>
        <v>4.8713924334812635E-3</v>
      </c>
      <c r="R543" t="s">
        <v>3750</v>
      </c>
      <c r="S543" t="s">
        <v>3751</v>
      </c>
    </row>
    <row r="544" spans="1:19" x14ac:dyDescent="0.25">
      <c r="A544" t="s">
        <v>150</v>
      </c>
      <c r="B544">
        <v>2016</v>
      </c>
      <c r="C544" t="s">
        <v>1075</v>
      </c>
      <c r="D544" t="s">
        <v>1076</v>
      </c>
      <c r="E544" t="s">
        <v>1078</v>
      </c>
      <c r="F544" t="s">
        <v>120</v>
      </c>
      <c r="G544">
        <v>37104</v>
      </c>
      <c r="I544" t="s">
        <v>167</v>
      </c>
      <c r="J544" t="s">
        <v>74</v>
      </c>
      <c r="K544">
        <v>11.39</v>
      </c>
      <c r="L544">
        <v>284.05</v>
      </c>
      <c r="M544">
        <v>4733.05</v>
      </c>
      <c r="N544" t="s">
        <v>81</v>
      </c>
      <c r="O544">
        <v>0</v>
      </c>
      <c r="P544" t="s">
        <v>122</v>
      </c>
      <c r="Q544">
        <f t="shared" si="8"/>
        <v>2.8468655914625101E-3</v>
      </c>
      <c r="R544" t="s">
        <v>3750</v>
      </c>
      <c r="S544" t="s">
        <v>3751</v>
      </c>
    </row>
    <row r="545" spans="1:19" x14ac:dyDescent="0.25">
      <c r="A545" t="s">
        <v>150</v>
      </c>
      <c r="B545">
        <v>2016</v>
      </c>
      <c r="C545" t="s">
        <v>1075</v>
      </c>
      <c r="D545" t="s">
        <v>1076</v>
      </c>
      <c r="E545" t="s">
        <v>1079</v>
      </c>
      <c r="F545" t="s">
        <v>120</v>
      </c>
      <c r="G545">
        <v>37104</v>
      </c>
      <c r="I545" t="s">
        <v>167</v>
      </c>
      <c r="J545" t="s">
        <v>74</v>
      </c>
      <c r="K545">
        <v>11.39</v>
      </c>
      <c r="L545">
        <v>426.05</v>
      </c>
      <c r="M545">
        <v>6166.05</v>
      </c>
      <c r="N545" t="s">
        <v>81</v>
      </c>
      <c r="O545">
        <v>0</v>
      </c>
      <c r="P545" t="s">
        <v>122</v>
      </c>
      <c r="Q545">
        <f t="shared" si="8"/>
        <v>4.2700478269410399E-3</v>
      </c>
      <c r="R545" t="s">
        <v>3750</v>
      </c>
      <c r="S545" t="s">
        <v>3751</v>
      </c>
    </row>
    <row r="546" spans="1:19" x14ac:dyDescent="0.25">
      <c r="A546" t="s">
        <v>150</v>
      </c>
      <c r="B546">
        <v>2016</v>
      </c>
      <c r="C546" t="s">
        <v>1075</v>
      </c>
      <c r="D546" t="s">
        <v>1076</v>
      </c>
      <c r="E546" t="s">
        <v>1080</v>
      </c>
      <c r="F546" t="s">
        <v>120</v>
      </c>
      <c r="G546">
        <v>37104</v>
      </c>
      <c r="I546" t="s">
        <v>167</v>
      </c>
      <c r="J546" t="s">
        <v>74</v>
      </c>
      <c r="K546">
        <v>11.39</v>
      </c>
      <c r="L546">
        <v>323.06</v>
      </c>
      <c r="M546">
        <v>4691.05</v>
      </c>
      <c r="N546" t="s">
        <v>81</v>
      </c>
      <c r="O546">
        <v>0</v>
      </c>
      <c r="P546" t="s">
        <v>122</v>
      </c>
      <c r="Q546">
        <f t="shared" si="8"/>
        <v>3.2378398098147454E-3</v>
      </c>
      <c r="R546" t="s">
        <v>3750</v>
      </c>
      <c r="S546" t="s">
        <v>3751</v>
      </c>
    </row>
    <row r="547" spans="1:19" x14ac:dyDescent="0.25">
      <c r="A547" t="s">
        <v>188</v>
      </c>
      <c r="B547">
        <v>2016</v>
      </c>
      <c r="C547" t="s">
        <v>1081</v>
      </c>
      <c r="D547" t="s">
        <v>1082</v>
      </c>
      <c r="E547" t="s">
        <v>386</v>
      </c>
      <c r="F547" t="s">
        <v>120</v>
      </c>
      <c r="G547">
        <v>31002</v>
      </c>
      <c r="I547" t="s">
        <v>191</v>
      </c>
      <c r="J547" t="s">
        <v>95</v>
      </c>
      <c r="K547">
        <v>1.95</v>
      </c>
      <c r="L547">
        <v>3959</v>
      </c>
      <c r="M547">
        <v>0</v>
      </c>
      <c r="N547" t="s">
        <v>93</v>
      </c>
      <c r="O547">
        <v>0</v>
      </c>
      <c r="P547" t="s">
        <v>122</v>
      </c>
      <c r="Q547">
        <f t="shared" si="8"/>
        <v>0.23176443039456737</v>
      </c>
      <c r="R547" t="s">
        <v>1082</v>
      </c>
    </row>
    <row r="548" spans="1:19" x14ac:dyDescent="0.25">
      <c r="A548" t="s">
        <v>188</v>
      </c>
      <c r="B548">
        <v>2016</v>
      </c>
      <c r="C548" t="s">
        <v>1081</v>
      </c>
      <c r="D548" t="s">
        <v>1082</v>
      </c>
      <c r="E548" t="s">
        <v>773</v>
      </c>
      <c r="F548" t="s">
        <v>120</v>
      </c>
      <c r="G548">
        <v>30978</v>
      </c>
      <c r="I548" t="s">
        <v>191</v>
      </c>
      <c r="J548" t="s">
        <v>95</v>
      </c>
      <c r="K548">
        <v>1.95</v>
      </c>
      <c r="L548">
        <v>6829</v>
      </c>
      <c r="M548">
        <v>0</v>
      </c>
      <c r="N548" t="s">
        <v>93</v>
      </c>
      <c r="O548">
        <v>0</v>
      </c>
      <c r="P548" t="s">
        <v>122</v>
      </c>
      <c r="Q548">
        <f t="shared" si="8"/>
        <v>0.39977754361316004</v>
      </c>
      <c r="R548" t="s">
        <v>1082</v>
      </c>
    </row>
    <row r="549" spans="1:19" x14ac:dyDescent="0.25">
      <c r="A549" t="s">
        <v>188</v>
      </c>
      <c r="B549">
        <v>2016</v>
      </c>
      <c r="C549" t="s">
        <v>1081</v>
      </c>
      <c r="D549" t="s">
        <v>1082</v>
      </c>
      <c r="E549" t="s">
        <v>774</v>
      </c>
      <c r="F549" t="s">
        <v>120</v>
      </c>
      <c r="G549">
        <v>30974</v>
      </c>
      <c r="I549" t="s">
        <v>191</v>
      </c>
      <c r="J549" t="s">
        <v>95</v>
      </c>
      <c r="K549">
        <v>1.95</v>
      </c>
      <c r="L549">
        <v>1610</v>
      </c>
      <c r="M549">
        <v>0</v>
      </c>
      <c r="N549" t="s">
        <v>93</v>
      </c>
      <c r="O549">
        <v>0</v>
      </c>
      <c r="P549" t="s">
        <v>122</v>
      </c>
      <c r="Q549">
        <f t="shared" si="8"/>
        <v>9.4251258634820284E-2</v>
      </c>
      <c r="R549" t="s">
        <v>1082</v>
      </c>
    </row>
    <row r="550" spans="1:19" x14ac:dyDescent="0.25">
      <c r="A550" t="s">
        <v>188</v>
      </c>
      <c r="B550">
        <v>2016</v>
      </c>
      <c r="C550" t="s">
        <v>1083</v>
      </c>
      <c r="D550" t="s">
        <v>1084</v>
      </c>
      <c r="E550" t="s">
        <v>386</v>
      </c>
      <c r="F550" t="s">
        <v>120</v>
      </c>
      <c r="G550">
        <v>19698</v>
      </c>
      <c r="I550" t="s">
        <v>191</v>
      </c>
      <c r="J550" t="s">
        <v>95</v>
      </c>
      <c r="K550">
        <v>5</v>
      </c>
      <c r="L550">
        <v>20218</v>
      </c>
      <c r="M550">
        <v>0</v>
      </c>
      <c r="N550" t="s">
        <v>93</v>
      </c>
      <c r="O550">
        <v>0</v>
      </c>
      <c r="P550" t="s">
        <v>122</v>
      </c>
      <c r="Q550">
        <f t="shared" si="8"/>
        <v>0.46159817351598176</v>
      </c>
      <c r="R550" t="s">
        <v>1084</v>
      </c>
    </row>
    <row r="551" spans="1:19" x14ac:dyDescent="0.25">
      <c r="A551" t="s">
        <v>188</v>
      </c>
      <c r="B551">
        <v>2016</v>
      </c>
      <c r="C551" t="s">
        <v>1083</v>
      </c>
      <c r="D551" t="s">
        <v>1084</v>
      </c>
      <c r="E551" t="s">
        <v>773</v>
      </c>
      <c r="F551" t="s">
        <v>120</v>
      </c>
      <c r="G551">
        <v>19723</v>
      </c>
      <c r="I551" t="s">
        <v>191</v>
      </c>
      <c r="J551" t="s">
        <v>95</v>
      </c>
      <c r="K551">
        <v>5</v>
      </c>
      <c r="L551">
        <v>25507</v>
      </c>
      <c r="M551">
        <v>0</v>
      </c>
      <c r="N551" t="s">
        <v>93</v>
      </c>
      <c r="O551">
        <v>0</v>
      </c>
      <c r="P551" t="s">
        <v>122</v>
      </c>
      <c r="Q551">
        <f t="shared" si="8"/>
        <v>0.58235159817351601</v>
      </c>
      <c r="R551" t="s">
        <v>1084</v>
      </c>
    </row>
    <row r="552" spans="1:19" x14ac:dyDescent="0.25">
      <c r="A552" t="s">
        <v>188</v>
      </c>
      <c r="B552">
        <v>2016</v>
      </c>
      <c r="C552" t="s">
        <v>1085</v>
      </c>
      <c r="D552" t="s">
        <v>1086</v>
      </c>
      <c r="E552" t="s">
        <v>386</v>
      </c>
      <c r="F552" t="s">
        <v>120</v>
      </c>
      <c r="G552">
        <v>15027</v>
      </c>
      <c r="I552" t="s">
        <v>191</v>
      </c>
      <c r="J552" t="s">
        <v>95</v>
      </c>
      <c r="K552">
        <v>4.8</v>
      </c>
      <c r="L552">
        <v>22915</v>
      </c>
      <c r="M552">
        <v>0</v>
      </c>
      <c r="N552" t="s">
        <v>93</v>
      </c>
      <c r="O552">
        <v>0</v>
      </c>
      <c r="P552" t="s">
        <v>122</v>
      </c>
      <c r="Q552">
        <f t="shared" si="8"/>
        <v>0.54497241248097417</v>
      </c>
      <c r="R552" t="s">
        <v>1086</v>
      </c>
    </row>
    <row r="553" spans="1:19" x14ac:dyDescent="0.25">
      <c r="A553" t="s">
        <v>188</v>
      </c>
      <c r="B553">
        <v>2016</v>
      </c>
      <c r="C553" t="s">
        <v>1085</v>
      </c>
      <c r="D553" t="s">
        <v>1086</v>
      </c>
      <c r="E553" t="s">
        <v>773</v>
      </c>
      <c r="F553" t="s">
        <v>120</v>
      </c>
      <c r="G553">
        <v>24434</v>
      </c>
      <c r="I553" t="s">
        <v>191</v>
      </c>
      <c r="J553" t="s">
        <v>95</v>
      </c>
      <c r="K553">
        <v>5</v>
      </c>
      <c r="L553">
        <v>23440</v>
      </c>
      <c r="M553">
        <v>0</v>
      </c>
      <c r="N553" t="s">
        <v>93</v>
      </c>
      <c r="O553">
        <v>0</v>
      </c>
      <c r="P553" t="s">
        <v>122</v>
      </c>
      <c r="Q553">
        <f t="shared" si="8"/>
        <v>0.53515981735159812</v>
      </c>
      <c r="R553" t="s">
        <v>1086</v>
      </c>
    </row>
    <row r="554" spans="1:19" x14ac:dyDescent="0.25">
      <c r="A554" t="s">
        <v>188</v>
      </c>
      <c r="B554">
        <v>2016</v>
      </c>
      <c r="C554" t="s">
        <v>1087</v>
      </c>
      <c r="D554" t="s">
        <v>1088</v>
      </c>
      <c r="E554" t="s">
        <v>386</v>
      </c>
      <c r="F554" t="s">
        <v>120</v>
      </c>
      <c r="G554">
        <v>18484</v>
      </c>
      <c r="I554" t="s">
        <v>191</v>
      </c>
      <c r="J554" t="s">
        <v>95</v>
      </c>
      <c r="K554">
        <v>10</v>
      </c>
      <c r="L554">
        <v>31318</v>
      </c>
      <c r="M554">
        <v>0</v>
      </c>
      <c r="N554" t="s">
        <v>93</v>
      </c>
      <c r="O554">
        <v>0</v>
      </c>
      <c r="P554" t="s">
        <v>122</v>
      </c>
      <c r="Q554">
        <f t="shared" si="8"/>
        <v>0.35751141552511417</v>
      </c>
      <c r="R554" t="s">
        <v>1088</v>
      </c>
    </row>
    <row r="555" spans="1:19" x14ac:dyDescent="0.25">
      <c r="A555" t="s">
        <v>188</v>
      </c>
      <c r="B555">
        <v>2016</v>
      </c>
      <c r="C555" t="s">
        <v>1087</v>
      </c>
      <c r="D555" t="s">
        <v>1088</v>
      </c>
      <c r="E555" t="s">
        <v>773</v>
      </c>
      <c r="F555" t="s">
        <v>120</v>
      </c>
      <c r="G555">
        <v>15032</v>
      </c>
      <c r="I555" t="s">
        <v>191</v>
      </c>
      <c r="J555" t="s">
        <v>95</v>
      </c>
      <c r="K555">
        <v>9.6</v>
      </c>
      <c r="L555">
        <v>61900</v>
      </c>
      <c r="M555">
        <v>0</v>
      </c>
      <c r="N555" t="s">
        <v>93</v>
      </c>
      <c r="O555">
        <v>0</v>
      </c>
      <c r="P555" t="s">
        <v>122</v>
      </c>
      <c r="Q555">
        <f t="shared" si="8"/>
        <v>0.73606354642313543</v>
      </c>
      <c r="R555" t="s">
        <v>1088</v>
      </c>
    </row>
    <row r="556" spans="1:19" x14ac:dyDescent="0.25">
      <c r="A556" t="s">
        <v>188</v>
      </c>
      <c r="B556">
        <v>2016</v>
      </c>
      <c r="C556" t="s">
        <v>1089</v>
      </c>
      <c r="D556" t="s">
        <v>1090</v>
      </c>
      <c r="E556" t="s">
        <v>386</v>
      </c>
      <c r="F556" t="s">
        <v>120</v>
      </c>
      <c r="G556">
        <v>30011</v>
      </c>
      <c r="I556" t="s">
        <v>191</v>
      </c>
      <c r="J556" t="s">
        <v>95</v>
      </c>
      <c r="K556">
        <v>2</v>
      </c>
      <c r="L556">
        <v>0.01</v>
      </c>
      <c r="M556">
        <v>0</v>
      </c>
      <c r="N556" t="s">
        <v>93</v>
      </c>
      <c r="O556">
        <v>0</v>
      </c>
      <c r="P556" t="s">
        <v>122</v>
      </c>
      <c r="Q556">
        <f t="shared" si="8"/>
        <v>5.7077625570776257E-7</v>
      </c>
      <c r="R556" t="s">
        <v>1090</v>
      </c>
    </row>
    <row r="557" spans="1:19" x14ac:dyDescent="0.25">
      <c r="A557" t="s">
        <v>188</v>
      </c>
      <c r="B557">
        <v>2016</v>
      </c>
      <c r="C557" t="s">
        <v>1089</v>
      </c>
      <c r="D557" t="s">
        <v>1090</v>
      </c>
      <c r="E557" t="s">
        <v>773</v>
      </c>
      <c r="F557" t="s">
        <v>120</v>
      </c>
      <c r="G557">
        <v>30019</v>
      </c>
      <c r="I557" t="s">
        <v>191</v>
      </c>
      <c r="J557" t="s">
        <v>95</v>
      </c>
      <c r="K557">
        <v>2</v>
      </c>
      <c r="L557">
        <v>13508</v>
      </c>
      <c r="M557">
        <v>0</v>
      </c>
      <c r="N557" t="s">
        <v>93</v>
      </c>
      <c r="O557">
        <v>0</v>
      </c>
      <c r="P557" t="s">
        <v>122</v>
      </c>
      <c r="Q557">
        <f t="shared" si="8"/>
        <v>0.77100456621004565</v>
      </c>
      <c r="R557" t="s">
        <v>1090</v>
      </c>
    </row>
    <row r="558" spans="1:19" x14ac:dyDescent="0.25">
      <c r="A558" t="s">
        <v>188</v>
      </c>
      <c r="B558">
        <v>2016</v>
      </c>
      <c r="C558" t="s">
        <v>1091</v>
      </c>
      <c r="D558" t="s">
        <v>1092</v>
      </c>
      <c r="E558" t="s">
        <v>1093</v>
      </c>
      <c r="F558" t="s">
        <v>120</v>
      </c>
      <c r="G558">
        <v>5079</v>
      </c>
      <c r="I558" t="s">
        <v>191</v>
      </c>
      <c r="J558" t="s">
        <v>95</v>
      </c>
      <c r="K558">
        <v>13</v>
      </c>
      <c r="L558">
        <v>37692</v>
      </c>
      <c r="M558">
        <v>0</v>
      </c>
      <c r="N558" t="s">
        <v>93</v>
      </c>
      <c r="O558">
        <v>0</v>
      </c>
      <c r="P558" t="s">
        <v>122</v>
      </c>
      <c r="Q558">
        <f t="shared" si="8"/>
        <v>0.33097997892518438</v>
      </c>
      <c r="R558" t="s">
        <v>1092</v>
      </c>
    </row>
    <row r="559" spans="1:19" x14ac:dyDescent="0.25">
      <c r="A559" t="s">
        <v>188</v>
      </c>
      <c r="B559">
        <v>2016</v>
      </c>
      <c r="C559" t="s">
        <v>1091</v>
      </c>
      <c r="D559" t="s">
        <v>1092</v>
      </c>
      <c r="E559" t="s">
        <v>1094</v>
      </c>
      <c r="F559" t="s">
        <v>120</v>
      </c>
      <c r="G559">
        <v>5079</v>
      </c>
      <c r="I559" t="s">
        <v>191</v>
      </c>
      <c r="J559" t="s">
        <v>95</v>
      </c>
      <c r="K559">
        <v>12</v>
      </c>
      <c r="L559">
        <v>30244</v>
      </c>
      <c r="M559">
        <v>0</v>
      </c>
      <c r="N559" t="s">
        <v>93</v>
      </c>
      <c r="O559">
        <v>0</v>
      </c>
      <c r="P559" t="s">
        <v>122</v>
      </c>
      <c r="Q559">
        <f t="shared" si="8"/>
        <v>0.28770928462709283</v>
      </c>
      <c r="R559" t="s">
        <v>1092</v>
      </c>
    </row>
    <row r="560" spans="1:19" x14ac:dyDescent="0.25">
      <c r="A560" t="s">
        <v>188</v>
      </c>
      <c r="B560">
        <v>2016</v>
      </c>
      <c r="C560" t="s">
        <v>1091</v>
      </c>
      <c r="D560" t="s">
        <v>1092</v>
      </c>
      <c r="E560" t="s">
        <v>1095</v>
      </c>
      <c r="F560" t="s">
        <v>120</v>
      </c>
      <c r="G560">
        <v>5079</v>
      </c>
      <c r="I560" t="s">
        <v>191</v>
      </c>
      <c r="J560" t="s">
        <v>95</v>
      </c>
      <c r="K560">
        <v>14</v>
      </c>
      <c r="L560">
        <v>34813</v>
      </c>
      <c r="M560">
        <v>0</v>
      </c>
      <c r="N560" t="s">
        <v>93</v>
      </c>
      <c r="O560">
        <v>0</v>
      </c>
      <c r="P560" t="s">
        <v>122</v>
      </c>
      <c r="Q560">
        <f t="shared" si="8"/>
        <v>0.28386333985649054</v>
      </c>
      <c r="R560" t="s">
        <v>1092</v>
      </c>
    </row>
    <row r="561" spans="1:19" x14ac:dyDescent="0.25">
      <c r="A561" t="s">
        <v>188</v>
      </c>
      <c r="B561">
        <v>2016</v>
      </c>
      <c r="C561" t="s">
        <v>1091</v>
      </c>
      <c r="D561" t="s">
        <v>1092</v>
      </c>
      <c r="E561" t="s">
        <v>1096</v>
      </c>
      <c r="F561" t="s">
        <v>120</v>
      </c>
      <c r="G561">
        <v>5079</v>
      </c>
      <c r="I561" t="s">
        <v>191</v>
      </c>
      <c r="J561" t="s">
        <v>95</v>
      </c>
      <c r="K561">
        <v>16.5</v>
      </c>
      <c r="L561">
        <v>51728</v>
      </c>
      <c r="M561">
        <v>0</v>
      </c>
      <c r="N561" t="s">
        <v>93</v>
      </c>
      <c r="O561">
        <v>0</v>
      </c>
      <c r="P561" t="s">
        <v>122</v>
      </c>
      <c r="Q561">
        <f t="shared" si="8"/>
        <v>0.3578801715788017</v>
      </c>
      <c r="R561" t="s">
        <v>1092</v>
      </c>
    </row>
    <row r="562" spans="1:19" x14ac:dyDescent="0.25">
      <c r="A562" t="s">
        <v>188</v>
      </c>
      <c r="B562">
        <v>2016</v>
      </c>
      <c r="C562" t="s">
        <v>1097</v>
      </c>
      <c r="D562" t="s">
        <v>1098</v>
      </c>
      <c r="E562" t="s">
        <v>1099</v>
      </c>
      <c r="F562" t="s">
        <v>120</v>
      </c>
      <c r="G562">
        <v>24094</v>
      </c>
      <c r="I562" t="s">
        <v>191</v>
      </c>
      <c r="J562" t="s">
        <v>95</v>
      </c>
      <c r="K562">
        <v>49.5</v>
      </c>
      <c r="L562">
        <v>223706</v>
      </c>
      <c r="M562">
        <v>0</v>
      </c>
      <c r="N562" t="s">
        <v>93</v>
      </c>
      <c r="O562">
        <v>0</v>
      </c>
      <c r="P562" t="s">
        <v>122</v>
      </c>
      <c r="Q562">
        <f t="shared" si="8"/>
        <v>0.51590332549236662</v>
      </c>
      <c r="R562" t="s">
        <v>1098</v>
      </c>
    </row>
    <row r="563" spans="1:19" x14ac:dyDescent="0.25">
      <c r="A563" t="s">
        <v>125</v>
      </c>
      <c r="B563">
        <v>2016</v>
      </c>
      <c r="C563" t="s">
        <v>1100</v>
      </c>
      <c r="D563" t="s">
        <v>1101</v>
      </c>
      <c r="E563" t="s">
        <v>128</v>
      </c>
      <c r="F563" t="s">
        <v>120</v>
      </c>
      <c r="G563">
        <v>42004</v>
      </c>
      <c r="I563" t="s">
        <v>129</v>
      </c>
      <c r="J563" t="s">
        <v>69</v>
      </c>
      <c r="K563">
        <v>1.5</v>
      </c>
      <c r="L563">
        <v>2628</v>
      </c>
      <c r="M563">
        <v>0</v>
      </c>
      <c r="N563" t="s">
        <v>68</v>
      </c>
      <c r="O563">
        <v>0</v>
      </c>
      <c r="Q563">
        <f t="shared" si="8"/>
        <v>0.2</v>
      </c>
      <c r="R563" t="s">
        <v>1101</v>
      </c>
    </row>
    <row r="564" spans="1:19" x14ac:dyDescent="0.25">
      <c r="A564" t="s">
        <v>125</v>
      </c>
      <c r="B564">
        <v>2016</v>
      </c>
      <c r="C564" t="s">
        <v>1102</v>
      </c>
      <c r="D564" t="s">
        <v>1103</v>
      </c>
      <c r="E564" t="s">
        <v>128</v>
      </c>
      <c r="F564" t="s">
        <v>120</v>
      </c>
      <c r="G564">
        <v>42004</v>
      </c>
      <c r="I564" t="s">
        <v>129</v>
      </c>
      <c r="J564" t="s">
        <v>69</v>
      </c>
      <c r="K564">
        <v>1.5</v>
      </c>
      <c r="L564">
        <v>2628</v>
      </c>
      <c r="M564">
        <v>0</v>
      </c>
      <c r="N564" t="s">
        <v>68</v>
      </c>
      <c r="O564">
        <v>0</v>
      </c>
      <c r="Q564">
        <f t="shared" si="8"/>
        <v>0.2</v>
      </c>
      <c r="R564" t="s">
        <v>1103</v>
      </c>
    </row>
    <row r="565" spans="1:19" x14ac:dyDescent="0.25">
      <c r="A565" t="s">
        <v>125</v>
      </c>
      <c r="B565">
        <v>2016</v>
      </c>
      <c r="C565" t="s">
        <v>1104</v>
      </c>
      <c r="D565" t="s">
        <v>1105</v>
      </c>
      <c r="E565" t="s">
        <v>128</v>
      </c>
      <c r="F565" t="s">
        <v>120</v>
      </c>
      <c r="G565">
        <v>42004</v>
      </c>
      <c r="I565" t="s">
        <v>129</v>
      </c>
      <c r="J565" t="s">
        <v>69</v>
      </c>
      <c r="K565">
        <v>1</v>
      </c>
      <c r="L565">
        <v>1752</v>
      </c>
      <c r="M565">
        <v>0</v>
      </c>
      <c r="N565" t="s">
        <v>68</v>
      </c>
      <c r="O565">
        <v>0</v>
      </c>
      <c r="Q565">
        <f t="shared" si="8"/>
        <v>0.2</v>
      </c>
      <c r="R565" t="s">
        <v>1105</v>
      </c>
    </row>
    <row r="566" spans="1:19" x14ac:dyDescent="0.25">
      <c r="A566" t="s">
        <v>130</v>
      </c>
      <c r="B566">
        <v>2016</v>
      </c>
      <c r="C566" t="s">
        <v>1106</v>
      </c>
      <c r="D566" t="s">
        <v>1107</v>
      </c>
      <c r="E566" t="s">
        <v>681</v>
      </c>
      <c r="F566" t="s">
        <v>120</v>
      </c>
      <c r="G566">
        <v>41691</v>
      </c>
      <c r="I566" t="s">
        <v>172</v>
      </c>
      <c r="J566" t="s">
        <v>70</v>
      </c>
      <c r="K566">
        <v>50</v>
      </c>
      <c r="L566">
        <v>351585</v>
      </c>
      <c r="M566">
        <v>5597500</v>
      </c>
      <c r="N566" t="s">
        <v>96</v>
      </c>
      <c r="O566">
        <v>8859.01</v>
      </c>
      <c r="P566" t="s">
        <v>81</v>
      </c>
      <c r="Q566">
        <f t="shared" si="8"/>
        <v>0.80270547945205484</v>
      </c>
      <c r="R566" t="s">
        <v>3752</v>
      </c>
      <c r="S566" t="s">
        <v>3753</v>
      </c>
    </row>
    <row r="567" spans="1:19" x14ac:dyDescent="0.25">
      <c r="A567" t="s">
        <v>125</v>
      </c>
      <c r="B567">
        <v>2016</v>
      </c>
      <c r="C567" t="s">
        <v>1108</v>
      </c>
      <c r="D567" t="s">
        <v>1109</v>
      </c>
      <c r="E567" t="s">
        <v>128</v>
      </c>
      <c r="F567" t="s">
        <v>120</v>
      </c>
      <c r="G567">
        <v>42704</v>
      </c>
      <c r="I567" t="s">
        <v>129</v>
      </c>
      <c r="J567" t="s">
        <v>69</v>
      </c>
      <c r="K567">
        <v>20</v>
      </c>
      <c r="L567">
        <v>2193</v>
      </c>
      <c r="M567">
        <v>0</v>
      </c>
      <c r="N567" t="s">
        <v>68</v>
      </c>
      <c r="O567">
        <v>0</v>
      </c>
      <c r="Q567">
        <f t="shared" si="8"/>
        <v>1.2517123287671232E-2</v>
      </c>
      <c r="R567" t="s">
        <v>1109</v>
      </c>
    </row>
    <row r="568" spans="1:19" x14ac:dyDescent="0.25">
      <c r="A568" t="s">
        <v>125</v>
      </c>
      <c r="B568">
        <v>2016</v>
      </c>
      <c r="C568" t="s">
        <v>1110</v>
      </c>
      <c r="D568" t="s">
        <v>1111</v>
      </c>
      <c r="E568" t="s">
        <v>128</v>
      </c>
      <c r="F568" t="s">
        <v>120</v>
      </c>
      <c r="G568">
        <v>42704</v>
      </c>
      <c r="I568" t="s">
        <v>129</v>
      </c>
      <c r="J568" t="s">
        <v>69</v>
      </c>
      <c r="K568">
        <v>20</v>
      </c>
      <c r="L568">
        <v>1979</v>
      </c>
      <c r="M568">
        <v>0</v>
      </c>
      <c r="N568" t="s">
        <v>68</v>
      </c>
      <c r="O568">
        <v>0</v>
      </c>
      <c r="Q568">
        <f t="shared" si="8"/>
        <v>1.129566210045662E-2</v>
      </c>
      <c r="R568" t="s">
        <v>1111</v>
      </c>
    </row>
    <row r="569" spans="1:19" x14ac:dyDescent="0.25">
      <c r="A569" t="s">
        <v>125</v>
      </c>
      <c r="B569">
        <v>2016</v>
      </c>
      <c r="C569" t="s">
        <v>1112</v>
      </c>
      <c r="D569" t="s">
        <v>1113</v>
      </c>
      <c r="E569" t="s">
        <v>128</v>
      </c>
      <c r="F569" t="s">
        <v>120</v>
      </c>
      <c r="G569">
        <v>42705</v>
      </c>
      <c r="I569" t="s">
        <v>129</v>
      </c>
      <c r="J569" t="s">
        <v>69</v>
      </c>
      <c r="K569">
        <v>15</v>
      </c>
      <c r="L569">
        <v>1396</v>
      </c>
      <c r="M569">
        <v>0</v>
      </c>
      <c r="N569" t="s">
        <v>68</v>
      </c>
      <c r="O569">
        <v>0</v>
      </c>
      <c r="Q569">
        <f t="shared" si="8"/>
        <v>1.0624048706240487E-2</v>
      </c>
      <c r="R569" t="s">
        <v>1113</v>
      </c>
    </row>
    <row r="570" spans="1:19" x14ac:dyDescent="0.25">
      <c r="A570" t="s">
        <v>125</v>
      </c>
      <c r="B570">
        <v>2016</v>
      </c>
      <c r="C570" t="s">
        <v>1114</v>
      </c>
      <c r="D570" t="s">
        <v>1115</v>
      </c>
      <c r="E570" t="s">
        <v>128</v>
      </c>
      <c r="F570" t="s">
        <v>120</v>
      </c>
      <c r="G570">
        <v>42705</v>
      </c>
      <c r="I570" t="s">
        <v>129</v>
      </c>
      <c r="J570" t="s">
        <v>69</v>
      </c>
      <c r="K570">
        <v>20</v>
      </c>
      <c r="L570">
        <v>1652</v>
      </c>
      <c r="M570">
        <v>0</v>
      </c>
      <c r="N570" t="s">
        <v>68</v>
      </c>
      <c r="O570">
        <v>0</v>
      </c>
      <c r="Q570">
        <f t="shared" si="8"/>
        <v>9.4292237442922377E-3</v>
      </c>
      <c r="R570" t="s">
        <v>1115</v>
      </c>
    </row>
    <row r="571" spans="1:19" x14ac:dyDescent="0.25">
      <c r="A571" t="s">
        <v>125</v>
      </c>
      <c r="B571">
        <v>2016</v>
      </c>
      <c r="C571" t="s">
        <v>1116</v>
      </c>
      <c r="D571" t="s">
        <v>1117</v>
      </c>
      <c r="E571" t="s">
        <v>128</v>
      </c>
      <c r="F571" t="s">
        <v>120</v>
      </c>
      <c r="G571">
        <v>42691</v>
      </c>
      <c r="I571" t="s">
        <v>129</v>
      </c>
      <c r="J571" t="s">
        <v>69</v>
      </c>
      <c r="K571">
        <v>2</v>
      </c>
      <c r="L571">
        <v>590</v>
      </c>
      <c r="M571">
        <v>0</v>
      </c>
      <c r="N571" t="s">
        <v>68</v>
      </c>
      <c r="O571">
        <v>0</v>
      </c>
      <c r="Q571">
        <f t="shared" si="8"/>
        <v>3.3675799086757989E-2</v>
      </c>
      <c r="R571" t="s">
        <v>1117</v>
      </c>
    </row>
    <row r="572" spans="1:19" x14ac:dyDescent="0.25">
      <c r="A572" t="s">
        <v>116</v>
      </c>
      <c r="B572">
        <v>2016</v>
      </c>
      <c r="C572" t="s">
        <v>1118</v>
      </c>
      <c r="D572" t="s">
        <v>1119</v>
      </c>
      <c r="E572" t="s">
        <v>119</v>
      </c>
      <c r="F572" t="s">
        <v>120</v>
      </c>
      <c r="G572">
        <v>30317</v>
      </c>
      <c r="I572" t="s">
        <v>121</v>
      </c>
      <c r="J572" t="s">
        <v>99</v>
      </c>
      <c r="K572">
        <v>9.5</v>
      </c>
      <c r="L572">
        <v>18801</v>
      </c>
      <c r="M572">
        <v>0</v>
      </c>
      <c r="N572" t="s">
        <v>98</v>
      </c>
      <c r="O572">
        <v>0</v>
      </c>
      <c r="P572" t="s">
        <v>122</v>
      </c>
      <c r="Q572">
        <f t="shared" si="8"/>
        <v>0.22591925018024514</v>
      </c>
      <c r="R572" t="s">
        <v>1119</v>
      </c>
    </row>
    <row r="573" spans="1:19" x14ac:dyDescent="0.25">
      <c r="A573" t="s">
        <v>188</v>
      </c>
      <c r="B573">
        <v>2016</v>
      </c>
      <c r="C573" t="s">
        <v>1120</v>
      </c>
      <c r="D573" t="s">
        <v>1121</v>
      </c>
      <c r="E573" t="s">
        <v>1122</v>
      </c>
      <c r="F573" t="s">
        <v>120</v>
      </c>
      <c r="G573">
        <v>15794</v>
      </c>
      <c r="I573" t="s">
        <v>191</v>
      </c>
      <c r="J573" t="s">
        <v>95</v>
      </c>
      <c r="K573">
        <v>22</v>
      </c>
      <c r="L573">
        <v>90137</v>
      </c>
      <c r="M573">
        <v>0</v>
      </c>
      <c r="N573" t="s">
        <v>93</v>
      </c>
      <c r="O573">
        <v>0</v>
      </c>
      <c r="P573" t="s">
        <v>122</v>
      </c>
      <c r="Q573">
        <f t="shared" si="8"/>
        <v>0.4677096305520963</v>
      </c>
      <c r="R573" t="s">
        <v>1121</v>
      </c>
    </row>
    <row r="574" spans="1:19" x14ac:dyDescent="0.25">
      <c r="A574" t="s">
        <v>188</v>
      </c>
      <c r="B574">
        <v>2016</v>
      </c>
      <c r="C574" t="s">
        <v>1123</v>
      </c>
      <c r="D574" t="s">
        <v>1124</v>
      </c>
      <c r="E574" t="s">
        <v>386</v>
      </c>
      <c r="F574" t="s">
        <v>120</v>
      </c>
      <c r="G574">
        <v>24047</v>
      </c>
      <c r="I574" t="s">
        <v>191</v>
      </c>
      <c r="J574" t="s">
        <v>95</v>
      </c>
      <c r="K574">
        <v>27.3</v>
      </c>
      <c r="L574">
        <v>90867</v>
      </c>
      <c r="M574">
        <v>0</v>
      </c>
      <c r="N574" t="s">
        <v>93</v>
      </c>
      <c r="O574">
        <v>0</v>
      </c>
      <c r="P574" t="s">
        <v>122</v>
      </c>
      <c r="Q574">
        <f t="shared" si="8"/>
        <v>0.37996136283807519</v>
      </c>
      <c r="R574" t="s">
        <v>1124</v>
      </c>
    </row>
    <row r="575" spans="1:19" x14ac:dyDescent="0.25">
      <c r="A575" t="s">
        <v>125</v>
      </c>
      <c r="B575">
        <v>2016</v>
      </c>
      <c r="C575" t="s">
        <v>1125</v>
      </c>
      <c r="D575" t="s">
        <v>1126</v>
      </c>
      <c r="E575">
        <v>1</v>
      </c>
      <c r="F575" t="s">
        <v>120</v>
      </c>
      <c r="G575">
        <v>40909</v>
      </c>
      <c r="I575" t="s">
        <v>129</v>
      </c>
      <c r="J575" t="s">
        <v>69</v>
      </c>
      <c r="K575">
        <v>1</v>
      </c>
      <c r="L575">
        <v>1622</v>
      </c>
      <c r="M575">
        <v>0</v>
      </c>
      <c r="N575" t="s">
        <v>68</v>
      </c>
      <c r="O575">
        <v>0</v>
      </c>
      <c r="P575" t="s">
        <v>122</v>
      </c>
      <c r="Q575">
        <f t="shared" si="8"/>
        <v>0.18515981735159817</v>
      </c>
      <c r="R575" t="s">
        <v>1126</v>
      </c>
    </row>
    <row r="576" spans="1:19" x14ac:dyDescent="0.25">
      <c r="A576" t="s">
        <v>125</v>
      </c>
      <c r="B576">
        <v>2016</v>
      </c>
      <c r="C576" t="s">
        <v>1127</v>
      </c>
      <c r="D576" t="s">
        <v>1128</v>
      </c>
      <c r="E576">
        <v>1</v>
      </c>
      <c r="F576" t="s">
        <v>120</v>
      </c>
      <c r="G576">
        <v>40909</v>
      </c>
      <c r="I576" t="s">
        <v>129</v>
      </c>
      <c r="J576" t="s">
        <v>69</v>
      </c>
      <c r="K576">
        <v>1</v>
      </c>
      <c r="L576">
        <v>1622</v>
      </c>
      <c r="M576">
        <v>0</v>
      </c>
      <c r="N576" t="s">
        <v>68</v>
      </c>
      <c r="O576">
        <v>0</v>
      </c>
      <c r="P576" t="s">
        <v>122</v>
      </c>
      <c r="Q576">
        <f t="shared" si="8"/>
        <v>0.18515981735159817</v>
      </c>
      <c r="R576" t="s">
        <v>1128</v>
      </c>
    </row>
    <row r="577" spans="1:19" x14ac:dyDescent="0.25">
      <c r="A577" t="s">
        <v>168</v>
      </c>
      <c r="B577">
        <v>2016</v>
      </c>
      <c r="C577" t="s">
        <v>1129</v>
      </c>
      <c r="D577" t="s">
        <v>1130</v>
      </c>
      <c r="E577" t="s">
        <v>1131</v>
      </c>
      <c r="F577" t="s">
        <v>120</v>
      </c>
      <c r="G577">
        <v>27395</v>
      </c>
      <c r="I577" t="s">
        <v>172</v>
      </c>
      <c r="J577" t="s">
        <v>70</v>
      </c>
      <c r="K577">
        <v>110</v>
      </c>
      <c r="L577">
        <v>585585</v>
      </c>
      <c r="M577">
        <v>0</v>
      </c>
      <c r="N577" t="s">
        <v>77</v>
      </c>
      <c r="O577">
        <v>0</v>
      </c>
      <c r="P577" t="s">
        <v>122</v>
      </c>
      <c r="Q577">
        <f t="shared" si="8"/>
        <v>0.60770547945205478</v>
      </c>
      <c r="R577" t="s">
        <v>1130</v>
      </c>
    </row>
    <row r="578" spans="1:19" x14ac:dyDescent="0.25">
      <c r="A578" t="s">
        <v>188</v>
      </c>
      <c r="B578">
        <v>2016</v>
      </c>
      <c r="C578" t="s">
        <v>1132</v>
      </c>
      <c r="D578" t="s">
        <v>1133</v>
      </c>
      <c r="E578" t="s">
        <v>386</v>
      </c>
      <c r="F578" t="s">
        <v>331</v>
      </c>
      <c r="G578">
        <v>30937</v>
      </c>
      <c r="I578" t="s">
        <v>191</v>
      </c>
      <c r="J578" t="s">
        <v>95</v>
      </c>
      <c r="K578">
        <v>2.42</v>
      </c>
      <c r="L578">
        <v>2970</v>
      </c>
      <c r="M578">
        <v>0</v>
      </c>
      <c r="N578" t="s">
        <v>93</v>
      </c>
      <c r="O578">
        <v>0</v>
      </c>
      <c r="P578" t="s">
        <v>122</v>
      </c>
      <c r="Q578">
        <f t="shared" si="8"/>
        <v>0.14009962640099627</v>
      </c>
      <c r="R578" t="s">
        <v>1133</v>
      </c>
    </row>
    <row r="579" spans="1:19" x14ac:dyDescent="0.25">
      <c r="A579" t="s">
        <v>188</v>
      </c>
      <c r="B579">
        <v>2016</v>
      </c>
      <c r="C579" t="s">
        <v>1134</v>
      </c>
      <c r="D579" t="s">
        <v>1135</v>
      </c>
      <c r="E579">
        <v>4022</v>
      </c>
      <c r="F579" t="s">
        <v>120</v>
      </c>
      <c r="G579">
        <v>30682</v>
      </c>
      <c r="I579" t="s">
        <v>191</v>
      </c>
      <c r="J579" t="s">
        <v>95</v>
      </c>
      <c r="K579">
        <v>1.25</v>
      </c>
      <c r="L579">
        <v>5085</v>
      </c>
      <c r="M579">
        <v>0</v>
      </c>
      <c r="N579" t="s">
        <v>93</v>
      </c>
      <c r="O579">
        <v>0</v>
      </c>
      <c r="P579" t="s">
        <v>122</v>
      </c>
      <c r="Q579">
        <f t="shared" si="8"/>
        <v>0.4643835616438356</v>
      </c>
      <c r="R579" t="s">
        <v>1135</v>
      </c>
    </row>
    <row r="580" spans="1:19" x14ac:dyDescent="0.25">
      <c r="A580" t="s">
        <v>125</v>
      </c>
      <c r="B580">
        <v>2016</v>
      </c>
      <c r="C580" t="s">
        <v>1136</v>
      </c>
      <c r="D580" t="s">
        <v>1137</v>
      </c>
      <c r="E580" t="s">
        <v>128</v>
      </c>
      <c r="F580" t="s">
        <v>120</v>
      </c>
      <c r="G580">
        <v>42004</v>
      </c>
      <c r="I580" t="s">
        <v>129</v>
      </c>
      <c r="J580" t="s">
        <v>69</v>
      </c>
      <c r="K580">
        <v>2</v>
      </c>
      <c r="L580">
        <v>3504</v>
      </c>
      <c r="M580">
        <v>0</v>
      </c>
      <c r="N580" t="s">
        <v>68</v>
      </c>
      <c r="O580">
        <v>0</v>
      </c>
      <c r="Q580">
        <f t="shared" si="8"/>
        <v>0.2</v>
      </c>
      <c r="R580" t="s">
        <v>3754</v>
      </c>
      <c r="S580" t="s">
        <v>3755</v>
      </c>
    </row>
    <row r="581" spans="1:19" x14ac:dyDescent="0.25">
      <c r="A581" t="s">
        <v>116</v>
      </c>
      <c r="B581">
        <v>2016</v>
      </c>
      <c r="C581" t="s">
        <v>1138</v>
      </c>
      <c r="D581" t="s">
        <v>1139</v>
      </c>
      <c r="E581" t="s">
        <v>119</v>
      </c>
      <c r="F581" t="s">
        <v>120</v>
      </c>
      <c r="G581">
        <v>30317</v>
      </c>
      <c r="I581" t="s">
        <v>121</v>
      </c>
      <c r="J581" t="s">
        <v>99</v>
      </c>
      <c r="K581">
        <v>4.2</v>
      </c>
      <c r="L581">
        <v>7125</v>
      </c>
      <c r="M581">
        <v>0</v>
      </c>
      <c r="N581" t="s">
        <v>98</v>
      </c>
      <c r="O581">
        <v>0</v>
      </c>
      <c r="P581" t="s">
        <v>122</v>
      </c>
      <c r="Q581">
        <f t="shared" ref="Q581:Q644" si="9">IFERROR(L581/(K581*8760),"")</f>
        <v>0.19365622961513373</v>
      </c>
      <c r="R581" t="s">
        <v>3756</v>
      </c>
      <c r="S581" t="s">
        <v>3757</v>
      </c>
    </row>
    <row r="582" spans="1:19" x14ac:dyDescent="0.25">
      <c r="A582" t="s">
        <v>188</v>
      </c>
      <c r="B582">
        <v>2016</v>
      </c>
      <c r="C582" t="s">
        <v>1140</v>
      </c>
      <c r="D582" t="s">
        <v>1141</v>
      </c>
      <c r="E582" t="s">
        <v>386</v>
      </c>
      <c r="F582" t="s">
        <v>120</v>
      </c>
      <c r="G582">
        <v>32143</v>
      </c>
      <c r="I582" t="s">
        <v>191</v>
      </c>
      <c r="J582" t="s">
        <v>95</v>
      </c>
      <c r="K582">
        <v>199</v>
      </c>
      <c r="L582">
        <v>238697</v>
      </c>
      <c r="M582">
        <v>0</v>
      </c>
      <c r="N582" t="s">
        <v>93</v>
      </c>
      <c r="O582">
        <v>0</v>
      </c>
      <c r="P582" t="s">
        <v>122</v>
      </c>
      <c r="Q582">
        <f t="shared" si="9"/>
        <v>0.1369272159886189</v>
      </c>
      <c r="R582" t="s">
        <v>3758</v>
      </c>
      <c r="S582" t="s">
        <v>3700</v>
      </c>
    </row>
    <row r="583" spans="1:19" x14ac:dyDescent="0.25">
      <c r="A583" t="s">
        <v>130</v>
      </c>
      <c r="B583">
        <v>2016</v>
      </c>
      <c r="C583" t="s">
        <v>1142</v>
      </c>
      <c r="D583" t="s">
        <v>1143</v>
      </c>
      <c r="E583">
        <v>1</v>
      </c>
      <c r="F583" t="s">
        <v>120</v>
      </c>
      <c r="G583">
        <v>40848</v>
      </c>
      <c r="I583" t="s">
        <v>167</v>
      </c>
      <c r="J583" t="s">
        <v>74</v>
      </c>
      <c r="K583">
        <v>4.5999999999999996</v>
      </c>
      <c r="L583">
        <v>28292</v>
      </c>
      <c r="M583">
        <v>348416</v>
      </c>
      <c r="N583" t="s">
        <v>88</v>
      </c>
      <c r="O583">
        <v>0</v>
      </c>
      <c r="P583" t="s">
        <v>122</v>
      </c>
      <c r="Q583">
        <f t="shared" si="9"/>
        <v>0.70210442723843558</v>
      </c>
      <c r="R583" t="s">
        <v>1143</v>
      </c>
    </row>
    <row r="584" spans="1:19" x14ac:dyDescent="0.25">
      <c r="A584" t="s">
        <v>130</v>
      </c>
      <c r="B584">
        <v>2016</v>
      </c>
      <c r="C584" t="s">
        <v>1144</v>
      </c>
      <c r="D584" t="s">
        <v>1145</v>
      </c>
      <c r="E584" t="s">
        <v>681</v>
      </c>
      <c r="F584" t="s">
        <v>120</v>
      </c>
      <c r="G584">
        <v>31260</v>
      </c>
      <c r="I584" t="s">
        <v>133</v>
      </c>
      <c r="J584" t="s">
        <v>75</v>
      </c>
      <c r="K584">
        <v>2.15</v>
      </c>
      <c r="L584">
        <v>10919</v>
      </c>
      <c r="M584">
        <v>142789</v>
      </c>
      <c r="N584" t="s">
        <v>88</v>
      </c>
      <c r="O584">
        <v>1390</v>
      </c>
      <c r="P584" t="s">
        <v>73</v>
      </c>
      <c r="Q584">
        <f t="shared" si="9"/>
        <v>0.57974938940214504</v>
      </c>
      <c r="R584" t="s">
        <v>1145</v>
      </c>
    </row>
    <row r="585" spans="1:19" x14ac:dyDescent="0.25">
      <c r="A585" t="s">
        <v>130</v>
      </c>
      <c r="B585">
        <v>2016</v>
      </c>
      <c r="C585" t="s">
        <v>1144</v>
      </c>
      <c r="D585" t="s">
        <v>1145</v>
      </c>
      <c r="E585" t="s">
        <v>682</v>
      </c>
      <c r="F585" t="s">
        <v>120</v>
      </c>
      <c r="G585">
        <v>31260</v>
      </c>
      <c r="I585" t="s">
        <v>133</v>
      </c>
      <c r="J585" t="s">
        <v>75</v>
      </c>
      <c r="K585">
        <v>2.15</v>
      </c>
      <c r="L585">
        <v>3106</v>
      </c>
      <c r="M585">
        <v>39261</v>
      </c>
      <c r="N585" t="s">
        <v>88</v>
      </c>
      <c r="O585">
        <v>0</v>
      </c>
      <c r="P585" t="s">
        <v>73</v>
      </c>
      <c r="Q585">
        <f t="shared" si="9"/>
        <v>0.16491451630030796</v>
      </c>
      <c r="R585" t="s">
        <v>1145</v>
      </c>
    </row>
    <row r="586" spans="1:19" x14ac:dyDescent="0.25">
      <c r="A586" t="s">
        <v>130</v>
      </c>
      <c r="B586">
        <v>2016</v>
      </c>
      <c r="C586" t="s">
        <v>1144</v>
      </c>
      <c r="D586" t="s">
        <v>1145</v>
      </c>
      <c r="E586" t="s">
        <v>683</v>
      </c>
      <c r="F586" t="s">
        <v>120</v>
      </c>
      <c r="G586">
        <v>31260</v>
      </c>
      <c r="I586" t="s">
        <v>133</v>
      </c>
      <c r="J586" t="s">
        <v>75</v>
      </c>
      <c r="K586">
        <v>2.15</v>
      </c>
      <c r="L586">
        <v>6611</v>
      </c>
      <c r="M586">
        <v>83041</v>
      </c>
      <c r="N586" t="s">
        <v>88</v>
      </c>
      <c r="O586">
        <v>0</v>
      </c>
      <c r="P586" t="s">
        <v>73</v>
      </c>
      <c r="Q586">
        <f t="shared" si="9"/>
        <v>0.35101412339386218</v>
      </c>
      <c r="R586" t="s">
        <v>1145</v>
      </c>
    </row>
    <row r="587" spans="1:19" x14ac:dyDescent="0.25">
      <c r="A587" t="s">
        <v>125</v>
      </c>
      <c r="B587">
        <v>2016</v>
      </c>
      <c r="C587" t="s">
        <v>1146</v>
      </c>
      <c r="D587" t="s">
        <v>1147</v>
      </c>
      <c r="E587" t="s">
        <v>128</v>
      </c>
      <c r="F587" t="s">
        <v>120</v>
      </c>
      <c r="G587">
        <v>41639</v>
      </c>
      <c r="I587" t="s">
        <v>129</v>
      </c>
      <c r="J587" t="s">
        <v>69</v>
      </c>
      <c r="K587">
        <v>1.5</v>
      </c>
      <c r="L587">
        <v>1971</v>
      </c>
      <c r="M587">
        <v>0</v>
      </c>
      <c r="N587" t="s">
        <v>68</v>
      </c>
      <c r="O587">
        <v>0</v>
      </c>
      <c r="P587" t="s">
        <v>122</v>
      </c>
      <c r="Q587">
        <f t="shared" si="9"/>
        <v>0.15</v>
      </c>
      <c r="R587" t="s">
        <v>3759</v>
      </c>
      <c r="S587" t="s">
        <v>3760</v>
      </c>
    </row>
    <row r="588" spans="1:19" x14ac:dyDescent="0.25">
      <c r="A588" t="s">
        <v>125</v>
      </c>
      <c r="B588">
        <v>2016</v>
      </c>
      <c r="C588" t="s">
        <v>1148</v>
      </c>
      <c r="D588" t="s">
        <v>1149</v>
      </c>
      <c r="E588" t="s">
        <v>128</v>
      </c>
      <c r="F588" t="s">
        <v>120</v>
      </c>
      <c r="G588">
        <v>41703</v>
      </c>
      <c r="I588" t="s">
        <v>129</v>
      </c>
      <c r="J588" t="s">
        <v>69</v>
      </c>
      <c r="K588">
        <v>1.5</v>
      </c>
      <c r="L588">
        <v>4328</v>
      </c>
      <c r="M588">
        <v>0</v>
      </c>
      <c r="N588" t="s">
        <v>68</v>
      </c>
      <c r="O588">
        <v>0</v>
      </c>
      <c r="P588" t="s">
        <v>122</v>
      </c>
      <c r="Q588">
        <f t="shared" si="9"/>
        <v>0.32937595129375952</v>
      </c>
      <c r="R588" t="s">
        <v>3759</v>
      </c>
      <c r="S588" t="s">
        <v>3761</v>
      </c>
    </row>
    <row r="589" spans="1:19" x14ac:dyDescent="0.25">
      <c r="A589" t="s">
        <v>125</v>
      </c>
      <c r="B589">
        <v>2016</v>
      </c>
      <c r="C589" t="s">
        <v>1150</v>
      </c>
      <c r="D589" t="s">
        <v>1151</v>
      </c>
      <c r="E589" t="s">
        <v>128</v>
      </c>
      <c r="F589" t="s">
        <v>120</v>
      </c>
      <c r="G589">
        <v>42370</v>
      </c>
      <c r="I589" t="s">
        <v>129</v>
      </c>
      <c r="J589" t="s">
        <v>69</v>
      </c>
      <c r="K589">
        <v>20</v>
      </c>
      <c r="L589">
        <v>35040</v>
      </c>
      <c r="M589">
        <v>0</v>
      </c>
      <c r="N589" t="s">
        <v>68</v>
      </c>
      <c r="O589">
        <v>0</v>
      </c>
      <c r="P589" t="s">
        <v>122</v>
      </c>
      <c r="Q589">
        <f t="shared" si="9"/>
        <v>0.2</v>
      </c>
      <c r="R589" t="s">
        <v>1151</v>
      </c>
    </row>
    <row r="590" spans="1:19" x14ac:dyDescent="0.25">
      <c r="A590" t="s">
        <v>116</v>
      </c>
      <c r="B590">
        <v>2016</v>
      </c>
      <c r="C590" t="s">
        <v>1152</v>
      </c>
      <c r="D590" t="s">
        <v>1153</v>
      </c>
      <c r="E590" t="s">
        <v>119</v>
      </c>
      <c r="F590" t="s">
        <v>120</v>
      </c>
      <c r="G590">
        <v>32874</v>
      </c>
      <c r="I590" t="s">
        <v>121</v>
      </c>
      <c r="J590" t="s">
        <v>99</v>
      </c>
      <c r="K590">
        <v>15.5</v>
      </c>
      <c r="L590">
        <v>25941</v>
      </c>
      <c r="M590">
        <v>0</v>
      </c>
      <c r="N590" t="s">
        <v>98</v>
      </c>
      <c r="O590">
        <v>0</v>
      </c>
      <c r="P590" t="s">
        <v>122</v>
      </c>
      <c r="Q590">
        <f t="shared" si="9"/>
        <v>0.19105170128148474</v>
      </c>
      <c r="R590" t="s">
        <v>3762</v>
      </c>
      <c r="S590" t="s">
        <v>3763</v>
      </c>
    </row>
    <row r="591" spans="1:19" x14ac:dyDescent="0.25">
      <c r="A591" t="s">
        <v>116</v>
      </c>
      <c r="B591">
        <v>2016</v>
      </c>
      <c r="C591" t="s">
        <v>1154</v>
      </c>
      <c r="D591" t="s">
        <v>1155</v>
      </c>
      <c r="E591" t="s">
        <v>119</v>
      </c>
      <c r="F591" t="s">
        <v>120</v>
      </c>
      <c r="G591">
        <v>32873</v>
      </c>
      <c r="I591" t="s">
        <v>121</v>
      </c>
      <c r="J591" t="s">
        <v>99</v>
      </c>
      <c r="K591">
        <v>20</v>
      </c>
      <c r="L591">
        <v>45393</v>
      </c>
      <c r="M591">
        <v>0</v>
      </c>
      <c r="N591" t="s">
        <v>98</v>
      </c>
      <c r="O591">
        <v>0</v>
      </c>
      <c r="P591" t="s">
        <v>122</v>
      </c>
      <c r="Q591">
        <f t="shared" si="9"/>
        <v>0.25909246575342465</v>
      </c>
      <c r="R591" t="s">
        <v>1155</v>
      </c>
    </row>
    <row r="592" spans="1:19" x14ac:dyDescent="0.25">
      <c r="A592" t="s">
        <v>188</v>
      </c>
      <c r="B592">
        <v>2016</v>
      </c>
      <c r="C592" t="s">
        <v>1156</v>
      </c>
      <c r="D592" t="s">
        <v>1157</v>
      </c>
      <c r="E592">
        <v>1</v>
      </c>
      <c r="F592" t="s">
        <v>120</v>
      </c>
      <c r="G592">
        <v>24898</v>
      </c>
      <c r="I592" t="s">
        <v>191</v>
      </c>
      <c r="J592" t="s">
        <v>95</v>
      </c>
      <c r="K592">
        <v>117</v>
      </c>
      <c r="L592">
        <v>0.12</v>
      </c>
      <c r="M592">
        <v>0</v>
      </c>
      <c r="N592" t="s">
        <v>93</v>
      </c>
      <c r="O592">
        <v>0</v>
      </c>
      <c r="P592" t="s">
        <v>122</v>
      </c>
      <c r="Q592">
        <f t="shared" si="9"/>
        <v>1.1708230886313078E-7</v>
      </c>
      <c r="R592" t="s">
        <v>1157</v>
      </c>
    </row>
    <row r="593" spans="1:18" x14ac:dyDescent="0.25">
      <c r="A593" t="s">
        <v>188</v>
      </c>
      <c r="B593">
        <v>2016</v>
      </c>
      <c r="C593" t="s">
        <v>1156</v>
      </c>
      <c r="D593" t="s">
        <v>1157</v>
      </c>
      <c r="E593">
        <v>2</v>
      </c>
      <c r="F593" t="s">
        <v>120</v>
      </c>
      <c r="G593">
        <v>25143</v>
      </c>
      <c r="I593" t="s">
        <v>191</v>
      </c>
      <c r="J593" t="s">
        <v>95</v>
      </c>
      <c r="K593">
        <v>97.75</v>
      </c>
      <c r="L593">
        <v>298399</v>
      </c>
      <c r="M593">
        <v>0</v>
      </c>
      <c r="N593" t="s">
        <v>93</v>
      </c>
      <c r="O593">
        <v>0</v>
      </c>
      <c r="P593" t="s">
        <v>122</v>
      </c>
      <c r="Q593">
        <f t="shared" si="9"/>
        <v>0.34847890317532609</v>
      </c>
      <c r="R593" t="s">
        <v>1157</v>
      </c>
    </row>
    <row r="594" spans="1:18" x14ac:dyDescent="0.25">
      <c r="A594" t="s">
        <v>188</v>
      </c>
      <c r="B594">
        <v>2016</v>
      </c>
      <c r="C594" t="s">
        <v>1156</v>
      </c>
      <c r="D594" t="s">
        <v>1157</v>
      </c>
      <c r="E594">
        <v>3</v>
      </c>
      <c r="F594" t="s">
        <v>120</v>
      </c>
      <c r="G594">
        <v>24990</v>
      </c>
      <c r="I594" t="s">
        <v>191</v>
      </c>
      <c r="J594" t="s">
        <v>95</v>
      </c>
      <c r="K594">
        <v>117</v>
      </c>
      <c r="L594">
        <v>395171</v>
      </c>
      <c r="M594">
        <v>0</v>
      </c>
      <c r="N594" t="s">
        <v>93</v>
      </c>
      <c r="O594">
        <v>0</v>
      </c>
      <c r="P594" t="s">
        <v>122</v>
      </c>
      <c r="Q594">
        <f t="shared" si="9"/>
        <v>0.38556277563126878</v>
      </c>
      <c r="R594" t="s">
        <v>1157</v>
      </c>
    </row>
    <row r="595" spans="1:18" x14ac:dyDescent="0.25">
      <c r="A595" t="s">
        <v>188</v>
      </c>
      <c r="B595">
        <v>2016</v>
      </c>
      <c r="C595" t="s">
        <v>1156</v>
      </c>
      <c r="D595" t="s">
        <v>1157</v>
      </c>
      <c r="E595">
        <v>4</v>
      </c>
      <c r="F595" t="s">
        <v>120</v>
      </c>
      <c r="G595">
        <v>25173</v>
      </c>
      <c r="I595" t="s">
        <v>191</v>
      </c>
      <c r="J595" t="s">
        <v>95</v>
      </c>
      <c r="K595">
        <v>97.75</v>
      </c>
      <c r="L595">
        <v>305288</v>
      </c>
      <c r="M595">
        <v>0</v>
      </c>
      <c r="N595" t="s">
        <v>93</v>
      </c>
      <c r="O595">
        <v>0</v>
      </c>
      <c r="P595" t="s">
        <v>122</v>
      </c>
      <c r="Q595">
        <f t="shared" si="9"/>
        <v>0.35652407478774717</v>
      </c>
      <c r="R595" t="s">
        <v>1157</v>
      </c>
    </row>
    <row r="596" spans="1:18" x14ac:dyDescent="0.25">
      <c r="A596" t="s">
        <v>188</v>
      </c>
      <c r="B596">
        <v>2016</v>
      </c>
      <c r="C596" t="s">
        <v>1156</v>
      </c>
      <c r="D596" t="s">
        <v>1157</v>
      </c>
      <c r="E596">
        <v>5</v>
      </c>
      <c r="F596" t="s">
        <v>120</v>
      </c>
      <c r="G596">
        <v>25051</v>
      </c>
      <c r="I596" t="s">
        <v>191</v>
      </c>
      <c r="J596" t="s">
        <v>95</v>
      </c>
      <c r="K596">
        <v>117</v>
      </c>
      <c r="L596">
        <v>373163</v>
      </c>
      <c r="M596">
        <v>0</v>
      </c>
      <c r="N596" t="s">
        <v>93</v>
      </c>
      <c r="O596">
        <v>0</v>
      </c>
      <c r="P596" t="s">
        <v>122</v>
      </c>
      <c r="Q596">
        <f t="shared" si="9"/>
        <v>0.3640898801857706</v>
      </c>
      <c r="R596" t="s">
        <v>1157</v>
      </c>
    </row>
    <row r="597" spans="1:18" x14ac:dyDescent="0.25">
      <c r="A597" t="s">
        <v>188</v>
      </c>
      <c r="B597">
        <v>2016</v>
      </c>
      <c r="C597" t="s">
        <v>1156</v>
      </c>
      <c r="D597" t="s">
        <v>1157</v>
      </c>
      <c r="E597">
        <v>6</v>
      </c>
      <c r="F597" t="s">
        <v>120</v>
      </c>
      <c r="G597">
        <v>25235</v>
      </c>
      <c r="I597" t="s">
        <v>191</v>
      </c>
      <c r="J597" t="s">
        <v>95</v>
      </c>
      <c r="K597">
        <v>97.75</v>
      </c>
      <c r="L597">
        <v>331409</v>
      </c>
      <c r="M597">
        <v>0</v>
      </c>
      <c r="N597" t="s">
        <v>93</v>
      </c>
      <c r="O597">
        <v>0</v>
      </c>
      <c r="P597" t="s">
        <v>122</v>
      </c>
      <c r="Q597">
        <f t="shared" si="9"/>
        <v>0.38702892711581355</v>
      </c>
      <c r="R597" t="s">
        <v>1157</v>
      </c>
    </row>
    <row r="598" spans="1:18" x14ac:dyDescent="0.25">
      <c r="A598" t="s">
        <v>125</v>
      </c>
      <c r="B598">
        <v>2016</v>
      </c>
      <c r="C598" t="s">
        <v>1158</v>
      </c>
      <c r="D598" t="s">
        <v>1159</v>
      </c>
      <c r="E598" t="s">
        <v>128</v>
      </c>
      <c r="F598" t="s">
        <v>120</v>
      </c>
      <c r="G598">
        <v>42233</v>
      </c>
      <c r="I598" t="s">
        <v>129</v>
      </c>
      <c r="J598" t="s">
        <v>69</v>
      </c>
      <c r="K598">
        <v>20</v>
      </c>
      <c r="L598">
        <v>54697</v>
      </c>
      <c r="M598">
        <v>0</v>
      </c>
      <c r="N598" t="s">
        <v>68</v>
      </c>
      <c r="O598">
        <v>0</v>
      </c>
      <c r="P598" t="s">
        <v>122</v>
      </c>
      <c r="Q598">
        <f t="shared" si="9"/>
        <v>0.31219748858447488</v>
      </c>
      <c r="R598" t="s">
        <v>1159</v>
      </c>
    </row>
    <row r="599" spans="1:18" x14ac:dyDescent="0.25">
      <c r="A599" t="s">
        <v>150</v>
      </c>
      <c r="B599">
        <v>2016</v>
      </c>
      <c r="C599" t="s">
        <v>1160</v>
      </c>
      <c r="D599" t="s">
        <v>1161</v>
      </c>
      <c r="E599" t="s">
        <v>128</v>
      </c>
      <c r="F599" t="s">
        <v>120</v>
      </c>
      <c r="G599">
        <v>33025</v>
      </c>
      <c r="I599" t="s">
        <v>167</v>
      </c>
      <c r="J599" t="s">
        <v>74</v>
      </c>
      <c r="K599">
        <v>48.5</v>
      </c>
      <c r="L599">
        <v>162150</v>
      </c>
      <c r="M599">
        <v>1491980</v>
      </c>
      <c r="N599" t="s">
        <v>81</v>
      </c>
      <c r="O599">
        <v>0</v>
      </c>
      <c r="P599" t="s">
        <v>122</v>
      </c>
      <c r="Q599">
        <f t="shared" si="9"/>
        <v>0.3816551334557266</v>
      </c>
      <c r="R599" t="s">
        <v>1161</v>
      </c>
    </row>
    <row r="600" spans="1:18" x14ac:dyDescent="0.25">
      <c r="A600" t="s">
        <v>150</v>
      </c>
      <c r="B600">
        <v>2016</v>
      </c>
      <c r="C600" t="s">
        <v>1162</v>
      </c>
      <c r="D600" t="s">
        <v>1163</v>
      </c>
      <c r="E600" t="s">
        <v>128</v>
      </c>
      <c r="F600" t="s">
        <v>120</v>
      </c>
      <c r="G600">
        <v>25143</v>
      </c>
      <c r="I600" t="s">
        <v>167</v>
      </c>
      <c r="J600" t="s">
        <v>74</v>
      </c>
      <c r="K600">
        <v>13</v>
      </c>
      <c r="L600">
        <v>801.03</v>
      </c>
      <c r="M600">
        <v>12929</v>
      </c>
      <c r="N600" t="s">
        <v>81</v>
      </c>
      <c r="O600">
        <v>0</v>
      </c>
      <c r="P600" t="s">
        <v>90</v>
      </c>
      <c r="Q600">
        <f t="shared" si="9"/>
        <v>7.0339831401475235E-3</v>
      </c>
      <c r="R600" t="s">
        <v>1163</v>
      </c>
    </row>
    <row r="601" spans="1:18" x14ac:dyDescent="0.25">
      <c r="A601" t="s">
        <v>150</v>
      </c>
      <c r="B601">
        <v>2016</v>
      </c>
      <c r="C601" t="s">
        <v>1164</v>
      </c>
      <c r="D601" t="s">
        <v>1165</v>
      </c>
      <c r="E601" t="s">
        <v>207</v>
      </c>
      <c r="F601" t="s">
        <v>120</v>
      </c>
      <c r="G601">
        <v>40344</v>
      </c>
      <c r="I601" t="s">
        <v>167</v>
      </c>
      <c r="J601" t="s">
        <v>74</v>
      </c>
      <c r="K601">
        <v>49.23</v>
      </c>
      <c r="L601">
        <v>10340</v>
      </c>
      <c r="M601">
        <v>112681</v>
      </c>
      <c r="N601" t="s">
        <v>81</v>
      </c>
      <c r="O601">
        <v>0</v>
      </c>
      <c r="P601" t="s">
        <v>122</v>
      </c>
      <c r="Q601">
        <f t="shared" si="9"/>
        <v>2.3976544724835527E-2</v>
      </c>
      <c r="R601" t="s">
        <v>1165</v>
      </c>
    </row>
    <row r="602" spans="1:18" x14ac:dyDescent="0.25">
      <c r="A602" t="s">
        <v>150</v>
      </c>
      <c r="B602">
        <v>2016</v>
      </c>
      <c r="C602" t="s">
        <v>1166</v>
      </c>
      <c r="D602" t="s">
        <v>1167</v>
      </c>
      <c r="E602">
        <v>43132</v>
      </c>
      <c r="F602" t="s">
        <v>331</v>
      </c>
      <c r="G602">
        <v>34043</v>
      </c>
      <c r="I602" t="s">
        <v>199</v>
      </c>
      <c r="J602" t="s">
        <v>84</v>
      </c>
      <c r="K602">
        <v>34.5</v>
      </c>
      <c r="L602">
        <v>65831</v>
      </c>
      <c r="M602">
        <v>0</v>
      </c>
      <c r="N602" t="s">
        <v>81</v>
      </c>
      <c r="O602">
        <v>0</v>
      </c>
      <c r="P602" t="s">
        <v>73</v>
      </c>
      <c r="Q602">
        <f t="shared" si="9"/>
        <v>0.21782476341737808</v>
      </c>
      <c r="R602" t="s">
        <v>1167</v>
      </c>
    </row>
    <row r="603" spans="1:18" x14ac:dyDescent="0.25">
      <c r="A603" t="s">
        <v>150</v>
      </c>
      <c r="B603">
        <v>2016</v>
      </c>
      <c r="C603" t="s">
        <v>1166</v>
      </c>
      <c r="D603" t="s">
        <v>1167</v>
      </c>
      <c r="E603">
        <v>43133</v>
      </c>
      <c r="F603" t="s">
        <v>331</v>
      </c>
      <c r="G603">
        <v>34043</v>
      </c>
      <c r="I603" t="s">
        <v>197</v>
      </c>
      <c r="J603" t="s">
        <v>82</v>
      </c>
      <c r="K603">
        <v>89.9</v>
      </c>
      <c r="L603">
        <v>149766</v>
      </c>
      <c r="M603">
        <v>2053430</v>
      </c>
      <c r="N603" t="s">
        <v>81</v>
      </c>
      <c r="O603">
        <v>133.05000000000001</v>
      </c>
      <c r="P603" t="s">
        <v>73</v>
      </c>
      <c r="Q603">
        <f t="shared" si="9"/>
        <v>0.19017325186280037</v>
      </c>
      <c r="R603" t="s">
        <v>1167</v>
      </c>
    </row>
    <row r="604" spans="1:18" x14ac:dyDescent="0.25">
      <c r="A604" t="s">
        <v>150</v>
      </c>
      <c r="B604">
        <v>2016</v>
      </c>
      <c r="C604" t="s">
        <v>1166</v>
      </c>
      <c r="D604" t="s">
        <v>1167</v>
      </c>
      <c r="E604">
        <v>30</v>
      </c>
      <c r="F604" t="s">
        <v>120</v>
      </c>
      <c r="G604">
        <v>41187</v>
      </c>
      <c r="I604" t="s">
        <v>199</v>
      </c>
      <c r="J604" t="s">
        <v>84</v>
      </c>
      <c r="K604">
        <v>65.88</v>
      </c>
      <c r="L604">
        <v>219544</v>
      </c>
      <c r="M604">
        <v>0</v>
      </c>
      <c r="N604" t="s">
        <v>81</v>
      </c>
      <c r="O604">
        <v>0</v>
      </c>
      <c r="P604" t="s">
        <v>1168</v>
      </c>
      <c r="Q604">
        <f t="shared" si="9"/>
        <v>0.38042046837615373</v>
      </c>
      <c r="R604" t="s">
        <v>1167</v>
      </c>
    </row>
    <row r="605" spans="1:18" x14ac:dyDescent="0.25">
      <c r="A605" t="s">
        <v>150</v>
      </c>
      <c r="B605">
        <v>2016</v>
      </c>
      <c r="C605" t="s">
        <v>1166</v>
      </c>
      <c r="D605" t="s">
        <v>1167</v>
      </c>
      <c r="E605">
        <v>31</v>
      </c>
      <c r="F605" t="s">
        <v>120</v>
      </c>
      <c r="G605">
        <v>41187</v>
      </c>
      <c r="I605" t="s">
        <v>197</v>
      </c>
      <c r="J605" t="s">
        <v>82</v>
      </c>
      <c r="K605">
        <v>43.2</v>
      </c>
      <c r="L605">
        <v>182254</v>
      </c>
      <c r="M605">
        <v>2183320</v>
      </c>
      <c r="N605" t="s">
        <v>81</v>
      </c>
      <c r="O605">
        <v>0</v>
      </c>
      <c r="P605" t="s">
        <v>122</v>
      </c>
      <c r="Q605">
        <f t="shared" si="9"/>
        <v>0.48160303568408591</v>
      </c>
      <c r="R605" t="s">
        <v>1167</v>
      </c>
    </row>
    <row r="606" spans="1:18" x14ac:dyDescent="0.25">
      <c r="A606" t="s">
        <v>150</v>
      </c>
      <c r="B606">
        <v>2016</v>
      </c>
      <c r="C606" t="s">
        <v>1166</v>
      </c>
      <c r="D606" t="s">
        <v>1167</v>
      </c>
      <c r="E606">
        <v>32</v>
      </c>
      <c r="F606" t="s">
        <v>120</v>
      </c>
      <c r="G606">
        <v>41187</v>
      </c>
      <c r="I606" t="s">
        <v>197</v>
      </c>
      <c r="J606" t="s">
        <v>82</v>
      </c>
      <c r="K606">
        <v>43.2</v>
      </c>
      <c r="L606">
        <v>251492</v>
      </c>
      <c r="M606">
        <v>2931120</v>
      </c>
      <c r="N606" t="s">
        <v>81</v>
      </c>
      <c r="O606">
        <v>0</v>
      </c>
      <c r="P606" t="s">
        <v>1168</v>
      </c>
      <c r="Q606">
        <f t="shared" si="9"/>
        <v>0.66456325046507692</v>
      </c>
      <c r="R606" t="s">
        <v>1167</v>
      </c>
    </row>
    <row r="607" spans="1:18" x14ac:dyDescent="0.25">
      <c r="A607" t="s">
        <v>150</v>
      </c>
      <c r="B607">
        <v>2016</v>
      </c>
      <c r="C607" t="s">
        <v>1166</v>
      </c>
      <c r="D607" t="s">
        <v>1167</v>
      </c>
      <c r="E607">
        <v>4</v>
      </c>
      <c r="F607" t="s">
        <v>120</v>
      </c>
      <c r="G607">
        <v>25073</v>
      </c>
      <c r="I607" t="s">
        <v>172</v>
      </c>
      <c r="J607" t="s">
        <v>70</v>
      </c>
      <c r="K607">
        <v>81.599999999999994</v>
      </c>
      <c r="L607">
        <v>163795</v>
      </c>
      <c r="M607">
        <v>2024200</v>
      </c>
      <c r="N607" t="s">
        <v>81</v>
      </c>
      <c r="O607">
        <v>0</v>
      </c>
      <c r="P607" t="s">
        <v>1168</v>
      </c>
      <c r="Q607">
        <f t="shared" si="9"/>
        <v>0.22914288432267885</v>
      </c>
      <c r="R607" t="s">
        <v>1167</v>
      </c>
    </row>
    <row r="608" spans="1:18" x14ac:dyDescent="0.25">
      <c r="A608" t="s">
        <v>188</v>
      </c>
      <c r="B608">
        <v>2016</v>
      </c>
      <c r="C608" t="s">
        <v>1169</v>
      </c>
      <c r="D608" t="s">
        <v>1170</v>
      </c>
      <c r="E608">
        <v>1</v>
      </c>
      <c r="F608" t="s">
        <v>120</v>
      </c>
      <c r="G608">
        <v>8792</v>
      </c>
      <c r="I608" t="s">
        <v>191</v>
      </c>
      <c r="J608" t="s">
        <v>95</v>
      </c>
      <c r="K608">
        <v>10</v>
      </c>
      <c r="L608">
        <v>30258</v>
      </c>
      <c r="M608">
        <v>0</v>
      </c>
      <c r="N608" t="s">
        <v>93</v>
      </c>
      <c r="O608">
        <v>0</v>
      </c>
      <c r="P608" t="s">
        <v>122</v>
      </c>
      <c r="Q608">
        <f t="shared" si="9"/>
        <v>0.34541095890410961</v>
      </c>
      <c r="R608" t="s">
        <v>1170</v>
      </c>
    </row>
    <row r="609" spans="1:19" x14ac:dyDescent="0.25">
      <c r="A609" t="s">
        <v>188</v>
      </c>
      <c r="B609">
        <v>2016</v>
      </c>
      <c r="C609" t="s">
        <v>1169</v>
      </c>
      <c r="D609" t="s">
        <v>1170</v>
      </c>
      <c r="E609">
        <v>2</v>
      </c>
      <c r="F609" t="s">
        <v>120</v>
      </c>
      <c r="G609">
        <v>8792</v>
      </c>
      <c r="I609" t="s">
        <v>191</v>
      </c>
      <c r="J609" t="s">
        <v>95</v>
      </c>
      <c r="K609">
        <v>10</v>
      </c>
      <c r="L609">
        <v>30991</v>
      </c>
      <c r="M609">
        <v>0</v>
      </c>
      <c r="N609" t="s">
        <v>93</v>
      </c>
      <c r="O609">
        <v>0</v>
      </c>
      <c r="P609" t="s">
        <v>122</v>
      </c>
      <c r="Q609">
        <f t="shared" si="9"/>
        <v>0.35377853881278537</v>
      </c>
      <c r="R609" t="s">
        <v>1170</v>
      </c>
    </row>
    <row r="610" spans="1:19" x14ac:dyDescent="0.25">
      <c r="A610" t="s">
        <v>130</v>
      </c>
      <c r="B610">
        <v>2016</v>
      </c>
      <c r="C610" t="s">
        <v>1171</v>
      </c>
      <c r="D610" t="s">
        <v>1172</v>
      </c>
      <c r="E610" t="s">
        <v>128</v>
      </c>
      <c r="F610" t="s">
        <v>120</v>
      </c>
      <c r="G610">
        <v>39675</v>
      </c>
      <c r="I610" t="s">
        <v>172</v>
      </c>
      <c r="J610" t="s">
        <v>70</v>
      </c>
      <c r="K610">
        <v>12.5</v>
      </c>
      <c r="L610">
        <v>74606</v>
      </c>
      <c r="M610">
        <v>1463690</v>
      </c>
      <c r="N610" t="s">
        <v>96</v>
      </c>
      <c r="O610">
        <v>1673</v>
      </c>
      <c r="P610" t="s">
        <v>81</v>
      </c>
      <c r="Q610">
        <f t="shared" si="9"/>
        <v>0.68133333333333335</v>
      </c>
      <c r="R610" t="s">
        <v>1172</v>
      </c>
    </row>
    <row r="611" spans="1:19" x14ac:dyDescent="0.25">
      <c r="A611" t="s">
        <v>150</v>
      </c>
      <c r="B611">
        <v>2016</v>
      </c>
      <c r="C611" t="s">
        <v>1173</v>
      </c>
      <c r="D611" t="s">
        <v>1174</v>
      </c>
      <c r="E611" t="s">
        <v>1175</v>
      </c>
      <c r="F611" t="s">
        <v>120</v>
      </c>
      <c r="G611">
        <v>41487</v>
      </c>
      <c r="I611" t="s">
        <v>197</v>
      </c>
      <c r="J611" t="s">
        <v>82</v>
      </c>
      <c r="K611">
        <v>202</v>
      </c>
      <c r="L611">
        <v>458990</v>
      </c>
      <c r="M611">
        <v>5235910</v>
      </c>
      <c r="N611" t="s">
        <v>81</v>
      </c>
      <c r="O611">
        <v>0</v>
      </c>
      <c r="P611" t="s">
        <v>122</v>
      </c>
      <c r="Q611">
        <f t="shared" si="9"/>
        <v>0.25938672634386728</v>
      </c>
      <c r="R611" t="s">
        <v>1174</v>
      </c>
    </row>
    <row r="612" spans="1:19" x14ac:dyDescent="0.25">
      <c r="A612" t="s">
        <v>150</v>
      </c>
      <c r="B612">
        <v>2016</v>
      </c>
      <c r="C612" t="s">
        <v>1173</v>
      </c>
      <c r="D612" t="s">
        <v>1174</v>
      </c>
      <c r="E612" t="s">
        <v>1176</v>
      </c>
      <c r="F612" t="s">
        <v>120</v>
      </c>
      <c r="G612">
        <v>41487</v>
      </c>
      <c r="I612" t="s">
        <v>199</v>
      </c>
      <c r="J612" t="s">
        <v>84</v>
      </c>
      <c r="K612">
        <v>61</v>
      </c>
      <c r="L612">
        <v>170206</v>
      </c>
      <c r="M612">
        <v>0</v>
      </c>
      <c r="N612" t="s">
        <v>81</v>
      </c>
      <c r="O612">
        <v>0</v>
      </c>
      <c r="P612" t="s">
        <v>122</v>
      </c>
      <c r="Q612">
        <f t="shared" si="9"/>
        <v>0.31852309304588666</v>
      </c>
      <c r="R612" t="s">
        <v>1174</v>
      </c>
    </row>
    <row r="613" spans="1:19" x14ac:dyDescent="0.25">
      <c r="A613" t="s">
        <v>150</v>
      </c>
      <c r="B613">
        <v>2016</v>
      </c>
      <c r="C613" t="s">
        <v>1173</v>
      </c>
      <c r="D613" t="s">
        <v>1174</v>
      </c>
      <c r="E613" t="s">
        <v>1177</v>
      </c>
      <c r="F613" t="s">
        <v>120</v>
      </c>
      <c r="G613">
        <v>41487</v>
      </c>
      <c r="I613" t="s">
        <v>197</v>
      </c>
      <c r="J613" t="s">
        <v>82</v>
      </c>
      <c r="K613">
        <v>202</v>
      </c>
      <c r="L613">
        <v>402601</v>
      </c>
      <c r="M613">
        <v>4619580</v>
      </c>
      <c r="N613" t="s">
        <v>81</v>
      </c>
      <c r="O613">
        <v>0</v>
      </c>
      <c r="P613" t="s">
        <v>122</v>
      </c>
      <c r="Q613">
        <f t="shared" si="9"/>
        <v>0.22751989240019893</v>
      </c>
      <c r="R613" t="s">
        <v>1174</v>
      </c>
    </row>
    <row r="614" spans="1:19" x14ac:dyDescent="0.25">
      <c r="A614" t="s">
        <v>150</v>
      </c>
      <c r="B614">
        <v>2016</v>
      </c>
      <c r="C614" t="s">
        <v>1173</v>
      </c>
      <c r="D614" t="s">
        <v>1174</v>
      </c>
      <c r="E614" t="s">
        <v>1178</v>
      </c>
      <c r="F614" t="s">
        <v>120</v>
      </c>
      <c r="G614">
        <v>41487</v>
      </c>
      <c r="I614" t="s">
        <v>199</v>
      </c>
      <c r="J614" t="s">
        <v>84</v>
      </c>
      <c r="K614">
        <v>61</v>
      </c>
      <c r="L614">
        <v>152820</v>
      </c>
      <c r="M614">
        <v>0</v>
      </c>
      <c r="N614" t="s">
        <v>81</v>
      </c>
      <c r="O614">
        <v>0</v>
      </c>
      <c r="P614" t="s">
        <v>122</v>
      </c>
      <c r="Q614">
        <f t="shared" si="9"/>
        <v>0.28598697507298448</v>
      </c>
      <c r="R614" t="s">
        <v>1174</v>
      </c>
    </row>
    <row r="615" spans="1:19" x14ac:dyDescent="0.25">
      <c r="A615" t="s">
        <v>130</v>
      </c>
      <c r="B615">
        <v>2016</v>
      </c>
      <c r="C615" t="s">
        <v>1179</v>
      </c>
      <c r="D615" t="s">
        <v>1180</v>
      </c>
      <c r="E615">
        <v>1</v>
      </c>
      <c r="F615" t="s">
        <v>120</v>
      </c>
      <c r="G615">
        <v>38322</v>
      </c>
      <c r="H615">
        <v>42643</v>
      </c>
      <c r="I615" t="s">
        <v>133</v>
      </c>
      <c r="J615" t="s">
        <v>75</v>
      </c>
      <c r="K615">
        <v>1.35</v>
      </c>
      <c r="L615">
        <v>3609.33</v>
      </c>
      <c r="M615">
        <v>0</v>
      </c>
      <c r="N615" t="s">
        <v>79</v>
      </c>
      <c r="O615">
        <v>0</v>
      </c>
      <c r="P615" t="s">
        <v>122</v>
      </c>
      <c r="Q615">
        <f t="shared" si="9"/>
        <v>0.30520294266869608</v>
      </c>
      <c r="R615" t="s">
        <v>3764</v>
      </c>
      <c r="S615" t="s">
        <v>3765</v>
      </c>
    </row>
    <row r="616" spans="1:19" x14ac:dyDescent="0.25">
      <c r="A616" t="s">
        <v>130</v>
      </c>
      <c r="B616">
        <v>2016</v>
      </c>
      <c r="C616" t="s">
        <v>1179</v>
      </c>
      <c r="D616" t="s">
        <v>1180</v>
      </c>
      <c r="E616">
        <v>2</v>
      </c>
      <c r="F616" t="s">
        <v>120</v>
      </c>
      <c r="G616">
        <v>38322</v>
      </c>
      <c r="H616">
        <v>42643</v>
      </c>
      <c r="I616" t="s">
        <v>133</v>
      </c>
      <c r="J616" t="s">
        <v>75</v>
      </c>
      <c r="K616">
        <v>1.35</v>
      </c>
      <c r="L616">
        <v>3609.33</v>
      </c>
      <c r="M616">
        <v>0</v>
      </c>
      <c r="N616" t="s">
        <v>79</v>
      </c>
      <c r="O616">
        <v>0</v>
      </c>
      <c r="P616" t="s">
        <v>122</v>
      </c>
      <c r="Q616">
        <f t="shared" si="9"/>
        <v>0.30520294266869608</v>
      </c>
      <c r="R616" t="s">
        <v>3764</v>
      </c>
      <c r="S616" t="s">
        <v>3765</v>
      </c>
    </row>
    <row r="617" spans="1:19" x14ac:dyDescent="0.25">
      <c r="A617" t="s">
        <v>130</v>
      </c>
      <c r="B617">
        <v>2016</v>
      </c>
      <c r="C617" t="s">
        <v>1179</v>
      </c>
      <c r="D617" t="s">
        <v>1180</v>
      </c>
      <c r="E617">
        <v>3</v>
      </c>
      <c r="F617" t="s">
        <v>120</v>
      </c>
      <c r="G617">
        <v>38322</v>
      </c>
      <c r="H617">
        <v>42643</v>
      </c>
      <c r="I617" t="s">
        <v>133</v>
      </c>
      <c r="J617" t="s">
        <v>75</v>
      </c>
      <c r="K617">
        <v>1.35</v>
      </c>
      <c r="L617">
        <v>3609.33</v>
      </c>
      <c r="M617">
        <v>0</v>
      </c>
      <c r="N617" t="s">
        <v>79</v>
      </c>
      <c r="O617">
        <v>0</v>
      </c>
      <c r="P617" t="s">
        <v>122</v>
      </c>
      <c r="Q617">
        <f t="shared" si="9"/>
        <v>0.30520294266869608</v>
      </c>
      <c r="R617" t="s">
        <v>3764</v>
      </c>
      <c r="S617" t="s">
        <v>3765</v>
      </c>
    </row>
    <row r="618" spans="1:19" x14ac:dyDescent="0.25">
      <c r="A618" t="s">
        <v>125</v>
      </c>
      <c r="B618">
        <v>2016</v>
      </c>
      <c r="C618" t="s">
        <v>1181</v>
      </c>
      <c r="D618" t="s">
        <v>1182</v>
      </c>
      <c r="E618">
        <v>1</v>
      </c>
      <c r="F618" t="s">
        <v>120</v>
      </c>
      <c r="G618">
        <v>39534</v>
      </c>
      <c r="I618" t="s">
        <v>129</v>
      </c>
      <c r="J618" t="s">
        <v>69</v>
      </c>
      <c r="K618">
        <v>1</v>
      </c>
      <c r="L618">
        <v>0.01</v>
      </c>
      <c r="M618">
        <v>0</v>
      </c>
      <c r="N618" t="s">
        <v>68</v>
      </c>
      <c r="O618">
        <v>0</v>
      </c>
      <c r="P618" t="s">
        <v>122</v>
      </c>
      <c r="Q618">
        <f t="shared" si="9"/>
        <v>1.1415525114155251E-6</v>
      </c>
      <c r="R618" t="s">
        <v>1182</v>
      </c>
    </row>
    <row r="619" spans="1:19" x14ac:dyDescent="0.25">
      <c r="A619" t="s">
        <v>188</v>
      </c>
      <c r="B619">
        <v>2016</v>
      </c>
      <c r="C619" t="s">
        <v>1183</v>
      </c>
      <c r="D619" t="s">
        <v>1184</v>
      </c>
      <c r="E619" t="s">
        <v>1185</v>
      </c>
      <c r="F619" t="s">
        <v>120</v>
      </c>
      <c r="G619">
        <v>17713</v>
      </c>
      <c r="I619" t="s">
        <v>191</v>
      </c>
      <c r="J619" t="s">
        <v>95</v>
      </c>
      <c r="K619">
        <v>31</v>
      </c>
      <c r="L619">
        <v>143368</v>
      </c>
      <c r="M619">
        <v>0</v>
      </c>
      <c r="N619" t="s">
        <v>93</v>
      </c>
      <c r="O619">
        <v>0</v>
      </c>
      <c r="P619" t="s">
        <v>122</v>
      </c>
      <c r="Q619">
        <f t="shared" si="9"/>
        <v>0.52794225953748708</v>
      </c>
      <c r="R619" t="s">
        <v>1184</v>
      </c>
    </row>
    <row r="620" spans="1:19" x14ac:dyDescent="0.25">
      <c r="A620" t="s">
        <v>188</v>
      </c>
      <c r="B620">
        <v>2016</v>
      </c>
      <c r="C620" t="s">
        <v>1183</v>
      </c>
      <c r="D620" t="s">
        <v>1184</v>
      </c>
      <c r="E620" t="s">
        <v>1186</v>
      </c>
      <c r="F620" t="s">
        <v>120</v>
      </c>
      <c r="G620">
        <v>17713</v>
      </c>
      <c r="I620" t="s">
        <v>191</v>
      </c>
      <c r="J620" t="s">
        <v>95</v>
      </c>
      <c r="K620">
        <v>31</v>
      </c>
      <c r="L620">
        <v>142883</v>
      </c>
      <c r="M620">
        <v>0</v>
      </c>
      <c r="N620" t="s">
        <v>93</v>
      </c>
      <c r="O620">
        <v>0</v>
      </c>
      <c r="P620" t="s">
        <v>122</v>
      </c>
      <c r="Q620">
        <f t="shared" si="9"/>
        <v>0.52615628222124022</v>
      </c>
      <c r="R620" t="s">
        <v>1184</v>
      </c>
    </row>
    <row r="621" spans="1:19" x14ac:dyDescent="0.25">
      <c r="A621" t="s">
        <v>188</v>
      </c>
      <c r="B621">
        <v>2016</v>
      </c>
      <c r="C621" t="s">
        <v>1183</v>
      </c>
      <c r="D621" t="s">
        <v>1184</v>
      </c>
      <c r="E621" t="s">
        <v>1187</v>
      </c>
      <c r="F621" t="s">
        <v>120</v>
      </c>
      <c r="G621">
        <v>17713</v>
      </c>
      <c r="I621" t="s">
        <v>191</v>
      </c>
      <c r="J621" t="s">
        <v>95</v>
      </c>
      <c r="K621">
        <v>37</v>
      </c>
      <c r="L621">
        <v>147874</v>
      </c>
      <c r="M621">
        <v>0</v>
      </c>
      <c r="N621" t="s">
        <v>93</v>
      </c>
      <c r="O621">
        <v>0</v>
      </c>
      <c r="P621" t="s">
        <v>122</v>
      </c>
      <c r="Q621">
        <f t="shared" si="9"/>
        <v>0.45623225965691722</v>
      </c>
      <c r="R621" t="s">
        <v>1184</v>
      </c>
    </row>
    <row r="622" spans="1:19" x14ac:dyDescent="0.25">
      <c r="A622" t="s">
        <v>125</v>
      </c>
      <c r="B622">
        <v>2016</v>
      </c>
      <c r="C622" t="s">
        <v>1188</v>
      </c>
      <c r="D622" t="s">
        <v>1189</v>
      </c>
      <c r="E622" t="s">
        <v>128</v>
      </c>
      <c r="F622" t="s">
        <v>120</v>
      </c>
      <c r="G622">
        <v>42706</v>
      </c>
      <c r="I622" t="s">
        <v>129</v>
      </c>
      <c r="J622" t="s">
        <v>69</v>
      </c>
      <c r="K622">
        <v>40</v>
      </c>
      <c r="L622">
        <v>8853.1</v>
      </c>
      <c r="M622">
        <v>0</v>
      </c>
      <c r="N622" t="s">
        <v>68</v>
      </c>
      <c r="O622">
        <v>0</v>
      </c>
      <c r="Q622">
        <f t="shared" si="9"/>
        <v>2.5265696347031963E-2</v>
      </c>
      <c r="R622" t="s">
        <v>1189</v>
      </c>
    </row>
    <row r="623" spans="1:19" x14ac:dyDescent="0.25">
      <c r="A623" t="s">
        <v>150</v>
      </c>
      <c r="B623">
        <v>2016</v>
      </c>
      <c r="C623" t="s">
        <v>1190</v>
      </c>
      <c r="D623" t="s">
        <v>1191</v>
      </c>
      <c r="E623">
        <v>1</v>
      </c>
      <c r="F623" t="s">
        <v>120</v>
      </c>
      <c r="G623">
        <v>34639</v>
      </c>
      <c r="I623" t="s">
        <v>167</v>
      </c>
      <c r="J623" t="s">
        <v>74</v>
      </c>
      <c r="K623">
        <v>23.3</v>
      </c>
      <c r="L623">
        <v>26489</v>
      </c>
      <c r="M623">
        <v>351840</v>
      </c>
      <c r="N623" t="s">
        <v>81</v>
      </c>
      <c r="O623">
        <v>0</v>
      </c>
      <c r="P623" t="s">
        <v>122</v>
      </c>
      <c r="Q623">
        <f t="shared" si="9"/>
        <v>0.12977933251023968</v>
      </c>
      <c r="R623" t="s">
        <v>1191</v>
      </c>
    </row>
    <row r="624" spans="1:19" x14ac:dyDescent="0.25">
      <c r="A624" t="s">
        <v>150</v>
      </c>
      <c r="B624">
        <v>2016</v>
      </c>
      <c r="C624" t="s">
        <v>1190</v>
      </c>
      <c r="D624" t="s">
        <v>1191</v>
      </c>
      <c r="E624">
        <v>2</v>
      </c>
      <c r="F624" t="s">
        <v>120</v>
      </c>
      <c r="G624">
        <v>34639</v>
      </c>
      <c r="I624" t="s">
        <v>167</v>
      </c>
      <c r="J624" t="s">
        <v>74</v>
      </c>
      <c r="K624">
        <v>23.3</v>
      </c>
      <c r="L624">
        <v>27055</v>
      </c>
      <c r="M624">
        <v>345847</v>
      </c>
      <c r="N624" t="s">
        <v>81</v>
      </c>
      <c r="O624">
        <v>0</v>
      </c>
      <c r="P624" t="s">
        <v>122</v>
      </c>
      <c r="Q624">
        <f t="shared" si="9"/>
        <v>0.13255237423324906</v>
      </c>
      <c r="R624" t="s">
        <v>1191</v>
      </c>
    </row>
    <row r="625" spans="1:20" x14ac:dyDescent="0.25">
      <c r="A625" t="s">
        <v>150</v>
      </c>
      <c r="B625">
        <v>2016</v>
      </c>
      <c r="C625" t="s">
        <v>1192</v>
      </c>
      <c r="D625" t="s">
        <v>1193</v>
      </c>
      <c r="E625" t="s">
        <v>1194</v>
      </c>
      <c r="F625" t="s">
        <v>120</v>
      </c>
      <c r="G625">
        <v>37803</v>
      </c>
      <c r="I625" t="s">
        <v>197</v>
      </c>
      <c r="J625" t="s">
        <v>82</v>
      </c>
      <c r="K625">
        <v>171</v>
      </c>
      <c r="L625">
        <v>1108060</v>
      </c>
      <c r="M625">
        <v>11932700</v>
      </c>
      <c r="N625" t="s">
        <v>81</v>
      </c>
      <c r="O625">
        <v>0</v>
      </c>
      <c r="P625" t="s">
        <v>527</v>
      </c>
      <c r="Q625">
        <f t="shared" si="9"/>
        <v>0.73971267590589873</v>
      </c>
      <c r="R625" t="s">
        <v>1193</v>
      </c>
    </row>
    <row r="626" spans="1:20" x14ac:dyDescent="0.25">
      <c r="A626" t="s">
        <v>150</v>
      </c>
      <c r="B626">
        <v>2016</v>
      </c>
      <c r="C626" t="s">
        <v>1192</v>
      </c>
      <c r="D626" t="s">
        <v>1193</v>
      </c>
      <c r="E626" t="s">
        <v>1195</v>
      </c>
      <c r="F626" t="s">
        <v>120</v>
      </c>
      <c r="G626">
        <v>37803</v>
      </c>
      <c r="I626" t="s">
        <v>197</v>
      </c>
      <c r="J626" t="s">
        <v>82</v>
      </c>
      <c r="K626">
        <v>171</v>
      </c>
      <c r="L626">
        <v>1108170</v>
      </c>
      <c r="M626">
        <v>11989300</v>
      </c>
      <c r="N626" t="s">
        <v>81</v>
      </c>
      <c r="O626">
        <v>0</v>
      </c>
      <c r="P626" t="s">
        <v>122</v>
      </c>
      <c r="Q626">
        <f t="shared" si="9"/>
        <v>0.73978610910838738</v>
      </c>
      <c r="R626" t="s">
        <v>1193</v>
      </c>
    </row>
    <row r="627" spans="1:20" x14ac:dyDescent="0.25">
      <c r="A627" t="s">
        <v>150</v>
      </c>
      <c r="B627">
        <v>2016</v>
      </c>
      <c r="C627" t="s">
        <v>1192</v>
      </c>
      <c r="D627" t="s">
        <v>1193</v>
      </c>
      <c r="E627" t="s">
        <v>198</v>
      </c>
      <c r="F627" t="s">
        <v>120</v>
      </c>
      <c r="G627">
        <v>37803</v>
      </c>
      <c r="I627" t="s">
        <v>199</v>
      </c>
      <c r="J627" t="s">
        <v>84</v>
      </c>
      <c r="K627">
        <v>225</v>
      </c>
      <c r="L627">
        <v>1226610</v>
      </c>
      <c r="M627">
        <v>577713</v>
      </c>
      <c r="N627" t="s">
        <v>81</v>
      </c>
      <c r="O627">
        <v>0</v>
      </c>
      <c r="P627" t="s">
        <v>122</v>
      </c>
      <c r="Q627">
        <f t="shared" si="9"/>
        <v>0.62232876712328766</v>
      </c>
      <c r="R627" t="s">
        <v>1193</v>
      </c>
    </row>
    <row r="628" spans="1:20" x14ac:dyDescent="0.25">
      <c r="A628" t="s">
        <v>150</v>
      </c>
      <c r="B628">
        <v>2016</v>
      </c>
      <c r="C628" t="s">
        <v>1196</v>
      </c>
      <c r="D628" t="s">
        <v>1197</v>
      </c>
      <c r="E628" t="s">
        <v>386</v>
      </c>
      <c r="F628" t="s">
        <v>120</v>
      </c>
      <c r="G628">
        <v>27242</v>
      </c>
      <c r="I628" t="s">
        <v>167</v>
      </c>
      <c r="J628" t="s">
        <v>74</v>
      </c>
      <c r="K628">
        <v>56.7</v>
      </c>
      <c r="L628">
        <v>3940.03</v>
      </c>
      <c r="M628">
        <v>56156</v>
      </c>
      <c r="N628" t="s">
        <v>81</v>
      </c>
      <c r="O628">
        <v>0</v>
      </c>
      <c r="P628" t="s">
        <v>122</v>
      </c>
      <c r="Q628">
        <f t="shared" si="9"/>
        <v>7.9325416958598086E-3</v>
      </c>
      <c r="R628" t="s">
        <v>1197</v>
      </c>
    </row>
    <row r="629" spans="1:20" x14ac:dyDescent="0.25">
      <c r="A629" t="s">
        <v>150</v>
      </c>
      <c r="B629">
        <v>2016</v>
      </c>
      <c r="C629" t="s">
        <v>1198</v>
      </c>
      <c r="D629" t="s">
        <v>1199</v>
      </c>
      <c r="E629" t="s">
        <v>1200</v>
      </c>
      <c r="F629" t="s">
        <v>120</v>
      </c>
      <c r="G629">
        <v>20051</v>
      </c>
      <c r="I629" t="s">
        <v>172</v>
      </c>
      <c r="J629" t="s">
        <v>70</v>
      </c>
      <c r="K629">
        <v>107</v>
      </c>
      <c r="L629">
        <v>10965.1</v>
      </c>
      <c r="M629">
        <v>168610</v>
      </c>
      <c r="N629" t="s">
        <v>81</v>
      </c>
      <c r="O629">
        <v>0</v>
      </c>
      <c r="P629" t="s">
        <v>90</v>
      </c>
      <c r="Q629">
        <f t="shared" si="9"/>
        <v>1.1698352750394743E-2</v>
      </c>
      <c r="R629" t="s">
        <v>1199</v>
      </c>
    </row>
    <row r="630" spans="1:20" x14ac:dyDescent="0.25">
      <c r="A630" t="s">
        <v>150</v>
      </c>
      <c r="B630">
        <v>2016</v>
      </c>
      <c r="C630" t="s">
        <v>1198</v>
      </c>
      <c r="D630" t="s">
        <v>1199</v>
      </c>
      <c r="E630" t="s">
        <v>1201</v>
      </c>
      <c r="F630" t="s">
        <v>120</v>
      </c>
      <c r="G630">
        <v>20667</v>
      </c>
      <c r="I630" t="s">
        <v>172</v>
      </c>
      <c r="J630" t="s">
        <v>70</v>
      </c>
      <c r="K630">
        <v>104</v>
      </c>
      <c r="L630">
        <v>13013</v>
      </c>
      <c r="M630">
        <v>199378</v>
      </c>
      <c r="N630" t="s">
        <v>81</v>
      </c>
      <c r="O630">
        <v>0</v>
      </c>
      <c r="P630" t="s">
        <v>90</v>
      </c>
      <c r="Q630">
        <f t="shared" si="9"/>
        <v>1.4283675799086758E-2</v>
      </c>
      <c r="R630" t="s">
        <v>1199</v>
      </c>
    </row>
    <row r="631" spans="1:20" x14ac:dyDescent="0.25">
      <c r="A631" t="s">
        <v>150</v>
      </c>
      <c r="B631">
        <v>2016</v>
      </c>
      <c r="C631" t="s">
        <v>1198</v>
      </c>
      <c r="D631" t="s">
        <v>1199</v>
      </c>
      <c r="E631" t="s">
        <v>1202</v>
      </c>
      <c r="F631" t="s">
        <v>120</v>
      </c>
      <c r="G631">
        <v>21425</v>
      </c>
      <c r="I631" t="s">
        <v>172</v>
      </c>
      <c r="J631" t="s">
        <v>70</v>
      </c>
      <c r="K631">
        <v>110</v>
      </c>
      <c r="L631">
        <v>15152</v>
      </c>
      <c r="M631">
        <v>245260</v>
      </c>
      <c r="N631" t="s">
        <v>81</v>
      </c>
      <c r="O631">
        <v>0</v>
      </c>
      <c r="P631" t="s">
        <v>90</v>
      </c>
      <c r="Q631">
        <f t="shared" si="9"/>
        <v>1.572436695724367E-2</v>
      </c>
      <c r="R631" t="s">
        <v>1199</v>
      </c>
    </row>
    <row r="632" spans="1:20" x14ac:dyDescent="0.25">
      <c r="A632" t="s">
        <v>150</v>
      </c>
      <c r="B632">
        <v>2016</v>
      </c>
      <c r="C632" t="s">
        <v>1198</v>
      </c>
      <c r="D632" t="s">
        <v>1199</v>
      </c>
      <c r="E632" t="s">
        <v>1203</v>
      </c>
      <c r="F632" t="s">
        <v>120</v>
      </c>
      <c r="G632">
        <v>26969</v>
      </c>
      <c r="I632" t="s">
        <v>172</v>
      </c>
      <c r="J632" t="s">
        <v>70</v>
      </c>
      <c r="K632">
        <v>300</v>
      </c>
      <c r="L632">
        <v>85153</v>
      </c>
      <c r="M632">
        <v>1199160</v>
      </c>
      <c r="N632" t="s">
        <v>81</v>
      </c>
      <c r="O632">
        <v>0</v>
      </c>
      <c r="P632" t="s">
        <v>90</v>
      </c>
      <c r="Q632">
        <f t="shared" si="9"/>
        <v>3.240220700152207E-2</v>
      </c>
      <c r="R632" t="s">
        <v>1199</v>
      </c>
    </row>
    <row r="633" spans="1:20" x14ac:dyDescent="0.25">
      <c r="A633" t="s">
        <v>150</v>
      </c>
      <c r="B633">
        <v>2016</v>
      </c>
      <c r="C633" t="s">
        <v>1198</v>
      </c>
      <c r="D633" t="s">
        <v>1199</v>
      </c>
      <c r="E633" t="s">
        <v>1204</v>
      </c>
      <c r="F633" t="s">
        <v>120</v>
      </c>
      <c r="G633">
        <v>28795</v>
      </c>
      <c r="I633" t="s">
        <v>172</v>
      </c>
      <c r="J633" t="s">
        <v>70</v>
      </c>
      <c r="K633">
        <v>330</v>
      </c>
      <c r="L633">
        <v>162299</v>
      </c>
      <c r="M633">
        <v>2151500</v>
      </c>
      <c r="N633" t="s">
        <v>81</v>
      </c>
      <c r="O633">
        <v>0</v>
      </c>
      <c r="P633" t="s">
        <v>90</v>
      </c>
      <c r="Q633">
        <f t="shared" si="9"/>
        <v>5.6143282136432819E-2</v>
      </c>
      <c r="R633" t="s">
        <v>1199</v>
      </c>
    </row>
    <row r="634" spans="1:20" x14ac:dyDescent="0.25">
      <c r="A634" t="s">
        <v>150</v>
      </c>
      <c r="B634">
        <v>2016</v>
      </c>
      <c r="C634" t="s">
        <v>1198</v>
      </c>
      <c r="D634" t="s">
        <v>1199</v>
      </c>
      <c r="E634" t="s">
        <v>1205</v>
      </c>
      <c r="F634" t="s">
        <v>120</v>
      </c>
      <c r="G634">
        <v>25143</v>
      </c>
      <c r="I634" t="s">
        <v>167</v>
      </c>
      <c r="J634" t="s">
        <v>74</v>
      </c>
      <c r="K634">
        <v>14</v>
      </c>
      <c r="L634">
        <v>1390.02</v>
      </c>
      <c r="M634">
        <v>25480</v>
      </c>
      <c r="N634" t="s">
        <v>81</v>
      </c>
      <c r="O634">
        <v>0</v>
      </c>
      <c r="P634" t="s">
        <v>90</v>
      </c>
      <c r="Q634">
        <f t="shared" si="9"/>
        <v>1.1334148727984343E-2</v>
      </c>
      <c r="R634" t="s">
        <v>1199</v>
      </c>
    </row>
    <row r="635" spans="1:20" x14ac:dyDescent="0.25">
      <c r="A635" t="s">
        <v>130</v>
      </c>
      <c r="B635">
        <v>2016</v>
      </c>
      <c r="C635" t="s">
        <v>1206</v>
      </c>
      <c r="D635" t="s">
        <v>1207</v>
      </c>
      <c r="E635" t="s">
        <v>1208</v>
      </c>
      <c r="F635" t="s">
        <v>120</v>
      </c>
      <c r="G635">
        <v>30682</v>
      </c>
      <c r="I635" t="s">
        <v>133</v>
      </c>
      <c r="J635" t="s">
        <v>75</v>
      </c>
      <c r="K635">
        <v>0.75</v>
      </c>
      <c r="L635">
        <v>2313</v>
      </c>
      <c r="M635">
        <v>18278</v>
      </c>
      <c r="N635" t="s">
        <v>88</v>
      </c>
      <c r="O635">
        <v>3367</v>
      </c>
      <c r="P635" t="s">
        <v>81</v>
      </c>
      <c r="Q635">
        <f t="shared" si="9"/>
        <v>0.35205479452054794</v>
      </c>
      <c r="R635" t="s">
        <v>1207</v>
      </c>
    </row>
    <row r="636" spans="1:20" x14ac:dyDescent="0.25">
      <c r="A636" t="s">
        <v>130</v>
      </c>
      <c r="B636">
        <v>2016</v>
      </c>
      <c r="C636" t="s">
        <v>1206</v>
      </c>
      <c r="D636" t="s">
        <v>1207</v>
      </c>
      <c r="E636" t="s">
        <v>1209</v>
      </c>
      <c r="F636" t="s">
        <v>120</v>
      </c>
      <c r="G636">
        <v>30682</v>
      </c>
      <c r="I636" t="s">
        <v>133</v>
      </c>
      <c r="J636" t="s">
        <v>75</v>
      </c>
      <c r="K636">
        <v>0.75</v>
      </c>
      <c r="L636">
        <v>2232</v>
      </c>
      <c r="M636">
        <v>19151</v>
      </c>
      <c r="N636" t="s">
        <v>88</v>
      </c>
      <c r="O636">
        <v>2756</v>
      </c>
      <c r="P636" t="s">
        <v>81</v>
      </c>
      <c r="Q636">
        <f t="shared" si="9"/>
        <v>0.33972602739726027</v>
      </c>
      <c r="R636" t="s">
        <v>1207</v>
      </c>
    </row>
    <row r="637" spans="1:20" x14ac:dyDescent="0.25">
      <c r="A637" t="s">
        <v>130</v>
      </c>
      <c r="B637">
        <v>2016</v>
      </c>
      <c r="C637" t="s">
        <v>1206</v>
      </c>
      <c r="D637" t="s">
        <v>1207</v>
      </c>
      <c r="E637" t="s">
        <v>1210</v>
      </c>
      <c r="F637" t="s">
        <v>120</v>
      </c>
      <c r="G637">
        <v>30682</v>
      </c>
      <c r="I637" t="s">
        <v>133</v>
      </c>
      <c r="J637" t="s">
        <v>75</v>
      </c>
      <c r="K637">
        <v>0.75</v>
      </c>
      <c r="L637">
        <v>4314</v>
      </c>
      <c r="M637">
        <v>41632</v>
      </c>
      <c r="N637" t="s">
        <v>88</v>
      </c>
      <c r="O637">
        <v>2016</v>
      </c>
      <c r="P637" t="s">
        <v>81</v>
      </c>
      <c r="Q637">
        <f t="shared" si="9"/>
        <v>0.65662100456621009</v>
      </c>
      <c r="R637" t="s">
        <v>1207</v>
      </c>
    </row>
    <row r="638" spans="1:20" x14ac:dyDescent="0.25">
      <c r="A638" t="s">
        <v>130</v>
      </c>
      <c r="B638">
        <v>2016</v>
      </c>
      <c r="C638" t="s">
        <v>1206</v>
      </c>
      <c r="D638" t="s">
        <v>1207</v>
      </c>
      <c r="E638" t="s">
        <v>1211</v>
      </c>
      <c r="F638" t="s">
        <v>120</v>
      </c>
      <c r="G638">
        <v>39904</v>
      </c>
      <c r="I638" t="s">
        <v>133</v>
      </c>
      <c r="J638" t="s">
        <v>75</v>
      </c>
      <c r="K638">
        <v>0.75</v>
      </c>
      <c r="L638">
        <v>4026</v>
      </c>
      <c r="M638">
        <v>36163</v>
      </c>
      <c r="N638" t="s">
        <v>88</v>
      </c>
      <c r="O638">
        <v>3099</v>
      </c>
      <c r="P638" t="s">
        <v>81</v>
      </c>
      <c r="Q638">
        <f t="shared" si="9"/>
        <v>0.61278538812785388</v>
      </c>
      <c r="R638" t="s">
        <v>1207</v>
      </c>
    </row>
    <row r="639" spans="1:20" x14ac:dyDescent="0.25">
      <c r="A639" t="s">
        <v>116</v>
      </c>
      <c r="B639">
        <v>2016</v>
      </c>
      <c r="C639" t="s">
        <v>1212</v>
      </c>
      <c r="D639" t="s">
        <v>1213</v>
      </c>
      <c r="E639" t="s">
        <v>1214</v>
      </c>
      <c r="F639" t="s">
        <v>120</v>
      </c>
      <c r="G639">
        <v>42090</v>
      </c>
      <c r="I639" t="s">
        <v>121</v>
      </c>
      <c r="J639" t="s">
        <v>99</v>
      </c>
      <c r="K639">
        <v>155.1</v>
      </c>
      <c r="L639">
        <v>422821</v>
      </c>
      <c r="M639">
        <v>0</v>
      </c>
      <c r="N639" t="s">
        <v>98</v>
      </c>
      <c r="O639">
        <v>0</v>
      </c>
      <c r="P639" t="s">
        <v>122</v>
      </c>
      <c r="Q639">
        <f t="shared" si="9"/>
        <v>0.31120075720775225</v>
      </c>
      <c r="R639" t="s">
        <v>3766</v>
      </c>
      <c r="S639" t="s">
        <v>3767</v>
      </c>
      <c r="T639">
        <v>1</v>
      </c>
    </row>
    <row r="640" spans="1:20" x14ac:dyDescent="0.25">
      <c r="A640" t="s">
        <v>125</v>
      </c>
      <c r="B640">
        <v>2016</v>
      </c>
      <c r="C640" t="s">
        <v>1215</v>
      </c>
      <c r="D640" t="s">
        <v>1216</v>
      </c>
      <c r="E640" t="s">
        <v>128</v>
      </c>
      <c r="F640" t="s">
        <v>120</v>
      </c>
      <c r="G640">
        <v>42430</v>
      </c>
      <c r="I640" t="s">
        <v>129</v>
      </c>
      <c r="J640" t="s">
        <v>69</v>
      </c>
      <c r="K640">
        <v>1.5</v>
      </c>
      <c r="L640">
        <v>3115</v>
      </c>
      <c r="M640">
        <v>0</v>
      </c>
      <c r="N640" t="s">
        <v>68</v>
      </c>
      <c r="O640">
        <v>0</v>
      </c>
      <c r="Q640">
        <f t="shared" si="9"/>
        <v>0.23706240487062405</v>
      </c>
      <c r="R640" t="s">
        <v>1216</v>
      </c>
    </row>
    <row r="641" spans="1:18" x14ac:dyDescent="0.25">
      <c r="A641" t="s">
        <v>150</v>
      </c>
      <c r="B641">
        <v>2016</v>
      </c>
      <c r="C641" t="s">
        <v>1217</v>
      </c>
      <c r="D641" t="s">
        <v>1218</v>
      </c>
      <c r="E641">
        <v>1</v>
      </c>
      <c r="F641" t="s">
        <v>446</v>
      </c>
      <c r="G641">
        <v>37187</v>
      </c>
      <c r="I641" t="s">
        <v>167</v>
      </c>
      <c r="J641" t="s">
        <v>74</v>
      </c>
      <c r="K641">
        <v>48.91</v>
      </c>
      <c r="L641">
        <v>12176</v>
      </c>
      <c r="M641">
        <v>134203</v>
      </c>
      <c r="N641" t="s">
        <v>81</v>
      </c>
      <c r="O641">
        <v>0</v>
      </c>
      <c r="P641" t="s">
        <v>122</v>
      </c>
      <c r="Q641">
        <f t="shared" si="9"/>
        <v>2.8418612510724667E-2</v>
      </c>
      <c r="R641" t="s">
        <v>1218</v>
      </c>
    </row>
    <row r="642" spans="1:18" x14ac:dyDescent="0.25">
      <c r="A642" t="s">
        <v>125</v>
      </c>
      <c r="B642">
        <v>2016</v>
      </c>
      <c r="C642" t="s">
        <v>1219</v>
      </c>
      <c r="D642" t="s">
        <v>1220</v>
      </c>
      <c r="E642">
        <v>1</v>
      </c>
      <c r="F642" t="s">
        <v>120</v>
      </c>
      <c r="G642">
        <v>40909</v>
      </c>
      <c r="I642" t="s">
        <v>129</v>
      </c>
      <c r="J642" t="s">
        <v>69</v>
      </c>
      <c r="K642">
        <v>1.5</v>
      </c>
      <c r="L642">
        <v>2432</v>
      </c>
      <c r="M642">
        <v>0</v>
      </c>
      <c r="N642" t="s">
        <v>68</v>
      </c>
      <c r="O642">
        <v>0</v>
      </c>
      <c r="P642" t="s">
        <v>122</v>
      </c>
      <c r="Q642">
        <f t="shared" si="9"/>
        <v>0.18508371385083713</v>
      </c>
      <c r="R642" t="s">
        <v>1220</v>
      </c>
    </row>
    <row r="643" spans="1:18" x14ac:dyDescent="0.25">
      <c r="A643" t="s">
        <v>125</v>
      </c>
      <c r="B643">
        <v>2016</v>
      </c>
      <c r="C643" t="s">
        <v>1221</v>
      </c>
      <c r="D643" t="s">
        <v>1222</v>
      </c>
      <c r="E643" t="s">
        <v>128</v>
      </c>
      <c r="F643" t="s">
        <v>120</v>
      </c>
      <c r="G643">
        <v>42004</v>
      </c>
      <c r="I643" t="s">
        <v>129</v>
      </c>
      <c r="J643" t="s">
        <v>69</v>
      </c>
      <c r="K643">
        <v>1.5</v>
      </c>
      <c r="L643">
        <v>2628</v>
      </c>
      <c r="M643">
        <v>0</v>
      </c>
      <c r="N643" t="s">
        <v>68</v>
      </c>
      <c r="O643">
        <v>0</v>
      </c>
      <c r="Q643">
        <f t="shared" si="9"/>
        <v>0.2</v>
      </c>
      <c r="R643" t="s">
        <v>1222</v>
      </c>
    </row>
    <row r="644" spans="1:18" x14ac:dyDescent="0.25">
      <c r="A644" t="s">
        <v>150</v>
      </c>
      <c r="B644">
        <v>2016</v>
      </c>
      <c r="C644" t="s">
        <v>1223</v>
      </c>
      <c r="D644" t="s">
        <v>1224</v>
      </c>
      <c r="E644" t="s">
        <v>681</v>
      </c>
      <c r="F644" t="s">
        <v>120</v>
      </c>
      <c r="G644">
        <v>41664</v>
      </c>
      <c r="I644" t="s">
        <v>167</v>
      </c>
      <c r="J644" t="s">
        <v>74</v>
      </c>
      <c r="K644">
        <v>49.9</v>
      </c>
      <c r="L644">
        <v>31846</v>
      </c>
      <c r="M644">
        <v>330310</v>
      </c>
      <c r="N644" t="s">
        <v>81</v>
      </c>
      <c r="O644">
        <v>0</v>
      </c>
      <c r="P644" t="s">
        <v>527</v>
      </c>
      <c r="Q644">
        <f t="shared" si="9"/>
        <v>7.2853469496069759E-2</v>
      </c>
      <c r="R644" t="s">
        <v>1224</v>
      </c>
    </row>
    <row r="645" spans="1:18" x14ac:dyDescent="0.25">
      <c r="A645" t="s">
        <v>188</v>
      </c>
      <c r="B645">
        <v>2016</v>
      </c>
      <c r="C645" t="s">
        <v>1225</v>
      </c>
      <c r="D645" t="s">
        <v>1226</v>
      </c>
      <c r="E645">
        <v>1</v>
      </c>
      <c r="F645" t="s">
        <v>120</v>
      </c>
      <c r="G645">
        <v>34516</v>
      </c>
      <c r="I645" t="s">
        <v>191</v>
      </c>
      <c r="J645" t="s">
        <v>95</v>
      </c>
      <c r="K645">
        <v>23.9</v>
      </c>
      <c r="L645">
        <v>0.12</v>
      </c>
      <c r="M645">
        <v>0</v>
      </c>
      <c r="N645" t="s">
        <v>93</v>
      </c>
      <c r="O645">
        <v>0</v>
      </c>
      <c r="P645" t="s">
        <v>122</v>
      </c>
      <c r="Q645">
        <f t="shared" ref="Q645:Q708" si="10">IFERROR(L645/(K645*8760),"")</f>
        <v>5.7316444087808787E-7</v>
      </c>
      <c r="R645" t="s">
        <v>1226</v>
      </c>
    </row>
    <row r="646" spans="1:18" x14ac:dyDescent="0.25">
      <c r="A646" t="s">
        <v>150</v>
      </c>
      <c r="B646">
        <v>2016</v>
      </c>
      <c r="C646" t="s">
        <v>1227</v>
      </c>
      <c r="D646" t="s">
        <v>1228</v>
      </c>
      <c r="E646" t="s">
        <v>774</v>
      </c>
      <c r="F646" t="s">
        <v>120</v>
      </c>
      <c r="G646">
        <v>23132</v>
      </c>
      <c r="I646" t="s">
        <v>172</v>
      </c>
      <c r="J646" t="s">
        <v>70</v>
      </c>
      <c r="K646">
        <v>333</v>
      </c>
      <c r="L646">
        <v>81219</v>
      </c>
      <c r="M646">
        <v>943788</v>
      </c>
      <c r="N646" t="s">
        <v>81</v>
      </c>
      <c r="O646">
        <v>0</v>
      </c>
      <c r="P646" t="s">
        <v>122</v>
      </c>
      <c r="Q646">
        <f t="shared" si="10"/>
        <v>2.7842568595993253E-2</v>
      </c>
      <c r="R646" t="s">
        <v>1228</v>
      </c>
    </row>
    <row r="647" spans="1:18" x14ac:dyDescent="0.25">
      <c r="A647" t="s">
        <v>150</v>
      </c>
      <c r="B647">
        <v>2016</v>
      </c>
      <c r="C647" t="s">
        <v>1227</v>
      </c>
      <c r="D647" t="s">
        <v>1228</v>
      </c>
      <c r="E647" t="s">
        <v>775</v>
      </c>
      <c r="F647" t="s">
        <v>120</v>
      </c>
      <c r="G647">
        <v>23302</v>
      </c>
      <c r="I647" t="s">
        <v>172</v>
      </c>
      <c r="J647" t="s">
        <v>70</v>
      </c>
      <c r="K647">
        <v>333</v>
      </c>
      <c r="L647">
        <v>75146</v>
      </c>
      <c r="M647">
        <v>975466</v>
      </c>
      <c r="N647" t="s">
        <v>81</v>
      </c>
      <c r="O647">
        <v>0</v>
      </c>
      <c r="P647" t="s">
        <v>122</v>
      </c>
      <c r="Q647">
        <f t="shared" si="10"/>
        <v>2.5760692199048363E-2</v>
      </c>
      <c r="R647" t="s">
        <v>1228</v>
      </c>
    </row>
    <row r="648" spans="1:18" x14ac:dyDescent="0.25">
      <c r="A648" t="s">
        <v>150</v>
      </c>
      <c r="B648">
        <v>2016</v>
      </c>
      <c r="C648" t="s">
        <v>1229</v>
      </c>
      <c r="D648" t="s">
        <v>1230</v>
      </c>
      <c r="E648">
        <v>1</v>
      </c>
      <c r="F648" t="s">
        <v>120</v>
      </c>
      <c r="G648">
        <v>39295</v>
      </c>
      <c r="I648" t="s">
        <v>167</v>
      </c>
      <c r="J648" t="s">
        <v>74</v>
      </c>
      <c r="K648">
        <v>49</v>
      </c>
      <c r="L648">
        <v>33439</v>
      </c>
      <c r="M648">
        <v>335951</v>
      </c>
      <c r="N648" t="s">
        <v>81</v>
      </c>
      <c r="O648">
        <v>0</v>
      </c>
      <c r="P648" t="s">
        <v>122</v>
      </c>
      <c r="Q648">
        <f t="shared" si="10"/>
        <v>7.7902804957599478E-2</v>
      </c>
      <c r="R648" t="s">
        <v>1230</v>
      </c>
    </row>
    <row r="649" spans="1:18" x14ac:dyDescent="0.25">
      <c r="A649" t="s">
        <v>116</v>
      </c>
      <c r="B649">
        <v>2016</v>
      </c>
      <c r="C649" t="s">
        <v>1231</v>
      </c>
      <c r="D649" t="s">
        <v>1232</v>
      </c>
      <c r="E649" t="s">
        <v>119</v>
      </c>
      <c r="F649" t="s">
        <v>120</v>
      </c>
      <c r="G649">
        <v>30317</v>
      </c>
      <c r="I649" t="s">
        <v>121</v>
      </c>
      <c r="J649" t="s">
        <v>99</v>
      </c>
      <c r="K649">
        <v>25.49</v>
      </c>
      <c r="L649">
        <v>40344</v>
      </c>
      <c r="M649">
        <v>0</v>
      </c>
      <c r="N649" t="s">
        <v>98</v>
      </c>
      <c r="O649">
        <v>0</v>
      </c>
      <c r="P649" t="s">
        <v>122</v>
      </c>
      <c r="Q649">
        <f t="shared" si="10"/>
        <v>0.18067789141054511</v>
      </c>
      <c r="R649" t="s">
        <v>1232</v>
      </c>
    </row>
    <row r="650" spans="1:18" x14ac:dyDescent="0.25">
      <c r="A650" t="s">
        <v>188</v>
      </c>
      <c r="B650">
        <v>2016</v>
      </c>
      <c r="C650" t="s">
        <v>1233</v>
      </c>
      <c r="D650" t="s">
        <v>1234</v>
      </c>
      <c r="E650" t="s">
        <v>1235</v>
      </c>
      <c r="F650" t="s">
        <v>120</v>
      </c>
      <c r="G650">
        <v>24473</v>
      </c>
      <c r="I650" t="s">
        <v>191</v>
      </c>
      <c r="J650" t="s">
        <v>95</v>
      </c>
      <c r="K650">
        <v>94.5</v>
      </c>
      <c r="L650">
        <v>147276</v>
      </c>
      <c r="M650">
        <v>0</v>
      </c>
      <c r="N650" t="s">
        <v>93</v>
      </c>
      <c r="O650">
        <v>0</v>
      </c>
      <c r="P650" t="s">
        <v>527</v>
      </c>
      <c r="Q650">
        <f t="shared" si="10"/>
        <v>0.17790824092193955</v>
      </c>
      <c r="R650" t="s">
        <v>1234</v>
      </c>
    </row>
    <row r="651" spans="1:18" x14ac:dyDescent="0.25">
      <c r="A651" t="s">
        <v>125</v>
      </c>
      <c r="B651">
        <v>2016</v>
      </c>
      <c r="C651" t="s">
        <v>1236</v>
      </c>
      <c r="D651" t="s">
        <v>1237</v>
      </c>
      <c r="E651" t="s">
        <v>781</v>
      </c>
      <c r="F651" t="s">
        <v>120</v>
      </c>
      <c r="G651">
        <v>41759</v>
      </c>
      <c r="I651" t="s">
        <v>129</v>
      </c>
      <c r="J651" t="s">
        <v>69</v>
      </c>
      <c r="K651">
        <v>2</v>
      </c>
      <c r="L651">
        <v>4985</v>
      </c>
      <c r="M651">
        <v>0</v>
      </c>
      <c r="N651" t="s">
        <v>68</v>
      </c>
      <c r="O651">
        <v>0</v>
      </c>
      <c r="P651" t="s">
        <v>122</v>
      </c>
      <c r="Q651">
        <f t="shared" si="10"/>
        <v>0.28453196347031962</v>
      </c>
      <c r="R651" t="s">
        <v>1237</v>
      </c>
    </row>
    <row r="652" spans="1:18" x14ac:dyDescent="0.25">
      <c r="A652" t="s">
        <v>125</v>
      </c>
      <c r="B652">
        <v>2016</v>
      </c>
      <c r="C652" t="s">
        <v>1238</v>
      </c>
      <c r="D652" t="s">
        <v>1239</v>
      </c>
      <c r="E652" t="s">
        <v>1240</v>
      </c>
      <c r="F652" t="s">
        <v>120</v>
      </c>
      <c r="G652">
        <v>41760</v>
      </c>
      <c r="I652" t="s">
        <v>129</v>
      </c>
      <c r="J652" t="s">
        <v>69</v>
      </c>
      <c r="K652">
        <v>2</v>
      </c>
      <c r="L652">
        <v>4427</v>
      </c>
      <c r="M652">
        <v>0</v>
      </c>
      <c r="N652" t="s">
        <v>68</v>
      </c>
      <c r="O652">
        <v>0</v>
      </c>
      <c r="P652" t="s">
        <v>122</v>
      </c>
      <c r="Q652">
        <f t="shared" si="10"/>
        <v>0.25268264840182647</v>
      </c>
      <c r="R652" t="s">
        <v>1239</v>
      </c>
    </row>
    <row r="653" spans="1:18" x14ac:dyDescent="0.25">
      <c r="A653" t="s">
        <v>125</v>
      </c>
      <c r="B653">
        <v>2016</v>
      </c>
      <c r="C653" t="s">
        <v>1241</v>
      </c>
      <c r="D653" t="s">
        <v>1242</v>
      </c>
      <c r="E653" t="s">
        <v>1243</v>
      </c>
      <c r="F653" t="s">
        <v>120</v>
      </c>
      <c r="G653">
        <v>41944</v>
      </c>
      <c r="I653" t="s">
        <v>129</v>
      </c>
      <c r="J653" t="s">
        <v>69</v>
      </c>
      <c r="K653">
        <v>1.5</v>
      </c>
      <c r="L653">
        <v>3737</v>
      </c>
      <c r="M653">
        <v>0</v>
      </c>
      <c r="N653" t="s">
        <v>68</v>
      </c>
      <c r="O653">
        <v>0</v>
      </c>
      <c r="P653" t="s">
        <v>122</v>
      </c>
      <c r="Q653">
        <f t="shared" si="10"/>
        <v>0.2843987823439878</v>
      </c>
      <c r="R653" t="s">
        <v>1242</v>
      </c>
    </row>
    <row r="654" spans="1:18" x14ac:dyDescent="0.25">
      <c r="A654" t="s">
        <v>150</v>
      </c>
      <c r="B654">
        <v>2016</v>
      </c>
      <c r="C654" t="s">
        <v>1244</v>
      </c>
      <c r="D654" t="s">
        <v>1245</v>
      </c>
      <c r="E654" t="s">
        <v>1246</v>
      </c>
      <c r="F654" t="s">
        <v>120</v>
      </c>
      <c r="G654">
        <v>34227</v>
      </c>
      <c r="I654" t="s">
        <v>197</v>
      </c>
      <c r="J654" t="s">
        <v>82</v>
      </c>
      <c r="K654">
        <v>40</v>
      </c>
      <c r="L654">
        <v>0.12</v>
      </c>
      <c r="M654">
        <v>0</v>
      </c>
      <c r="N654" t="s">
        <v>81</v>
      </c>
      <c r="O654">
        <v>0</v>
      </c>
      <c r="P654" t="s">
        <v>122</v>
      </c>
      <c r="Q654">
        <f t="shared" si="10"/>
        <v>3.424657534246575E-7</v>
      </c>
      <c r="R654" t="s">
        <v>1245</v>
      </c>
    </row>
    <row r="655" spans="1:18" x14ac:dyDescent="0.25">
      <c r="A655" t="s">
        <v>150</v>
      </c>
      <c r="B655">
        <v>2016</v>
      </c>
      <c r="C655" t="s">
        <v>1244</v>
      </c>
      <c r="D655" t="s">
        <v>1245</v>
      </c>
      <c r="E655" t="s">
        <v>1247</v>
      </c>
      <c r="F655" t="s">
        <v>120</v>
      </c>
      <c r="G655">
        <v>34227</v>
      </c>
      <c r="I655" t="s">
        <v>199</v>
      </c>
      <c r="J655" t="s">
        <v>84</v>
      </c>
      <c r="K655">
        <v>9.8000000000000007</v>
      </c>
      <c r="L655">
        <v>0.12</v>
      </c>
      <c r="M655">
        <v>0.04</v>
      </c>
      <c r="N655" t="s">
        <v>81</v>
      </c>
      <c r="O655">
        <v>0</v>
      </c>
      <c r="P655" t="s">
        <v>122</v>
      </c>
      <c r="Q655">
        <f t="shared" si="10"/>
        <v>1.3978194017332961E-6</v>
      </c>
      <c r="R655" t="s">
        <v>1245</v>
      </c>
    </row>
    <row r="656" spans="1:18" x14ac:dyDescent="0.25">
      <c r="A656" t="s">
        <v>125</v>
      </c>
      <c r="B656">
        <v>2016</v>
      </c>
      <c r="C656" t="s">
        <v>1248</v>
      </c>
      <c r="D656" t="s">
        <v>1249</v>
      </c>
      <c r="E656">
        <v>1</v>
      </c>
      <c r="F656" t="s">
        <v>120</v>
      </c>
      <c r="G656">
        <v>40909</v>
      </c>
      <c r="I656" t="s">
        <v>129</v>
      </c>
      <c r="J656" t="s">
        <v>69</v>
      </c>
      <c r="K656">
        <v>1</v>
      </c>
      <c r="L656">
        <v>1652</v>
      </c>
      <c r="M656">
        <v>0</v>
      </c>
      <c r="N656" t="s">
        <v>68</v>
      </c>
      <c r="O656">
        <v>0</v>
      </c>
      <c r="P656" t="s">
        <v>122</v>
      </c>
      <c r="Q656">
        <f t="shared" si="10"/>
        <v>0.18858447488584476</v>
      </c>
      <c r="R656" t="s">
        <v>1249</v>
      </c>
    </row>
    <row r="657" spans="1:19" x14ac:dyDescent="0.25">
      <c r="A657" t="s">
        <v>125</v>
      </c>
      <c r="B657">
        <v>2016</v>
      </c>
      <c r="C657" t="s">
        <v>1250</v>
      </c>
      <c r="D657" t="s">
        <v>1251</v>
      </c>
      <c r="E657">
        <v>1</v>
      </c>
      <c r="F657" t="s">
        <v>120</v>
      </c>
      <c r="G657">
        <v>40170</v>
      </c>
      <c r="I657" t="s">
        <v>129</v>
      </c>
      <c r="J657" t="s">
        <v>69</v>
      </c>
      <c r="K657">
        <v>1</v>
      </c>
      <c r="L657">
        <v>1529</v>
      </c>
      <c r="M657">
        <v>0</v>
      </c>
      <c r="N657" t="s">
        <v>68</v>
      </c>
      <c r="O657">
        <v>0</v>
      </c>
      <c r="P657" t="s">
        <v>122</v>
      </c>
      <c r="Q657">
        <f t="shared" si="10"/>
        <v>0.17454337899543379</v>
      </c>
      <c r="R657" t="s">
        <v>1251</v>
      </c>
    </row>
    <row r="658" spans="1:19" x14ac:dyDescent="0.25">
      <c r="A658" t="s">
        <v>188</v>
      </c>
      <c r="B658">
        <v>2016</v>
      </c>
      <c r="C658" t="s">
        <v>1252</v>
      </c>
      <c r="D658" t="s">
        <v>1253</v>
      </c>
      <c r="E658">
        <v>1</v>
      </c>
      <c r="F658" t="s">
        <v>120</v>
      </c>
      <c r="G658">
        <v>1340</v>
      </c>
      <c r="I658" t="s">
        <v>191</v>
      </c>
      <c r="J658" t="s">
        <v>95</v>
      </c>
      <c r="K658">
        <v>0.5</v>
      </c>
      <c r="L658">
        <v>2305.9</v>
      </c>
      <c r="M658">
        <v>0</v>
      </c>
      <c r="N658" t="s">
        <v>93</v>
      </c>
      <c r="O658">
        <v>0</v>
      </c>
      <c r="P658" t="s">
        <v>122</v>
      </c>
      <c r="Q658">
        <f t="shared" si="10"/>
        <v>0.52646118721461188</v>
      </c>
      <c r="R658" t="s">
        <v>1253</v>
      </c>
    </row>
    <row r="659" spans="1:19" x14ac:dyDescent="0.25">
      <c r="A659" t="s">
        <v>188</v>
      </c>
      <c r="B659">
        <v>2016</v>
      </c>
      <c r="C659" t="s">
        <v>1252</v>
      </c>
      <c r="D659" t="s">
        <v>1253</v>
      </c>
      <c r="E659">
        <v>2</v>
      </c>
      <c r="F659" t="s">
        <v>120</v>
      </c>
      <c r="G659">
        <v>2770</v>
      </c>
      <c r="I659" t="s">
        <v>191</v>
      </c>
      <c r="J659" t="s">
        <v>95</v>
      </c>
      <c r="K659">
        <v>0.45</v>
      </c>
      <c r="L659">
        <v>2075.3000000000002</v>
      </c>
      <c r="M659">
        <v>0</v>
      </c>
      <c r="N659" t="s">
        <v>93</v>
      </c>
      <c r="O659">
        <v>0</v>
      </c>
      <c r="P659" t="s">
        <v>122</v>
      </c>
      <c r="Q659">
        <f t="shared" si="10"/>
        <v>0.52645865043125317</v>
      </c>
      <c r="R659" t="s">
        <v>1253</v>
      </c>
    </row>
    <row r="660" spans="1:19" x14ac:dyDescent="0.25">
      <c r="A660" t="s">
        <v>188</v>
      </c>
      <c r="B660">
        <v>2016</v>
      </c>
      <c r="C660" t="s">
        <v>1252</v>
      </c>
      <c r="D660" t="s">
        <v>1253</v>
      </c>
      <c r="E660">
        <v>3</v>
      </c>
      <c r="F660" t="s">
        <v>120</v>
      </c>
      <c r="G660">
        <v>3654</v>
      </c>
      <c r="I660" t="s">
        <v>191</v>
      </c>
      <c r="J660" t="s">
        <v>95</v>
      </c>
      <c r="K660">
        <v>1.25</v>
      </c>
      <c r="L660">
        <v>5765</v>
      </c>
      <c r="M660">
        <v>0</v>
      </c>
      <c r="N660" t="s">
        <v>93</v>
      </c>
      <c r="O660">
        <v>0</v>
      </c>
      <c r="P660" t="s">
        <v>122</v>
      </c>
      <c r="Q660">
        <f t="shared" si="10"/>
        <v>0.52648401826484015</v>
      </c>
      <c r="R660" t="s">
        <v>1253</v>
      </c>
    </row>
    <row r="661" spans="1:19" x14ac:dyDescent="0.25">
      <c r="A661" t="s">
        <v>125</v>
      </c>
      <c r="B661">
        <v>2016</v>
      </c>
      <c r="C661" t="s">
        <v>1254</v>
      </c>
      <c r="D661" t="s">
        <v>1255</v>
      </c>
      <c r="E661" t="s">
        <v>1256</v>
      </c>
      <c r="F661" t="s">
        <v>120</v>
      </c>
      <c r="G661">
        <v>41703</v>
      </c>
      <c r="I661" t="s">
        <v>129</v>
      </c>
      <c r="J661" t="s">
        <v>69</v>
      </c>
      <c r="K661">
        <v>1.5</v>
      </c>
      <c r="L661">
        <v>3834</v>
      </c>
      <c r="M661">
        <v>0</v>
      </c>
      <c r="N661" t="s">
        <v>68</v>
      </c>
      <c r="O661">
        <v>0</v>
      </c>
      <c r="P661" t="s">
        <v>122</v>
      </c>
      <c r="Q661">
        <f t="shared" si="10"/>
        <v>0.29178082191780824</v>
      </c>
      <c r="R661" t="s">
        <v>1255</v>
      </c>
    </row>
    <row r="662" spans="1:19" x14ac:dyDescent="0.25">
      <c r="A662" t="s">
        <v>125</v>
      </c>
      <c r="B662">
        <v>2016</v>
      </c>
      <c r="C662" t="s">
        <v>1254</v>
      </c>
      <c r="D662" t="s">
        <v>1255</v>
      </c>
      <c r="E662" t="s">
        <v>1257</v>
      </c>
      <c r="F662" t="s">
        <v>120</v>
      </c>
      <c r="G662">
        <v>41703</v>
      </c>
      <c r="I662" t="s">
        <v>129</v>
      </c>
      <c r="J662" t="s">
        <v>69</v>
      </c>
      <c r="K662">
        <v>1.5</v>
      </c>
      <c r="L662">
        <v>3850</v>
      </c>
      <c r="M662">
        <v>0</v>
      </c>
      <c r="N662" t="s">
        <v>68</v>
      </c>
      <c r="O662">
        <v>0</v>
      </c>
      <c r="P662" t="s">
        <v>122</v>
      </c>
      <c r="Q662">
        <f t="shared" si="10"/>
        <v>0.29299847792998479</v>
      </c>
      <c r="R662" t="s">
        <v>1255</v>
      </c>
    </row>
    <row r="663" spans="1:19" x14ac:dyDescent="0.25">
      <c r="A663" t="s">
        <v>125</v>
      </c>
      <c r="B663">
        <v>2016</v>
      </c>
      <c r="C663" t="s">
        <v>1258</v>
      </c>
      <c r="D663" t="s">
        <v>1259</v>
      </c>
      <c r="E663">
        <v>1</v>
      </c>
      <c r="F663" t="s">
        <v>120</v>
      </c>
      <c r="G663">
        <v>40909</v>
      </c>
      <c r="I663" t="s">
        <v>129</v>
      </c>
      <c r="J663" t="s">
        <v>69</v>
      </c>
      <c r="K663">
        <v>1</v>
      </c>
      <c r="L663">
        <v>1621</v>
      </c>
      <c r="M663">
        <v>0</v>
      </c>
      <c r="N663" t="s">
        <v>68</v>
      </c>
      <c r="O663">
        <v>0</v>
      </c>
      <c r="P663" t="s">
        <v>122</v>
      </c>
      <c r="Q663">
        <f t="shared" si="10"/>
        <v>0.18504566210045661</v>
      </c>
      <c r="R663" t="s">
        <v>1259</v>
      </c>
    </row>
    <row r="664" spans="1:19" x14ac:dyDescent="0.25">
      <c r="A664" t="s">
        <v>150</v>
      </c>
      <c r="B664">
        <v>2016</v>
      </c>
      <c r="C664" t="s">
        <v>1260</v>
      </c>
      <c r="D664" t="s">
        <v>1261</v>
      </c>
      <c r="E664" t="s">
        <v>1262</v>
      </c>
      <c r="F664" t="s">
        <v>120</v>
      </c>
      <c r="G664">
        <v>37591</v>
      </c>
      <c r="I664" t="s">
        <v>167</v>
      </c>
      <c r="J664" t="s">
        <v>74</v>
      </c>
      <c r="K664">
        <v>48.1</v>
      </c>
      <c r="L664">
        <v>26059</v>
      </c>
      <c r="M664">
        <v>311288</v>
      </c>
      <c r="N664" t="s">
        <v>81</v>
      </c>
      <c r="O664">
        <v>0</v>
      </c>
      <c r="P664" t="s">
        <v>122</v>
      </c>
      <c r="Q664">
        <f t="shared" si="10"/>
        <v>6.1845565270222808E-2</v>
      </c>
      <c r="R664" t="s">
        <v>1261</v>
      </c>
    </row>
    <row r="665" spans="1:19" x14ac:dyDescent="0.25">
      <c r="A665" t="s">
        <v>188</v>
      </c>
      <c r="B665">
        <v>2016</v>
      </c>
      <c r="C665" t="s">
        <v>1263</v>
      </c>
      <c r="D665" t="s">
        <v>1264</v>
      </c>
      <c r="E665" t="s">
        <v>1265</v>
      </c>
      <c r="F665" t="s">
        <v>120</v>
      </c>
      <c r="G665">
        <v>31564</v>
      </c>
      <c r="I665" t="s">
        <v>191</v>
      </c>
      <c r="J665" t="s">
        <v>95</v>
      </c>
      <c r="K665">
        <v>0.15</v>
      </c>
      <c r="L665">
        <v>1041</v>
      </c>
      <c r="M665">
        <v>0</v>
      </c>
      <c r="N665" t="s">
        <v>93</v>
      </c>
      <c r="O665">
        <v>0</v>
      </c>
      <c r="P665" t="s">
        <v>122</v>
      </c>
      <c r="Q665">
        <f t="shared" si="10"/>
        <v>0.79223744292237441</v>
      </c>
      <c r="R665" t="s">
        <v>3768</v>
      </c>
      <c r="S665" t="s">
        <v>3769</v>
      </c>
    </row>
    <row r="666" spans="1:19" x14ac:dyDescent="0.25">
      <c r="A666" t="s">
        <v>125</v>
      </c>
      <c r="B666">
        <v>2016</v>
      </c>
      <c r="C666" t="s">
        <v>1266</v>
      </c>
      <c r="D666" t="s">
        <v>1267</v>
      </c>
      <c r="E666" t="s">
        <v>128</v>
      </c>
      <c r="F666" t="s">
        <v>120</v>
      </c>
      <c r="G666">
        <v>40840</v>
      </c>
      <c r="I666" t="s">
        <v>129</v>
      </c>
      <c r="J666" t="s">
        <v>69</v>
      </c>
      <c r="K666">
        <v>15</v>
      </c>
      <c r="L666">
        <v>29840</v>
      </c>
      <c r="M666">
        <v>0</v>
      </c>
      <c r="N666" t="s">
        <v>68</v>
      </c>
      <c r="O666">
        <v>0</v>
      </c>
      <c r="P666" t="s">
        <v>122</v>
      </c>
      <c r="Q666">
        <f t="shared" si="10"/>
        <v>0.22709284627092846</v>
      </c>
      <c r="R666" t="s">
        <v>1267</v>
      </c>
    </row>
    <row r="667" spans="1:19" x14ac:dyDescent="0.25">
      <c r="A667" t="s">
        <v>188</v>
      </c>
      <c r="B667">
        <v>2016</v>
      </c>
      <c r="C667" t="s">
        <v>1268</v>
      </c>
      <c r="D667" t="s">
        <v>1269</v>
      </c>
      <c r="E667">
        <v>1</v>
      </c>
      <c r="F667" t="s">
        <v>120</v>
      </c>
      <c r="G667">
        <v>20241</v>
      </c>
      <c r="I667" t="s">
        <v>191</v>
      </c>
      <c r="J667" t="s">
        <v>95</v>
      </c>
      <c r="K667">
        <v>69</v>
      </c>
      <c r="L667">
        <v>197986</v>
      </c>
      <c r="M667">
        <v>0</v>
      </c>
      <c r="N667" t="s">
        <v>93</v>
      </c>
      <c r="O667">
        <v>0</v>
      </c>
      <c r="P667" t="s">
        <v>122</v>
      </c>
      <c r="Q667">
        <f t="shared" si="10"/>
        <v>0.32755277612335387</v>
      </c>
      <c r="R667" t="s">
        <v>1269</v>
      </c>
    </row>
    <row r="668" spans="1:19" x14ac:dyDescent="0.25">
      <c r="A668" t="s">
        <v>188</v>
      </c>
      <c r="B668">
        <v>2016</v>
      </c>
      <c r="C668" t="s">
        <v>1268</v>
      </c>
      <c r="D668" t="s">
        <v>1269</v>
      </c>
      <c r="E668">
        <v>2</v>
      </c>
      <c r="F668" t="s">
        <v>120</v>
      </c>
      <c r="G668">
        <v>20363</v>
      </c>
      <c r="I668" t="s">
        <v>191</v>
      </c>
      <c r="J668" t="s">
        <v>95</v>
      </c>
      <c r="K668">
        <v>69</v>
      </c>
      <c r="L668">
        <v>197986</v>
      </c>
      <c r="M668">
        <v>0</v>
      </c>
      <c r="N668" t="s">
        <v>93</v>
      </c>
      <c r="O668">
        <v>0</v>
      </c>
      <c r="P668" t="s">
        <v>122</v>
      </c>
      <c r="Q668">
        <f t="shared" si="10"/>
        <v>0.32755277612335387</v>
      </c>
      <c r="R668" t="s">
        <v>1269</v>
      </c>
    </row>
    <row r="669" spans="1:19" x14ac:dyDescent="0.25">
      <c r="A669" t="s">
        <v>188</v>
      </c>
      <c r="B669">
        <v>2016</v>
      </c>
      <c r="C669" t="s">
        <v>1268</v>
      </c>
      <c r="D669" t="s">
        <v>1269</v>
      </c>
      <c r="E669">
        <v>3</v>
      </c>
      <c r="F669" t="s">
        <v>120</v>
      </c>
      <c r="G669">
        <v>20210</v>
      </c>
      <c r="I669" t="s">
        <v>191</v>
      </c>
      <c r="J669" t="s">
        <v>95</v>
      </c>
      <c r="K669">
        <v>69</v>
      </c>
      <c r="L669">
        <v>197986</v>
      </c>
      <c r="M669">
        <v>0</v>
      </c>
      <c r="N669" t="s">
        <v>93</v>
      </c>
      <c r="O669">
        <v>0</v>
      </c>
      <c r="P669" t="s">
        <v>122</v>
      </c>
      <c r="Q669">
        <f t="shared" si="10"/>
        <v>0.32755277612335387</v>
      </c>
      <c r="R669" t="s">
        <v>1269</v>
      </c>
    </row>
    <row r="670" spans="1:19" x14ac:dyDescent="0.25">
      <c r="A670" t="s">
        <v>188</v>
      </c>
      <c r="B670">
        <v>2016</v>
      </c>
      <c r="C670" t="s">
        <v>1270</v>
      </c>
      <c r="D670" t="s">
        <v>1271</v>
      </c>
      <c r="E670">
        <v>1</v>
      </c>
      <c r="F670" t="s">
        <v>120</v>
      </c>
      <c r="G670">
        <v>6545</v>
      </c>
      <c r="I670" t="s">
        <v>191</v>
      </c>
      <c r="J670" t="s">
        <v>95</v>
      </c>
      <c r="K670">
        <v>1.9</v>
      </c>
      <c r="L670">
        <v>1294</v>
      </c>
      <c r="M670">
        <v>0</v>
      </c>
      <c r="N670" t="s">
        <v>93</v>
      </c>
      <c r="O670">
        <v>0</v>
      </c>
      <c r="P670" t="s">
        <v>122</v>
      </c>
      <c r="Q670">
        <f t="shared" si="10"/>
        <v>7.7745734198509969E-2</v>
      </c>
      <c r="R670" t="s">
        <v>1271</v>
      </c>
    </row>
    <row r="671" spans="1:19" x14ac:dyDescent="0.25">
      <c r="A671" t="s">
        <v>125</v>
      </c>
      <c r="B671">
        <v>2016</v>
      </c>
      <c r="C671" t="s">
        <v>1272</v>
      </c>
      <c r="D671" t="s">
        <v>1273</v>
      </c>
      <c r="E671">
        <v>1</v>
      </c>
      <c r="F671" t="s">
        <v>120</v>
      </c>
      <c r="G671">
        <v>40909</v>
      </c>
      <c r="I671" t="s">
        <v>129</v>
      </c>
      <c r="J671" t="s">
        <v>69</v>
      </c>
      <c r="K671">
        <v>1</v>
      </c>
      <c r="L671">
        <v>1622</v>
      </c>
      <c r="M671">
        <v>0</v>
      </c>
      <c r="N671" t="s">
        <v>68</v>
      </c>
      <c r="O671">
        <v>0</v>
      </c>
      <c r="P671" t="s">
        <v>122</v>
      </c>
      <c r="Q671">
        <f t="shared" si="10"/>
        <v>0.18515981735159817</v>
      </c>
      <c r="R671" t="s">
        <v>1273</v>
      </c>
    </row>
    <row r="672" spans="1:19" x14ac:dyDescent="0.25">
      <c r="A672" t="s">
        <v>188</v>
      </c>
      <c r="B672">
        <v>2016</v>
      </c>
      <c r="C672" t="s">
        <v>1274</v>
      </c>
      <c r="D672" t="s">
        <v>1275</v>
      </c>
      <c r="E672" t="s">
        <v>128</v>
      </c>
      <c r="F672" t="s">
        <v>120</v>
      </c>
      <c r="G672">
        <v>26212</v>
      </c>
      <c r="I672" t="s">
        <v>191</v>
      </c>
      <c r="J672" t="s">
        <v>95</v>
      </c>
      <c r="K672">
        <v>11</v>
      </c>
      <c r="L672">
        <v>29749</v>
      </c>
      <c r="M672">
        <v>0</v>
      </c>
      <c r="N672" t="s">
        <v>93</v>
      </c>
      <c r="O672">
        <v>0</v>
      </c>
      <c r="P672" t="s">
        <v>122</v>
      </c>
      <c r="Q672">
        <f t="shared" si="10"/>
        <v>0.30872768783727689</v>
      </c>
      <c r="R672" t="s">
        <v>1275</v>
      </c>
    </row>
    <row r="673" spans="1:19" x14ac:dyDescent="0.25">
      <c r="A673" t="s">
        <v>125</v>
      </c>
      <c r="B673">
        <v>2016</v>
      </c>
      <c r="C673" t="s">
        <v>1276</v>
      </c>
      <c r="D673" t="s">
        <v>1277</v>
      </c>
      <c r="E673">
        <v>1</v>
      </c>
      <c r="F673" t="s">
        <v>120</v>
      </c>
      <c r="G673">
        <v>40909</v>
      </c>
      <c r="I673" t="s">
        <v>129</v>
      </c>
      <c r="J673" t="s">
        <v>69</v>
      </c>
      <c r="K673">
        <v>1.6</v>
      </c>
      <c r="L673">
        <v>2604</v>
      </c>
      <c r="M673">
        <v>0</v>
      </c>
      <c r="N673" t="s">
        <v>68</v>
      </c>
      <c r="O673">
        <v>0</v>
      </c>
      <c r="P673" t="s">
        <v>122</v>
      </c>
      <c r="Q673">
        <f t="shared" si="10"/>
        <v>0.18578767123287671</v>
      </c>
      <c r="R673" t="s">
        <v>1277</v>
      </c>
    </row>
    <row r="674" spans="1:19" x14ac:dyDescent="0.25">
      <c r="A674" t="s">
        <v>125</v>
      </c>
      <c r="B674">
        <v>2016</v>
      </c>
      <c r="C674" t="s">
        <v>1278</v>
      </c>
      <c r="D674" t="s">
        <v>1279</v>
      </c>
      <c r="E674">
        <v>1</v>
      </c>
      <c r="F674" t="s">
        <v>120</v>
      </c>
      <c r="G674">
        <v>40909</v>
      </c>
      <c r="I674" t="s">
        <v>129</v>
      </c>
      <c r="J674" t="s">
        <v>69</v>
      </c>
      <c r="K674">
        <v>1.7</v>
      </c>
      <c r="L674">
        <v>2781</v>
      </c>
      <c r="M674">
        <v>0</v>
      </c>
      <c r="N674" t="s">
        <v>68</v>
      </c>
      <c r="O674">
        <v>0</v>
      </c>
      <c r="P674" t="s">
        <v>122</v>
      </c>
      <c r="Q674">
        <f t="shared" si="10"/>
        <v>0.18674456083803384</v>
      </c>
      <c r="R674" t="s">
        <v>1279</v>
      </c>
    </row>
    <row r="675" spans="1:19" x14ac:dyDescent="0.25">
      <c r="A675" t="s">
        <v>125</v>
      </c>
      <c r="B675">
        <v>2016</v>
      </c>
      <c r="C675" t="s">
        <v>1280</v>
      </c>
      <c r="D675" t="s">
        <v>1281</v>
      </c>
      <c r="E675">
        <v>1</v>
      </c>
      <c r="F675" t="s">
        <v>120</v>
      </c>
      <c r="G675">
        <v>42004</v>
      </c>
      <c r="I675" t="s">
        <v>129</v>
      </c>
      <c r="J675" t="s">
        <v>69</v>
      </c>
      <c r="K675">
        <v>2</v>
      </c>
      <c r="L675">
        <v>3504</v>
      </c>
      <c r="M675">
        <v>0</v>
      </c>
      <c r="N675" t="s">
        <v>68</v>
      </c>
      <c r="O675">
        <v>0</v>
      </c>
      <c r="Q675">
        <f t="shared" si="10"/>
        <v>0.2</v>
      </c>
      <c r="R675" t="s">
        <v>3770</v>
      </c>
      <c r="S675" t="s">
        <v>3771</v>
      </c>
    </row>
    <row r="676" spans="1:19" x14ac:dyDescent="0.25">
      <c r="A676" t="s">
        <v>188</v>
      </c>
      <c r="B676">
        <v>2016</v>
      </c>
      <c r="C676" t="s">
        <v>1282</v>
      </c>
      <c r="D676" t="s">
        <v>1283</v>
      </c>
      <c r="E676">
        <v>1</v>
      </c>
      <c r="F676" t="s">
        <v>120</v>
      </c>
      <c r="G676">
        <v>29677</v>
      </c>
      <c r="I676" t="s">
        <v>191</v>
      </c>
      <c r="J676" t="s">
        <v>95</v>
      </c>
      <c r="K676">
        <v>9</v>
      </c>
      <c r="L676">
        <v>27372</v>
      </c>
      <c r="M676">
        <v>0</v>
      </c>
      <c r="N676" t="s">
        <v>93</v>
      </c>
      <c r="O676">
        <v>0</v>
      </c>
      <c r="P676" t="s">
        <v>122</v>
      </c>
      <c r="Q676">
        <f t="shared" si="10"/>
        <v>0.34718417047184169</v>
      </c>
      <c r="R676" t="s">
        <v>1283</v>
      </c>
    </row>
    <row r="677" spans="1:19" x14ac:dyDescent="0.25">
      <c r="A677" t="s">
        <v>188</v>
      </c>
      <c r="B677">
        <v>2016</v>
      </c>
      <c r="C677" t="s">
        <v>1284</v>
      </c>
      <c r="D677" t="s">
        <v>1285</v>
      </c>
      <c r="E677">
        <v>1</v>
      </c>
      <c r="F677" t="s">
        <v>120</v>
      </c>
      <c r="G677">
        <v>23285</v>
      </c>
      <c r="I677" t="s">
        <v>191</v>
      </c>
      <c r="J677" t="s">
        <v>95</v>
      </c>
      <c r="K677">
        <v>29</v>
      </c>
      <c r="L677">
        <v>128872</v>
      </c>
      <c r="M677">
        <v>0</v>
      </c>
      <c r="N677" t="s">
        <v>93</v>
      </c>
      <c r="O677">
        <v>0</v>
      </c>
      <c r="P677" t="s">
        <v>122</v>
      </c>
      <c r="Q677">
        <f t="shared" si="10"/>
        <v>0.50729019052117774</v>
      </c>
      <c r="R677" t="s">
        <v>1285</v>
      </c>
    </row>
    <row r="678" spans="1:19" x14ac:dyDescent="0.25">
      <c r="A678" t="s">
        <v>188</v>
      </c>
      <c r="B678">
        <v>2016</v>
      </c>
      <c r="C678" t="s">
        <v>1286</v>
      </c>
      <c r="D678" t="s">
        <v>1287</v>
      </c>
      <c r="E678" t="s">
        <v>207</v>
      </c>
      <c r="F678" t="s">
        <v>120</v>
      </c>
      <c r="G678">
        <v>33664</v>
      </c>
      <c r="I678" t="s">
        <v>191</v>
      </c>
      <c r="J678" t="s">
        <v>95</v>
      </c>
      <c r="K678">
        <v>14.5</v>
      </c>
      <c r="L678">
        <v>51347</v>
      </c>
      <c r="M678">
        <v>0</v>
      </c>
      <c r="N678" t="s">
        <v>93</v>
      </c>
      <c r="O678">
        <v>0</v>
      </c>
      <c r="P678" t="s">
        <v>122</v>
      </c>
      <c r="Q678">
        <f t="shared" si="10"/>
        <v>0.40424342623208942</v>
      </c>
      <c r="R678" t="s">
        <v>1287</v>
      </c>
    </row>
    <row r="679" spans="1:19" x14ac:dyDescent="0.25">
      <c r="A679" t="s">
        <v>125</v>
      </c>
      <c r="B679">
        <v>2016</v>
      </c>
      <c r="C679" t="s">
        <v>1288</v>
      </c>
      <c r="D679" t="s">
        <v>1289</v>
      </c>
      <c r="E679">
        <v>1</v>
      </c>
      <c r="F679" t="s">
        <v>120</v>
      </c>
      <c r="G679">
        <v>41275</v>
      </c>
      <c r="I679" t="s">
        <v>129</v>
      </c>
      <c r="J679" t="s">
        <v>69</v>
      </c>
      <c r="K679">
        <v>2</v>
      </c>
      <c r="L679">
        <v>3504</v>
      </c>
      <c r="M679">
        <v>0</v>
      </c>
      <c r="N679" t="s">
        <v>68</v>
      </c>
      <c r="O679">
        <v>0</v>
      </c>
      <c r="Q679">
        <f t="shared" si="10"/>
        <v>0.2</v>
      </c>
      <c r="R679" t="s">
        <v>1289</v>
      </c>
    </row>
    <row r="680" spans="1:19" x14ac:dyDescent="0.25">
      <c r="A680" t="s">
        <v>125</v>
      </c>
      <c r="B680">
        <v>2016</v>
      </c>
      <c r="C680" t="s">
        <v>1290</v>
      </c>
      <c r="D680" t="s">
        <v>1291</v>
      </c>
      <c r="E680">
        <v>1</v>
      </c>
      <c r="F680" t="s">
        <v>120</v>
      </c>
      <c r="G680">
        <v>40909</v>
      </c>
      <c r="I680" t="s">
        <v>129</v>
      </c>
      <c r="J680" t="s">
        <v>69</v>
      </c>
      <c r="K680">
        <v>1</v>
      </c>
      <c r="L680">
        <v>1622</v>
      </c>
      <c r="M680">
        <v>0</v>
      </c>
      <c r="N680" t="s">
        <v>68</v>
      </c>
      <c r="O680">
        <v>0</v>
      </c>
      <c r="P680" t="s">
        <v>122</v>
      </c>
      <c r="Q680">
        <f t="shared" si="10"/>
        <v>0.18515981735159817</v>
      </c>
      <c r="R680" t="s">
        <v>1291</v>
      </c>
    </row>
    <row r="681" spans="1:19" x14ac:dyDescent="0.25">
      <c r="A681" t="s">
        <v>125</v>
      </c>
      <c r="B681">
        <v>2016</v>
      </c>
      <c r="C681" t="s">
        <v>1292</v>
      </c>
      <c r="D681" t="s">
        <v>1293</v>
      </c>
      <c r="E681">
        <v>1</v>
      </c>
      <c r="F681" t="s">
        <v>120</v>
      </c>
      <c r="G681">
        <v>40909</v>
      </c>
      <c r="I681" t="s">
        <v>129</v>
      </c>
      <c r="J681" t="s">
        <v>69</v>
      </c>
      <c r="K681">
        <v>1</v>
      </c>
      <c r="L681">
        <v>1622</v>
      </c>
      <c r="M681">
        <v>0</v>
      </c>
      <c r="N681" t="s">
        <v>68</v>
      </c>
      <c r="O681">
        <v>0</v>
      </c>
      <c r="P681" t="s">
        <v>122</v>
      </c>
      <c r="Q681">
        <f t="shared" si="10"/>
        <v>0.18515981735159817</v>
      </c>
      <c r="R681" t="s">
        <v>1293</v>
      </c>
    </row>
    <row r="682" spans="1:19" x14ac:dyDescent="0.25">
      <c r="A682" t="s">
        <v>125</v>
      </c>
      <c r="B682">
        <v>2016</v>
      </c>
      <c r="C682" t="s">
        <v>1294</v>
      </c>
      <c r="D682" t="s">
        <v>1293</v>
      </c>
      <c r="E682">
        <v>1</v>
      </c>
      <c r="F682" t="s">
        <v>120</v>
      </c>
      <c r="G682">
        <v>40909</v>
      </c>
      <c r="I682" t="s">
        <v>129</v>
      </c>
      <c r="J682" t="s">
        <v>69</v>
      </c>
      <c r="K682">
        <v>1</v>
      </c>
      <c r="L682">
        <v>1622</v>
      </c>
      <c r="M682">
        <v>0</v>
      </c>
      <c r="N682" t="s">
        <v>68</v>
      </c>
      <c r="O682">
        <v>0</v>
      </c>
      <c r="P682" t="s">
        <v>122</v>
      </c>
      <c r="Q682">
        <f t="shared" si="10"/>
        <v>0.18515981735159817</v>
      </c>
      <c r="R682" t="s">
        <v>1293</v>
      </c>
    </row>
    <row r="683" spans="1:19" x14ac:dyDescent="0.25">
      <c r="A683" t="s">
        <v>116</v>
      </c>
      <c r="B683">
        <v>2016</v>
      </c>
      <c r="C683" t="s">
        <v>1295</v>
      </c>
      <c r="D683" t="s">
        <v>1296</v>
      </c>
      <c r="E683" t="s">
        <v>119</v>
      </c>
      <c r="F683" t="s">
        <v>120</v>
      </c>
      <c r="G683">
        <v>40568</v>
      </c>
      <c r="I683" t="s">
        <v>121</v>
      </c>
      <c r="J683" t="s">
        <v>99</v>
      </c>
      <c r="K683">
        <v>36.799999999999997</v>
      </c>
      <c r="L683">
        <v>90589</v>
      </c>
      <c r="M683">
        <v>0</v>
      </c>
      <c r="N683" t="s">
        <v>98</v>
      </c>
      <c r="O683">
        <v>0</v>
      </c>
      <c r="P683" t="s">
        <v>122</v>
      </c>
      <c r="Q683">
        <f t="shared" si="10"/>
        <v>0.28101114254516579</v>
      </c>
      <c r="R683" t="s">
        <v>1296</v>
      </c>
    </row>
    <row r="684" spans="1:19" x14ac:dyDescent="0.25">
      <c r="A684" t="s">
        <v>125</v>
      </c>
      <c r="B684">
        <v>2016</v>
      </c>
      <c r="C684" t="s">
        <v>1297</v>
      </c>
      <c r="D684" t="s">
        <v>1298</v>
      </c>
      <c r="E684">
        <v>1</v>
      </c>
      <c r="F684" t="s">
        <v>120</v>
      </c>
      <c r="G684">
        <v>40909</v>
      </c>
      <c r="I684" t="s">
        <v>129</v>
      </c>
      <c r="J684" t="s">
        <v>69</v>
      </c>
      <c r="K684">
        <v>1</v>
      </c>
      <c r="L684">
        <v>1619</v>
      </c>
      <c r="M684">
        <v>0</v>
      </c>
      <c r="N684" t="s">
        <v>68</v>
      </c>
      <c r="O684">
        <v>0</v>
      </c>
      <c r="P684" t="s">
        <v>122</v>
      </c>
      <c r="Q684">
        <f t="shared" si="10"/>
        <v>0.18481735159817353</v>
      </c>
      <c r="R684" t="s">
        <v>1298</v>
      </c>
    </row>
    <row r="685" spans="1:19" x14ac:dyDescent="0.25">
      <c r="A685" t="s">
        <v>188</v>
      </c>
      <c r="B685">
        <v>2016</v>
      </c>
      <c r="C685" t="s">
        <v>1299</v>
      </c>
      <c r="D685" t="s">
        <v>1300</v>
      </c>
      <c r="E685" t="s">
        <v>128</v>
      </c>
      <c r="F685" t="s">
        <v>120</v>
      </c>
      <c r="G685">
        <v>30439</v>
      </c>
      <c r="I685" t="s">
        <v>191</v>
      </c>
      <c r="J685" t="s">
        <v>95</v>
      </c>
      <c r="K685">
        <v>5.04</v>
      </c>
      <c r="L685">
        <v>9500</v>
      </c>
      <c r="M685">
        <v>0</v>
      </c>
      <c r="N685" t="s">
        <v>93</v>
      </c>
      <c r="O685">
        <v>0</v>
      </c>
      <c r="P685" t="s">
        <v>122</v>
      </c>
      <c r="Q685">
        <f t="shared" si="10"/>
        <v>0.2151735884612597</v>
      </c>
      <c r="R685" t="s">
        <v>1300</v>
      </c>
    </row>
    <row r="686" spans="1:19" x14ac:dyDescent="0.25">
      <c r="A686" t="s">
        <v>188</v>
      </c>
      <c r="B686">
        <v>2016</v>
      </c>
      <c r="C686" t="s">
        <v>1301</v>
      </c>
      <c r="D686" t="s">
        <v>1302</v>
      </c>
      <c r="E686" t="s">
        <v>128</v>
      </c>
      <c r="F686" t="s">
        <v>120</v>
      </c>
      <c r="G686">
        <v>7825</v>
      </c>
      <c r="I686" t="s">
        <v>191</v>
      </c>
      <c r="J686" t="s">
        <v>95</v>
      </c>
      <c r="K686">
        <v>2</v>
      </c>
      <c r="L686">
        <v>0.01</v>
      </c>
      <c r="M686">
        <v>0</v>
      </c>
      <c r="N686" t="s">
        <v>93</v>
      </c>
      <c r="O686">
        <v>0</v>
      </c>
      <c r="P686" t="s">
        <v>122</v>
      </c>
      <c r="Q686">
        <f t="shared" si="10"/>
        <v>5.7077625570776257E-7</v>
      </c>
      <c r="R686" t="s">
        <v>1302</v>
      </c>
    </row>
    <row r="687" spans="1:19" x14ac:dyDescent="0.25">
      <c r="A687" t="s">
        <v>125</v>
      </c>
      <c r="B687">
        <v>2016</v>
      </c>
      <c r="C687" t="s">
        <v>1303</v>
      </c>
      <c r="D687" t="s">
        <v>1304</v>
      </c>
      <c r="E687" t="s">
        <v>128</v>
      </c>
      <c r="F687" t="s">
        <v>120</v>
      </c>
      <c r="G687">
        <v>42674</v>
      </c>
      <c r="I687" t="s">
        <v>129</v>
      </c>
      <c r="J687" t="s">
        <v>69</v>
      </c>
      <c r="K687">
        <v>2</v>
      </c>
      <c r="L687">
        <v>348</v>
      </c>
      <c r="M687">
        <v>0</v>
      </c>
      <c r="N687" t="s">
        <v>68</v>
      </c>
      <c r="O687">
        <v>0</v>
      </c>
      <c r="Q687">
        <f t="shared" si="10"/>
        <v>1.9863013698630139E-2</v>
      </c>
      <c r="R687" t="s">
        <v>1304</v>
      </c>
    </row>
    <row r="688" spans="1:19" x14ac:dyDescent="0.25">
      <c r="A688" t="s">
        <v>125</v>
      </c>
      <c r="B688">
        <v>2016</v>
      </c>
      <c r="C688" t="s">
        <v>1305</v>
      </c>
      <c r="D688" t="s">
        <v>1306</v>
      </c>
      <c r="E688">
        <v>1</v>
      </c>
      <c r="F688" t="s">
        <v>120</v>
      </c>
      <c r="G688">
        <v>40909</v>
      </c>
      <c r="I688" t="s">
        <v>129</v>
      </c>
      <c r="J688" t="s">
        <v>69</v>
      </c>
      <c r="K688">
        <v>1</v>
      </c>
      <c r="L688">
        <v>1622</v>
      </c>
      <c r="M688">
        <v>0</v>
      </c>
      <c r="N688" t="s">
        <v>68</v>
      </c>
      <c r="O688">
        <v>0</v>
      </c>
      <c r="P688" t="s">
        <v>122</v>
      </c>
      <c r="Q688">
        <f t="shared" si="10"/>
        <v>0.18515981735159817</v>
      </c>
      <c r="R688" t="s">
        <v>1306</v>
      </c>
    </row>
    <row r="689" spans="1:19" x14ac:dyDescent="0.25">
      <c r="A689" t="s">
        <v>125</v>
      </c>
      <c r="B689">
        <v>2016</v>
      </c>
      <c r="C689" t="s">
        <v>1307</v>
      </c>
      <c r="D689" t="s">
        <v>1308</v>
      </c>
      <c r="E689">
        <v>1</v>
      </c>
      <c r="F689" t="s">
        <v>120</v>
      </c>
      <c r="G689">
        <v>40909</v>
      </c>
      <c r="I689" t="s">
        <v>129</v>
      </c>
      <c r="J689" t="s">
        <v>69</v>
      </c>
      <c r="K689">
        <v>1.2</v>
      </c>
      <c r="L689">
        <v>1897</v>
      </c>
      <c r="M689">
        <v>0</v>
      </c>
      <c r="N689" t="s">
        <v>68</v>
      </c>
      <c r="O689">
        <v>0</v>
      </c>
      <c r="P689" t="s">
        <v>122</v>
      </c>
      <c r="Q689">
        <f t="shared" si="10"/>
        <v>0.18046042617960426</v>
      </c>
      <c r="R689" t="s">
        <v>1308</v>
      </c>
    </row>
    <row r="690" spans="1:19" x14ac:dyDescent="0.25">
      <c r="A690" t="s">
        <v>188</v>
      </c>
      <c r="B690">
        <v>2016</v>
      </c>
      <c r="C690" t="s">
        <v>1309</v>
      </c>
      <c r="D690" t="s">
        <v>1310</v>
      </c>
      <c r="E690">
        <v>911</v>
      </c>
      <c r="F690" t="s">
        <v>120</v>
      </c>
      <c r="G690">
        <v>24381</v>
      </c>
      <c r="I690" t="s">
        <v>191</v>
      </c>
      <c r="J690" t="s">
        <v>95</v>
      </c>
      <c r="K690">
        <v>15</v>
      </c>
      <c r="L690">
        <v>54183</v>
      </c>
      <c r="M690">
        <v>0</v>
      </c>
      <c r="N690" t="s">
        <v>93</v>
      </c>
      <c r="O690">
        <v>0</v>
      </c>
      <c r="P690" t="s">
        <v>122</v>
      </c>
      <c r="Q690">
        <f t="shared" si="10"/>
        <v>0.41235159817351597</v>
      </c>
      <c r="R690" t="s">
        <v>1310</v>
      </c>
    </row>
    <row r="691" spans="1:19" x14ac:dyDescent="0.25">
      <c r="A691" t="s">
        <v>125</v>
      </c>
      <c r="B691">
        <v>2016</v>
      </c>
      <c r="C691" t="s">
        <v>1311</v>
      </c>
      <c r="D691" t="s">
        <v>1312</v>
      </c>
      <c r="E691" t="s">
        <v>128</v>
      </c>
      <c r="F691" t="s">
        <v>120</v>
      </c>
      <c r="G691">
        <v>41639</v>
      </c>
      <c r="I691" t="s">
        <v>129</v>
      </c>
      <c r="J691" t="s">
        <v>69</v>
      </c>
      <c r="K691">
        <v>1.5</v>
      </c>
      <c r="L691">
        <v>1971</v>
      </c>
      <c r="M691">
        <v>0</v>
      </c>
      <c r="N691" t="s">
        <v>68</v>
      </c>
      <c r="O691">
        <v>0</v>
      </c>
      <c r="P691" t="s">
        <v>122</v>
      </c>
      <c r="Q691">
        <f t="shared" si="10"/>
        <v>0.15</v>
      </c>
      <c r="R691" t="s">
        <v>3772</v>
      </c>
      <c r="S691" t="s">
        <v>3773</v>
      </c>
    </row>
    <row r="692" spans="1:19" x14ac:dyDescent="0.25">
      <c r="A692" t="s">
        <v>125</v>
      </c>
      <c r="B692">
        <v>2016</v>
      </c>
      <c r="C692" t="s">
        <v>1313</v>
      </c>
      <c r="D692" t="s">
        <v>1314</v>
      </c>
      <c r="E692" t="s">
        <v>128</v>
      </c>
      <c r="F692" t="s">
        <v>120</v>
      </c>
      <c r="G692">
        <v>41609</v>
      </c>
      <c r="I692" t="s">
        <v>129</v>
      </c>
      <c r="J692" t="s">
        <v>69</v>
      </c>
      <c r="K692">
        <v>1.5</v>
      </c>
      <c r="L692">
        <v>3791</v>
      </c>
      <c r="M692">
        <v>0</v>
      </c>
      <c r="N692" t="s">
        <v>68</v>
      </c>
      <c r="O692">
        <v>0</v>
      </c>
      <c r="P692" t="s">
        <v>122</v>
      </c>
      <c r="Q692">
        <f t="shared" si="10"/>
        <v>0.28850837138508373</v>
      </c>
      <c r="R692" t="s">
        <v>1314</v>
      </c>
    </row>
    <row r="693" spans="1:19" x14ac:dyDescent="0.25">
      <c r="A693" t="s">
        <v>150</v>
      </c>
      <c r="B693">
        <v>2016</v>
      </c>
      <c r="C693" t="s">
        <v>1315</v>
      </c>
      <c r="D693" t="s">
        <v>1316</v>
      </c>
      <c r="E693" t="s">
        <v>773</v>
      </c>
      <c r="F693" t="s">
        <v>120</v>
      </c>
      <c r="G693">
        <v>32843</v>
      </c>
      <c r="I693" t="s">
        <v>199</v>
      </c>
      <c r="J693" t="s">
        <v>84</v>
      </c>
      <c r="K693">
        <v>8.25</v>
      </c>
      <c r="L693">
        <v>691.05</v>
      </c>
      <c r="M693">
        <v>0</v>
      </c>
      <c r="N693" t="s">
        <v>81</v>
      </c>
      <c r="O693">
        <v>0</v>
      </c>
      <c r="P693" t="s">
        <v>122</v>
      </c>
      <c r="Q693">
        <f t="shared" si="10"/>
        <v>9.5620589456205888E-3</v>
      </c>
      <c r="R693" t="s">
        <v>1316</v>
      </c>
    </row>
    <row r="694" spans="1:19" x14ac:dyDescent="0.25">
      <c r="A694" t="s">
        <v>150</v>
      </c>
      <c r="B694">
        <v>2016</v>
      </c>
      <c r="C694" t="s">
        <v>1315</v>
      </c>
      <c r="D694" t="s">
        <v>1316</v>
      </c>
      <c r="E694" t="s">
        <v>775</v>
      </c>
      <c r="F694" t="s">
        <v>120</v>
      </c>
      <c r="G694">
        <v>38366</v>
      </c>
      <c r="I694" t="s">
        <v>197</v>
      </c>
      <c r="J694" t="s">
        <v>82</v>
      </c>
      <c r="K694">
        <v>50</v>
      </c>
      <c r="L694">
        <v>4840.05</v>
      </c>
      <c r="M694">
        <v>52701</v>
      </c>
      <c r="N694" t="s">
        <v>81</v>
      </c>
      <c r="O694">
        <v>0</v>
      </c>
      <c r="P694" t="s">
        <v>122</v>
      </c>
      <c r="Q694">
        <f t="shared" si="10"/>
        <v>1.1050342465753425E-2</v>
      </c>
      <c r="R694" t="s">
        <v>1316</v>
      </c>
    </row>
    <row r="695" spans="1:19" x14ac:dyDescent="0.25">
      <c r="A695" t="s">
        <v>150</v>
      </c>
      <c r="B695">
        <v>2016</v>
      </c>
      <c r="C695" t="s">
        <v>1317</v>
      </c>
      <c r="D695" t="s">
        <v>1318</v>
      </c>
      <c r="E695" t="s">
        <v>774</v>
      </c>
      <c r="F695" t="s">
        <v>120</v>
      </c>
      <c r="G695">
        <v>37119</v>
      </c>
      <c r="I695" t="s">
        <v>167</v>
      </c>
      <c r="J695" t="s">
        <v>74</v>
      </c>
      <c r="K695">
        <v>21.3</v>
      </c>
      <c r="L695">
        <v>2958</v>
      </c>
      <c r="M695">
        <v>47243</v>
      </c>
      <c r="N695" t="s">
        <v>81</v>
      </c>
      <c r="O695">
        <v>0</v>
      </c>
      <c r="P695" t="s">
        <v>122</v>
      </c>
      <c r="Q695">
        <f t="shared" si="10"/>
        <v>1.5853109524728279E-2</v>
      </c>
      <c r="R695" t="s">
        <v>1318</v>
      </c>
    </row>
    <row r="696" spans="1:19" x14ac:dyDescent="0.25">
      <c r="A696" t="s">
        <v>125</v>
      </c>
      <c r="B696">
        <v>2016</v>
      </c>
      <c r="C696" t="s">
        <v>1319</v>
      </c>
      <c r="D696" t="s">
        <v>1320</v>
      </c>
      <c r="E696" t="s">
        <v>128</v>
      </c>
      <c r="F696" t="s">
        <v>120</v>
      </c>
      <c r="G696">
        <v>42278</v>
      </c>
      <c r="I696" t="s">
        <v>129</v>
      </c>
      <c r="J696" t="s">
        <v>69</v>
      </c>
      <c r="K696">
        <v>1.5</v>
      </c>
      <c r="L696">
        <v>3124</v>
      </c>
      <c r="M696">
        <v>0</v>
      </c>
      <c r="N696" t="s">
        <v>68</v>
      </c>
      <c r="O696">
        <v>0</v>
      </c>
      <c r="P696" t="s">
        <v>122</v>
      </c>
      <c r="Q696">
        <f t="shared" si="10"/>
        <v>0.23774733637747336</v>
      </c>
      <c r="R696" t="s">
        <v>1320</v>
      </c>
    </row>
    <row r="697" spans="1:19" x14ac:dyDescent="0.25">
      <c r="A697" t="s">
        <v>125</v>
      </c>
      <c r="B697">
        <v>2016</v>
      </c>
      <c r="C697" t="s">
        <v>1321</v>
      </c>
      <c r="D697" t="s">
        <v>1322</v>
      </c>
      <c r="E697" t="s">
        <v>128</v>
      </c>
      <c r="F697" t="s">
        <v>120</v>
      </c>
      <c r="G697">
        <v>42278</v>
      </c>
      <c r="I697" t="s">
        <v>129</v>
      </c>
      <c r="J697" t="s">
        <v>69</v>
      </c>
      <c r="K697">
        <v>1.5</v>
      </c>
      <c r="L697">
        <v>4486</v>
      </c>
      <c r="M697">
        <v>0</v>
      </c>
      <c r="N697" t="s">
        <v>68</v>
      </c>
      <c r="O697">
        <v>0</v>
      </c>
      <c r="P697" t="s">
        <v>122</v>
      </c>
      <c r="Q697">
        <f t="shared" si="10"/>
        <v>0.34140030441400304</v>
      </c>
      <c r="R697" t="s">
        <v>1322</v>
      </c>
    </row>
    <row r="698" spans="1:19" x14ac:dyDescent="0.25">
      <c r="A698" t="s">
        <v>188</v>
      </c>
      <c r="B698">
        <v>2016</v>
      </c>
      <c r="C698" t="s">
        <v>1323</v>
      </c>
      <c r="D698" t="s">
        <v>1324</v>
      </c>
      <c r="E698" t="s">
        <v>1325</v>
      </c>
      <c r="F698" t="s">
        <v>120</v>
      </c>
      <c r="G698">
        <v>31413</v>
      </c>
      <c r="I698" t="s">
        <v>191</v>
      </c>
      <c r="J698" t="s">
        <v>95</v>
      </c>
      <c r="K698">
        <v>18.399999999999999</v>
      </c>
      <c r="L698">
        <v>38389</v>
      </c>
      <c r="M698">
        <v>0</v>
      </c>
      <c r="N698" t="s">
        <v>93</v>
      </c>
      <c r="O698">
        <v>0</v>
      </c>
      <c r="P698" t="s">
        <v>122</v>
      </c>
      <c r="Q698">
        <f t="shared" si="10"/>
        <v>0.23816880087353584</v>
      </c>
      <c r="R698" t="s">
        <v>3774</v>
      </c>
      <c r="S698" t="s">
        <v>3775</v>
      </c>
    </row>
    <row r="699" spans="1:19" x14ac:dyDescent="0.25">
      <c r="A699" t="s">
        <v>188</v>
      </c>
      <c r="B699">
        <v>2016</v>
      </c>
      <c r="C699" t="s">
        <v>1323</v>
      </c>
      <c r="D699" t="s">
        <v>1324</v>
      </c>
      <c r="E699" t="s">
        <v>1326</v>
      </c>
      <c r="F699" t="s">
        <v>120</v>
      </c>
      <c r="G699">
        <v>31413</v>
      </c>
      <c r="I699" t="s">
        <v>191</v>
      </c>
      <c r="J699" t="s">
        <v>95</v>
      </c>
      <c r="K699">
        <v>9.7799999999999994</v>
      </c>
      <c r="L699">
        <v>0.12</v>
      </c>
      <c r="M699">
        <v>0</v>
      </c>
      <c r="N699" t="s">
        <v>93</v>
      </c>
      <c r="O699">
        <v>0</v>
      </c>
      <c r="P699" t="s">
        <v>122</v>
      </c>
      <c r="Q699">
        <f t="shared" si="10"/>
        <v>1.4006779281172088E-6</v>
      </c>
      <c r="R699" t="s">
        <v>3774</v>
      </c>
      <c r="S699" t="s">
        <v>3775</v>
      </c>
    </row>
    <row r="700" spans="1:19" x14ac:dyDescent="0.25">
      <c r="A700" t="s">
        <v>188</v>
      </c>
      <c r="B700">
        <v>2016</v>
      </c>
      <c r="C700" t="s">
        <v>1323</v>
      </c>
      <c r="D700" t="s">
        <v>1324</v>
      </c>
      <c r="E700" t="s">
        <v>1327</v>
      </c>
      <c r="F700" t="s">
        <v>120</v>
      </c>
      <c r="G700">
        <v>31413</v>
      </c>
      <c r="I700" t="s">
        <v>191</v>
      </c>
      <c r="J700" t="s">
        <v>95</v>
      </c>
      <c r="K700">
        <v>2.39</v>
      </c>
      <c r="L700">
        <v>0.12</v>
      </c>
      <c r="M700">
        <v>0</v>
      </c>
      <c r="N700" t="s">
        <v>93</v>
      </c>
      <c r="O700">
        <v>0</v>
      </c>
      <c r="P700" t="s">
        <v>122</v>
      </c>
      <c r="Q700">
        <f t="shared" si="10"/>
        <v>5.7316444087808784E-6</v>
      </c>
      <c r="R700" t="s">
        <v>3774</v>
      </c>
      <c r="S700" t="s">
        <v>3775</v>
      </c>
    </row>
    <row r="701" spans="1:19" x14ac:dyDescent="0.25">
      <c r="A701" t="s">
        <v>150</v>
      </c>
      <c r="B701">
        <v>2016</v>
      </c>
      <c r="C701" t="s">
        <v>1328</v>
      </c>
      <c r="D701" t="s">
        <v>1329</v>
      </c>
      <c r="E701" t="s">
        <v>357</v>
      </c>
      <c r="F701" t="s">
        <v>120</v>
      </c>
      <c r="G701">
        <v>31472</v>
      </c>
      <c r="I701" t="s">
        <v>167</v>
      </c>
      <c r="J701" t="s">
        <v>74</v>
      </c>
      <c r="K701">
        <v>6.05</v>
      </c>
      <c r="L701">
        <v>30046</v>
      </c>
      <c r="M701">
        <v>0</v>
      </c>
      <c r="N701" t="s">
        <v>81</v>
      </c>
      <c r="O701">
        <v>0</v>
      </c>
      <c r="P701" t="s">
        <v>122</v>
      </c>
      <c r="Q701">
        <f t="shared" si="10"/>
        <v>0.56692705385108877</v>
      </c>
      <c r="R701" t="s">
        <v>3776</v>
      </c>
      <c r="S701" t="s">
        <v>3777</v>
      </c>
    </row>
    <row r="702" spans="1:19" x14ac:dyDescent="0.25">
      <c r="A702" t="s">
        <v>125</v>
      </c>
      <c r="B702">
        <v>2016</v>
      </c>
      <c r="C702" t="s">
        <v>1330</v>
      </c>
      <c r="D702" t="s">
        <v>1331</v>
      </c>
      <c r="E702">
        <v>1</v>
      </c>
      <c r="F702" t="s">
        <v>120</v>
      </c>
      <c r="G702">
        <v>42528</v>
      </c>
      <c r="I702" t="s">
        <v>129</v>
      </c>
      <c r="J702" t="s">
        <v>69</v>
      </c>
      <c r="K702">
        <v>20</v>
      </c>
      <c r="L702">
        <v>28580.1</v>
      </c>
      <c r="M702">
        <v>0</v>
      </c>
      <c r="N702" t="s">
        <v>68</v>
      </c>
      <c r="O702">
        <v>0</v>
      </c>
      <c r="Q702">
        <f t="shared" si="10"/>
        <v>0.16312842465753424</v>
      </c>
      <c r="R702" t="s">
        <v>1331</v>
      </c>
    </row>
    <row r="703" spans="1:19" x14ac:dyDescent="0.25">
      <c r="A703" t="s">
        <v>150</v>
      </c>
      <c r="B703">
        <v>2016</v>
      </c>
      <c r="C703" t="s">
        <v>1332</v>
      </c>
      <c r="D703" t="s">
        <v>1333</v>
      </c>
      <c r="E703" t="s">
        <v>1334</v>
      </c>
      <c r="F703" t="s">
        <v>120</v>
      </c>
      <c r="G703">
        <v>40483</v>
      </c>
      <c r="I703" t="s">
        <v>535</v>
      </c>
      <c r="J703" t="s">
        <v>85</v>
      </c>
      <c r="K703">
        <v>1.4</v>
      </c>
      <c r="L703">
        <v>4663</v>
      </c>
      <c r="M703">
        <v>50957</v>
      </c>
      <c r="N703" t="s">
        <v>81</v>
      </c>
      <c r="O703">
        <v>0</v>
      </c>
      <c r="P703" t="s">
        <v>122</v>
      </c>
      <c r="Q703">
        <f t="shared" si="10"/>
        <v>0.38021852576647097</v>
      </c>
      <c r="R703" t="s">
        <v>1333</v>
      </c>
    </row>
    <row r="704" spans="1:19" x14ac:dyDescent="0.25">
      <c r="A704" t="s">
        <v>125</v>
      </c>
      <c r="B704">
        <v>2016</v>
      </c>
      <c r="C704" t="s">
        <v>1335</v>
      </c>
      <c r="D704" t="s">
        <v>1336</v>
      </c>
      <c r="E704" t="s">
        <v>128</v>
      </c>
      <c r="F704" t="s">
        <v>120</v>
      </c>
      <c r="G704">
        <v>42369</v>
      </c>
      <c r="I704" t="s">
        <v>129</v>
      </c>
      <c r="J704" t="s">
        <v>69</v>
      </c>
      <c r="K704">
        <v>1.5</v>
      </c>
      <c r="L704">
        <v>2628</v>
      </c>
      <c r="M704">
        <v>0</v>
      </c>
      <c r="N704" t="s">
        <v>68</v>
      </c>
      <c r="O704">
        <v>0</v>
      </c>
      <c r="Q704">
        <f t="shared" si="10"/>
        <v>0.2</v>
      </c>
      <c r="R704" t="s">
        <v>3778</v>
      </c>
      <c r="S704" t="s">
        <v>3779</v>
      </c>
    </row>
    <row r="705" spans="1:19" x14ac:dyDescent="0.25">
      <c r="A705" t="s">
        <v>125</v>
      </c>
      <c r="B705">
        <v>2016</v>
      </c>
      <c r="C705" t="s">
        <v>1337</v>
      </c>
      <c r="D705" t="s">
        <v>1338</v>
      </c>
      <c r="E705" t="s">
        <v>1339</v>
      </c>
      <c r="F705" t="s">
        <v>120</v>
      </c>
      <c r="G705">
        <v>42639</v>
      </c>
      <c r="I705" t="s">
        <v>129</v>
      </c>
      <c r="J705" t="s">
        <v>69</v>
      </c>
      <c r="K705">
        <v>205.13</v>
      </c>
      <c r="L705">
        <v>76841</v>
      </c>
      <c r="M705">
        <v>0</v>
      </c>
      <c r="N705" t="s">
        <v>68</v>
      </c>
      <c r="O705">
        <v>0</v>
      </c>
      <c r="Q705">
        <f t="shared" si="10"/>
        <v>4.2762168639243585E-2</v>
      </c>
      <c r="R705" t="s">
        <v>1338</v>
      </c>
    </row>
    <row r="706" spans="1:19" x14ac:dyDescent="0.25">
      <c r="A706" t="s">
        <v>125</v>
      </c>
      <c r="B706">
        <v>2016</v>
      </c>
      <c r="C706" t="s">
        <v>1340</v>
      </c>
      <c r="D706" t="s">
        <v>1341</v>
      </c>
      <c r="E706">
        <v>1</v>
      </c>
      <c r="F706" t="s">
        <v>120</v>
      </c>
      <c r="G706">
        <v>41974</v>
      </c>
      <c r="I706" t="s">
        <v>129</v>
      </c>
      <c r="J706" t="s">
        <v>69</v>
      </c>
      <c r="K706">
        <v>4</v>
      </c>
      <c r="L706">
        <v>9699</v>
      </c>
      <c r="M706">
        <v>0</v>
      </c>
      <c r="N706" t="s">
        <v>68</v>
      </c>
      <c r="O706">
        <v>0</v>
      </c>
      <c r="P706" t="s">
        <v>122</v>
      </c>
      <c r="Q706">
        <f t="shared" si="10"/>
        <v>0.27679794520547946</v>
      </c>
      <c r="R706" t="s">
        <v>1341</v>
      </c>
    </row>
    <row r="707" spans="1:19" x14ac:dyDescent="0.25">
      <c r="A707" t="s">
        <v>116</v>
      </c>
      <c r="B707">
        <v>2016</v>
      </c>
      <c r="C707" t="s">
        <v>1342</v>
      </c>
      <c r="D707" t="s">
        <v>1343</v>
      </c>
      <c r="E707" t="s">
        <v>119</v>
      </c>
      <c r="F707" t="s">
        <v>120</v>
      </c>
      <c r="G707">
        <v>39966</v>
      </c>
      <c r="I707" t="s">
        <v>121</v>
      </c>
      <c r="J707" t="s">
        <v>99</v>
      </c>
      <c r="K707">
        <v>6.5</v>
      </c>
      <c r="L707">
        <v>18632</v>
      </c>
      <c r="M707">
        <v>0</v>
      </c>
      <c r="N707" t="s">
        <v>98</v>
      </c>
      <c r="O707">
        <v>0</v>
      </c>
      <c r="P707" t="s">
        <v>122</v>
      </c>
      <c r="Q707">
        <f t="shared" si="10"/>
        <v>0.3272216368106779</v>
      </c>
      <c r="R707" t="s">
        <v>1343</v>
      </c>
    </row>
    <row r="708" spans="1:19" x14ac:dyDescent="0.25">
      <c r="A708" t="s">
        <v>130</v>
      </c>
      <c r="B708">
        <v>2016</v>
      </c>
      <c r="C708" t="s">
        <v>1344</v>
      </c>
      <c r="D708" t="s">
        <v>1345</v>
      </c>
      <c r="E708">
        <v>1</v>
      </c>
      <c r="F708" t="s">
        <v>120</v>
      </c>
      <c r="G708">
        <v>31199</v>
      </c>
      <c r="I708" t="s">
        <v>133</v>
      </c>
      <c r="J708" t="s">
        <v>75</v>
      </c>
      <c r="K708">
        <v>2.2999999999999998</v>
      </c>
      <c r="L708">
        <v>18311</v>
      </c>
      <c r="M708">
        <v>0</v>
      </c>
      <c r="N708" t="s">
        <v>88</v>
      </c>
      <c r="O708">
        <v>0</v>
      </c>
      <c r="P708" t="s">
        <v>122</v>
      </c>
      <c r="Q708">
        <f t="shared" si="10"/>
        <v>0.90882469724042092</v>
      </c>
      <c r="R708" t="s">
        <v>3780</v>
      </c>
      <c r="S708" t="s">
        <v>3781</v>
      </c>
    </row>
    <row r="709" spans="1:19" x14ac:dyDescent="0.25">
      <c r="A709" t="s">
        <v>130</v>
      </c>
      <c r="B709">
        <v>2016</v>
      </c>
      <c r="C709" t="s">
        <v>1344</v>
      </c>
      <c r="D709" t="s">
        <v>1345</v>
      </c>
      <c r="E709">
        <v>2</v>
      </c>
      <c r="F709" t="s">
        <v>120</v>
      </c>
      <c r="G709">
        <v>31199</v>
      </c>
      <c r="I709" t="s">
        <v>133</v>
      </c>
      <c r="J709" t="s">
        <v>75</v>
      </c>
      <c r="K709">
        <v>2.2999999999999998</v>
      </c>
      <c r="L709">
        <v>19485</v>
      </c>
      <c r="M709">
        <v>0</v>
      </c>
      <c r="N709" t="s">
        <v>88</v>
      </c>
      <c r="O709">
        <v>0</v>
      </c>
      <c r="P709" t="s">
        <v>122</v>
      </c>
      <c r="Q709">
        <f t="shared" ref="Q709:Q772" si="11">IFERROR(L709/(K709*8760),"")</f>
        <v>0.96709350804050032</v>
      </c>
      <c r="R709" t="s">
        <v>3780</v>
      </c>
      <c r="S709" t="s">
        <v>3781</v>
      </c>
    </row>
    <row r="710" spans="1:19" x14ac:dyDescent="0.25">
      <c r="A710" t="s">
        <v>125</v>
      </c>
      <c r="B710">
        <v>2016</v>
      </c>
      <c r="C710" t="s">
        <v>1346</v>
      </c>
      <c r="D710" t="s">
        <v>1347</v>
      </c>
      <c r="E710">
        <v>1</v>
      </c>
      <c r="F710" t="s">
        <v>120</v>
      </c>
      <c r="G710">
        <v>41449</v>
      </c>
      <c r="I710" t="s">
        <v>129</v>
      </c>
      <c r="J710" t="s">
        <v>69</v>
      </c>
      <c r="K710">
        <v>20</v>
      </c>
      <c r="L710">
        <v>43715</v>
      </c>
      <c r="M710">
        <v>0</v>
      </c>
      <c r="N710" t="s">
        <v>68</v>
      </c>
      <c r="O710">
        <v>0</v>
      </c>
      <c r="P710" t="s">
        <v>122</v>
      </c>
      <c r="Q710">
        <f t="shared" si="11"/>
        <v>0.24951484018264841</v>
      </c>
      <c r="R710" t="s">
        <v>1347</v>
      </c>
    </row>
    <row r="711" spans="1:19" x14ac:dyDescent="0.25">
      <c r="A711" t="s">
        <v>150</v>
      </c>
      <c r="B711">
        <v>2016</v>
      </c>
      <c r="C711" t="s">
        <v>1348</v>
      </c>
      <c r="D711" t="s">
        <v>1349</v>
      </c>
      <c r="E711">
        <v>165</v>
      </c>
      <c r="F711" t="s">
        <v>120</v>
      </c>
      <c r="G711">
        <v>39817</v>
      </c>
      <c r="I711" t="s">
        <v>199</v>
      </c>
      <c r="J711" t="s">
        <v>84</v>
      </c>
      <c r="K711">
        <v>249.82</v>
      </c>
      <c r="L711">
        <v>885655</v>
      </c>
      <c r="M711">
        <v>658747</v>
      </c>
      <c r="N711" t="s">
        <v>81</v>
      </c>
      <c r="O711">
        <v>0</v>
      </c>
      <c r="P711" t="s">
        <v>88</v>
      </c>
      <c r="Q711">
        <f t="shared" si="11"/>
        <v>0.40470005984217317</v>
      </c>
      <c r="R711" t="s">
        <v>1349</v>
      </c>
    </row>
    <row r="712" spans="1:19" x14ac:dyDescent="0.25">
      <c r="A712" t="s">
        <v>150</v>
      </c>
      <c r="B712">
        <v>2016</v>
      </c>
      <c r="C712" t="s">
        <v>1348</v>
      </c>
      <c r="D712" t="s">
        <v>1349</v>
      </c>
      <c r="E712">
        <v>334</v>
      </c>
      <c r="F712" t="s">
        <v>120</v>
      </c>
      <c r="G712">
        <v>39817</v>
      </c>
      <c r="I712" t="s">
        <v>197</v>
      </c>
      <c r="J712" t="s">
        <v>82</v>
      </c>
      <c r="K712">
        <v>181.64</v>
      </c>
      <c r="L712">
        <v>767849</v>
      </c>
      <c r="M712">
        <v>8357230</v>
      </c>
      <c r="N712" t="s">
        <v>81</v>
      </c>
      <c r="O712">
        <v>0</v>
      </c>
      <c r="P712" t="s">
        <v>88</v>
      </c>
      <c r="Q712">
        <f t="shared" si="11"/>
        <v>0.48256989338135853</v>
      </c>
      <c r="R712" t="s">
        <v>1349</v>
      </c>
    </row>
    <row r="713" spans="1:19" x14ac:dyDescent="0.25">
      <c r="A713" t="s">
        <v>150</v>
      </c>
      <c r="B713">
        <v>2016</v>
      </c>
      <c r="C713" t="s">
        <v>1348</v>
      </c>
      <c r="D713" t="s">
        <v>1349</v>
      </c>
      <c r="E713">
        <v>335</v>
      </c>
      <c r="F713" t="s">
        <v>120</v>
      </c>
      <c r="G713">
        <v>39817</v>
      </c>
      <c r="I713" t="s">
        <v>197</v>
      </c>
      <c r="J713" t="s">
        <v>82</v>
      </c>
      <c r="K713">
        <v>181.64</v>
      </c>
      <c r="L713">
        <v>782444</v>
      </c>
      <c r="M713">
        <v>8601360</v>
      </c>
      <c r="N713" t="s">
        <v>81</v>
      </c>
      <c r="O713">
        <v>0</v>
      </c>
      <c r="P713" t="s">
        <v>88</v>
      </c>
      <c r="Q713">
        <f t="shared" si="11"/>
        <v>0.49174240984475293</v>
      </c>
      <c r="R713" t="s">
        <v>1349</v>
      </c>
    </row>
    <row r="714" spans="1:19" x14ac:dyDescent="0.25">
      <c r="A714" t="s">
        <v>168</v>
      </c>
      <c r="B714">
        <v>2016</v>
      </c>
      <c r="C714" t="s">
        <v>1350</v>
      </c>
      <c r="D714" t="s">
        <v>1351</v>
      </c>
      <c r="E714" t="s">
        <v>1352</v>
      </c>
      <c r="F714" t="s">
        <v>120</v>
      </c>
      <c r="G714">
        <v>32599</v>
      </c>
      <c r="I714" t="s">
        <v>172</v>
      </c>
      <c r="J714" t="s">
        <v>70</v>
      </c>
      <c r="K714">
        <v>18.5</v>
      </c>
      <c r="L714">
        <v>0.12</v>
      </c>
      <c r="M714">
        <v>0</v>
      </c>
      <c r="N714" t="s">
        <v>77</v>
      </c>
      <c r="O714">
        <v>0</v>
      </c>
      <c r="P714" t="s">
        <v>122</v>
      </c>
      <c r="Q714">
        <f t="shared" si="11"/>
        <v>7.4046649389115145E-7</v>
      </c>
      <c r="R714" t="s">
        <v>1351</v>
      </c>
    </row>
    <row r="715" spans="1:19" x14ac:dyDescent="0.25">
      <c r="A715" t="s">
        <v>168</v>
      </c>
      <c r="B715">
        <v>2016</v>
      </c>
      <c r="C715" t="s">
        <v>1353</v>
      </c>
      <c r="D715" t="s">
        <v>1354</v>
      </c>
      <c r="E715" t="s">
        <v>1355</v>
      </c>
      <c r="F715" t="s">
        <v>120</v>
      </c>
      <c r="G715">
        <v>32629</v>
      </c>
      <c r="I715" t="s">
        <v>172</v>
      </c>
      <c r="J715" t="s">
        <v>70</v>
      </c>
      <c r="K715">
        <v>26.5</v>
      </c>
      <c r="L715">
        <v>110189</v>
      </c>
      <c r="M715">
        <v>0</v>
      </c>
      <c r="N715" t="s">
        <v>77</v>
      </c>
      <c r="O715">
        <v>0</v>
      </c>
      <c r="P715" t="s">
        <v>527</v>
      </c>
      <c r="Q715">
        <f t="shared" si="11"/>
        <v>0.47466614973722754</v>
      </c>
      <c r="R715" t="s">
        <v>1354</v>
      </c>
    </row>
    <row r="716" spans="1:19" x14ac:dyDescent="0.25">
      <c r="A716" t="s">
        <v>125</v>
      </c>
      <c r="B716">
        <v>2016</v>
      </c>
      <c r="C716" t="s">
        <v>1356</v>
      </c>
      <c r="D716" t="s">
        <v>1357</v>
      </c>
      <c r="E716">
        <v>1</v>
      </c>
      <c r="F716" t="s">
        <v>120</v>
      </c>
      <c r="G716">
        <v>42430</v>
      </c>
      <c r="I716" t="s">
        <v>129</v>
      </c>
      <c r="J716" t="s">
        <v>69</v>
      </c>
      <c r="K716">
        <v>4.3</v>
      </c>
      <c r="L716">
        <v>3702</v>
      </c>
      <c r="M716">
        <v>0</v>
      </c>
      <c r="N716" t="s">
        <v>68</v>
      </c>
      <c r="O716">
        <v>0</v>
      </c>
      <c r="Q716">
        <f t="shared" si="11"/>
        <v>9.8279706913029632E-2</v>
      </c>
      <c r="R716" t="s">
        <v>1357</v>
      </c>
    </row>
    <row r="717" spans="1:19" x14ac:dyDescent="0.25">
      <c r="A717" t="s">
        <v>125</v>
      </c>
      <c r="B717">
        <v>2016</v>
      </c>
      <c r="C717" t="s">
        <v>1358</v>
      </c>
      <c r="D717" t="s">
        <v>1359</v>
      </c>
      <c r="E717">
        <v>1</v>
      </c>
      <c r="F717" t="s">
        <v>120</v>
      </c>
      <c r="G717">
        <v>40909</v>
      </c>
      <c r="I717" t="s">
        <v>129</v>
      </c>
      <c r="J717" t="s">
        <v>69</v>
      </c>
      <c r="K717">
        <v>1</v>
      </c>
      <c r="L717">
        <v>1622</v>
      </c>
      <c r="M717">
        <v>0</v>
      </c>
      <c r="N717" t="s">
        <v>68</v>
      </c>
      <c r="O717">
        <v>0</v>
      </c>
      <c r="P717" t="s">
        <v>122</v>
      </c>
      <c r="Q717">
        <f t="shared" si="11"/>
        <v>0.18515981735159817</v>
      </c>
      <c r="R717" t="s">
        <v>1359</v>
      </c>
    </row>
    <row r="718" spans="1:19" x14ac:dyDescent="0.25">
      <c r="A718" t="s">
        <v>125</v>
      </c>
      <c r="B718">
        <v>2016</v>
      </c>
      <c r="C718" t="s">
        <v>1360</v>
      </c>
      <c r="D718" t="s">
        <v>1361</v>
      </c>
      <c r="E718" t="s">
        <v>128</v>
      </c>
      <c r="F718" t="s">
        <v>120</v>
      </c>
      <c r="G718">
        <v>41705</v>
      </c>
      <c r="I718" t="s">
        <v>172</v>
      </c>
      <c r="J718" t="s">
        <v>70</v>
      </c>
      <c r="K718">
        <v>125</v>
      </c>
      <c r="L718">
        <v>338367</v>
      </c>
      <c r="M718">
        <v>0</v>
      </c>
      <c r="N718" t="s">
        <v>68</v>
      </c>
      <c r="O718">
        <v>0</v>
      </c>
      <c r="P718" t="s">
        <v>122</v>
      </c>
      <c r="Q718">
        <f t="shared" si="11"/>
        <v>0.30901095890410957</v>
      </c>
      <c r="R718" t="s">
        <v>1361</v>
      </c>
    </row>
    <row r="719" spans="1:19" x14ac:dyDescent="0.25">
      <c r="A719" t="s">
        <v>125</v>
      </c>
      <c r="B719">
        <v>2016</v>
      </c>
      <c r="C719" t="s">
        <v>1360</v>
      </c>
      <c r="D719" t="s">
        <v>1361</v>
      </c>
      <c r="E719" t="s">
        <v>154</v>
      </c>
      <c r="F719" t="s">
        <v>120</v>
      </c>
      <c r="G719">
        <v>41608</v>
      </c>
      <c r="I719" t="s">
        <v>172</v>
      </c>
      <c r="J719" t="s">
        <v>70</v>
      </c>
      <c r="K719">
        <v>125</v>
      </c>
      <c r="L719">
        <v>295712</v>
      </c>
      <c r="M719">
        <v>0</v>
      </c>
      <c r="N719" t="s">
        <v>68</v>
      </c>
      <c r="O719">
        <v>0</v>
      </c>
      <c r="P719" t="s">
        <v>122</v>
      </c>
      <c r="Q719">
        <f t="shared" si="11"/>
        <v>0.27005662100456623</v>
      </c>
      <c r="R719" t="s">
        <v>1361</v>
      </c>
    </row>
    <row r="720" spans="1:19" x14ac:dyDescent="0.25">
      <c r="A720" t="s">
        <v>125</v>
      </c>
      <c r="B720">
        <v>2016</v>
      </c>
      <c r="C720" t="s">
        <v>1362</v>
      </c>
      <c r="D720" t="s">
        <v>1363</v>
      </c>
      <c r="E720">
        <v>1</v>
      </c>
      <c r="F720" t="s">
        <v>120</v>
      </c>
      <c r="G720">
        <v>40909</v>
      </c>
      <c r="I720" t="s">
        <v>129</v>
      </c>
      <c r="J720" t="s">
        <v>69</v>
      </c>
      <c r="K720">
        <v>1</v>
      </c>
      <c r="L720">
        <v>1622</v>
      </c>
      <c r="M720">
        <v>0</v>
      </c>
      <c r="N720" t="s">
        <v>68</v>
      </c>
      <c r="O720">
        <v>0</v>
      </c>
      <c r="P720" t="s">
        <v>122</v>
      </c>
      <c r="Q720">
        <f t="shared" si="11"/>
        <v>0.18515981735159817</v>
      </c>
      <c r="R720" t="s">
        <v>1363</v>
      </c>
    </row>
    <row r="721" spans="1:18" x14ac:dyDescent="0.25">
      <c r="A721" t="s">
        <v>168</v>
      </c>
      <c r="B721">
        <v>2016</v>
      </c>
      <c r="C721" t="s">
        <v>1364</v>
      </c>
      <c r="D721" t="s">
        <v>1365</v>
      </c>
      <c r="E721">
        <v>1</v>
      </c>
      <c r="F721" t="s">
        <v>120</v>
      </c>
      <c r="G721">
        <v>30317</v>
      </c>
      <c r="I721" t="s">
        <v>172</v>
      </c>
      <c r="J721" t="s">
        <v>70</v>
      </c>
      <c r="K721">
        <v>55</v>
      </c>
      <c r="L721">
        <v>247448</v>
      </c>
      <c r="M721">
        <v>0</v>
      </c>
      <c r="N721" t="s">
        <v>77</v>
      </c>
      <c r="O721">
        <v>0</v>
      </c>
      <c r="P721" t="s">
        <v>122</v>
      </c>
      <c r="Q721">
        <f t="shared" si="11"/>
        <v>0.51359070153590702</v>
      </c>
      <c r="R721" t="s">
        <v>1365</v>
      </c>
    </row>
    <row r="722" spans="1:18" x14ac:dyDescent="0.25">
      <c r="A722" t="s">
        <v>168</v>
      </c>
      <c r="B722">
        <v>2016</v>
      </c>
      <c r="C722" t="s">
        <v>1364</v>
      </c>
      <c r="D722" t="s">
        <v>1365</v>
      </c>
      <c r="E722">
        <v>2</v>
      </c>
      <c r="F722" t="s">
        <v>120</v>
      </c>
      <c r="G722">
        <v>30317</v>
      </c>
      <c r="I722" t="s">
        <v>172</v>
      </c>
      <c r="J722" t="s">
        <v>70</v>
      </c>
      <c r="K722">
        <v>55</v>
      </c>
      <c r="L722">
        <v>228779</v>
      </c>
      <c r="M722">
        <v>0</v>
      </c>
      <c r="N722" t="s">
        <v>77</v>
      </c>
      <c r="O722">
        <v>0</v>
      </c>
      <c r="P722" t="s">
        <v>122</v>
      </c>
      <c r="Q722">
        <f t="shared" si="11"/>
        <v>0.47484225819842257</v>
      </c>
      <c r="R722" t="s">
        <v>1365</v>
      </c>
    </row>
    <row r="723" spans="1:18" x14ac:dyDescent="0.25">
      <c r="A723" t="s">
        <v>168</v>
      </c>
      <c r="B723">
        <v>2016</v>
      </c>
      <c r="C723" t="s">
        <v>1366</v>
      </c>
      <c r="D723" t="s">
        <v>1367</v>
      </c>
      <c r="E723">
        <v>3</v>
      </c>
      <c r="F723" t="s">
        <v>153</v>
      </c>
      <c r="G723">
        <v>31048</v>
      </c>
      <c r="I723" t="s">
        <v>172</v>
      </c>
      <c r="J723" t="s">
        <v>70</v>
      </c>
      <c r="K723">
        <v>55</v>
      </c>
      <c r="L723">
        <v>0.12</v>
      </c>
      <c r="M723">
        <v>0</v>
      </c>
      <c r="N723" t="s">
        <v>77</v>
      </c>
      <c r="O723">
        <v>0</v>
      </c>
      <c r="P723" t="s">
        <v>122</v>
      </c>
      <c r="Q723">
        <f t="shared" si="11"/>
        <v>2.4906600249066003E-7</v>
      </c>
      <c r="R723" t="s">
        <v>1367</v>
      </c>
    </row>
    <row r="724" spans="1:18" x14ac:dyDescent="0.25">
      <c r="A724" t="s">
        <v>168</v>
      </c>
      <c r="B724">
        <v>2016</v>
      </c>
      <c r="C724" t="s">
        <v>1366</v>
      </c>
      <c r="D724" t="s">
        <v>1367</v>
      </c>
      <c r="E724">
        <v>4</v>
      </c>
      <c r="F724" t="s">
        <v>120</v>
      </c>
      <c r="G724">
        <v>31533</v>
      </c>
      <c r="I724" t="s">
        <v>172</v>
      </c>
      <c r="J724" t="s">
        <v>70</v>
      </c>
      <c r="K724">
        <v>55</v>
      </c>
      <c r="L724">
        <v>342925</v>
      </c>
      <c r="M724">
        <v>0</v>
      </c>
      <c r="N724" t="s">
        <v>77</v>
      </c>
      <c r="O724">
        <v>0</v>
      </c>
      <c r="P724" t="s">
        <v>122</v>
      </c>
      <c r="Q724">
        <f t="shared" si="11"/>
        <v>0.71175799086757996</v>
      </c>
      <c r="R724" t="s">
        <v>1367</v>
      </c>
    </row>
    <row r="725" spans="1:18" x14ac:dyDescent="0.25">
      <c r="A725" t="s">
        <v>125</v>
      </c>
      <c r="B725">
        <v>2016</v>
      </c>
      <c r="C725" t="s">
        <v>1368</v>
      </c>
      <c r="D725" t="s">
        <v>1369</v>
      </c>
      <c r="E725">
        <v>1</v>
      </c>
      <c r="F725" t="s">
        <v>120</v>
      </c>
      <c r="G725">
        <v>40909</v>
      </c>
      <c r="I725" t="s">
        <v>129</v>
      </c>
      <c r="J725" t="s">
        <v>69</v>
      </c>
      <c r="K725">
        <v>1</v>
      </c>
      <c r="L725">
        <v>1622</v>
      </c>
      <c r="M725">
        <v>0</v>
      </c>
      <c r="N725" t="s">
        <v>68</v>
      </c>
      <c r="O725">
        <v>0</v>
      </c>
      <c r="P725" t="s">
        <v>122</v>
      </c>
      <c r="Q725">
        <f t="shared" si="11"/>
        <v>0.18515981735159817</v>
      </c>
      <c r="R725" t="s">
        <v>1369</v>
      </c>
    </row>
    <row r="726" spans="1:18" x14ac:dyDescent="0.25">
      <c r="A726" t="s">
        <v>150</v>
      </c>
      <c r="B726">
        <v>2016</v>
      </c>
      <c r="C726" t="s">
        <v>1370</v>
      </c>
      <c r="D726" t="s">
        <v>1371</v>
      </c>
      <c r="E726">
        <v>1</v>
      </c>
      <c r="F726" t="s">
        <v>120</v>
      </c>
      <c r="G726">
        <v>31929</v>
      </c>
      <c r="I726" t="s">
        <v>167</v>
      </c>
      <c r="J726" t="s">
        <v>74</v>
      </c>
      <c r="K726">
        <v>25</v>
      </c>
      <c r="L726">
        <v>200.35</v>
      </c>
      <c r="M726">
        <v>2934.09</v>
      </c>
      <c r="N726" t="s">
        <v>81</v>
      </c>
      <c r="O726">
        <v>0</v>
      </c>
      <c r="P726" t="s">
        <v>90</v>
      </c>
      <c r="Q726">
        <f t="shared" si="11"/>
        <v>9.1484018264840182E-4</v>
      </c>
      <c r="R726" t="s">
        <v>1371</v>
      </c>
    </row>
    <row r="727" spans="1:18" x14ac:dyDescent="0.25">
      <c r="A727" t="s">
        <v>150</v>
      </c>
      <c r="B727">
        <v>2016</v>
      </c>
      <c r="C727" t="s">
        <v>1370</v>
      </c>
      <c r="D727" t="s">
        <v>1371</v>
      </c>
      <c r="E727">
        <v>2</v>
      </c>
      <c r="F727" t="s">
        <v>120</v>
      </c>
      <c r="G727">
        <v>31564</v>
      </c>
      <c r="I727" t="s">
        <v>167</v>
      </c>
      <c r="J727" t="s">
        <v>74</v>
      </c>
      <c r="K727">
        <v>25</v>
      </c>
      <c r="L727">
        <v>206.73</v>
      </c>
      <c r="M727">
        <v>3135.09</v>
      </c>
      <c r="N727" t="s">
        <v>81</v>
      </c>
      <c r="O727">
        <v>0</v>
      </c>
      <c r="P727" t="s">
        <v>90</v>
      </c>
      <c r="Q727">
        <f t="shared" si="11"/>
        <v>9.4397260273972603E-4</v>
      </c>
      <c r="R727" t="s">
        <v>1371</v>
      </c>
    </row>
    <row r="728" spans="1:18" x14ac:dyDescent="0.25">
      <c r="A728" t="s">
        <v>125</v>
      </c>
      <c r="B728">
        <v>2016</v>
      </c>
      <c r="C728" t="s">
        <v>1372</v>
      </c>
      <c r="D728" t="s">
        <v>1373</v>
      </c>
      <c r="E728">
        <v>1</v>
      </c>
      <c r="F728" t="s">
        <v>120</v>
      </c>
      <c r="G728">
        <v>41090</v>
      </c>
      <c r="I728" t="s">
        <v>129</v>
      </c>
      <c r="J728" t="s">
        <v>69</v>
      </c>
      <c r="K728">
        <v>10</v>
      </c>
      <c r="L728">
        <v>20677</v>
      </c>
      <c r="M728">
        <v>0</v>
      </c>
      <c r="N728" t="s">
        <v>68</v>
      </c>
      <c r="O728">
        <v>0</v>
      </c>
      <c r="P728" t="s">
        <v>122</v>
      </c>
      <c r="Q728">
        <f t="shared" si="11"/>
        <v>0.23603881278538813</v>
      </c>
      <c r="R728" t="s">
        <v>1373</v>
      </c>
    </row>
    <row r="729" spans="1:18" x14ac:dyDescent="0.25">
      <c r="A729" t="s">
        <v>150</v>
      </c>
      <c r="B729">
        <v>2016</v>
      </c>
      <c r="C729" t="s">
        <v>1374</v>
      </c>
      <c r="D729" t="s">
        <v>1375</v>
      </c>
      <c r="E729" t="s">
        <v>1376</v>
      </c>
      <c r="F729" t="s">
        <v>120</v>
      </c>
      <c r="G729">
        <v>37288</v>
      </c>
      <c r="I729" t="s">
        <v>167</v>
      </c>
      <c r="J729" t="s">
        <v>74</v>
      </c>
      <c r="K729">
        <v>47.3</v>
      </c>
      <c r="L729">
        <v>6220</v>
      </c>
      <c r="M729">
        <v>71382</v>
      </c>
      <c r="N729" t="s">
        <v>81</v>
      </c>
      <c r="O729">
        <v>0</v>
      </c>
      <c r="P729" t="s">
        <v>122</v>
      </c>
      <c r="Q729">
        <f t="shared" si="11"/>
        <v>1.501153619662699E-2</v>
      </c>
      <c r="R729" t="s">
        <v>1375</v>
      </c>
    </row>
    <row r="730" spans="1:18" x14ac:dyDescent="0.25">
      <c r="A730" t="s">
        <v>150</v>
      </c>
      <c r="B730">
        <v>2016</v>
      </c>
      <c r="C730" t="s">
        <v>1374</v>
      </c>
      <c r="D730" t="s">
        <v>1375</v>
      </c>
      <c r="E730" t="s">
        <v>1377</v>
      </c>
      <c r="F730" t="s">
        <v>120</v>
      </c>
      <c r="G730">
        <v>37288</v>
      </c>
      <c r="I730" t="s">
        <v>167</v>
      </c>
      <c r="J730" t="s">
        <v>74</v>
      </c>
      <c r="K730">
        <v>47.3</v>
      </c>
      <c r="L730">
        <v>6473</v>
      </c>
      <c r="M730">
        <v>73401</v>
      </c>
      <c r="N730" t="s">
        <v>81</v>
      </c>
      <c r="O730">
        <v>0</v>
      </c>
      <c r="P730" t="s">
        <v>122</v>
      </c>
      <c r="Q730">
        <f t="shared" si="11"/>
        <v>1.5622134051570178E-2</v>
      </c>
      <c r="R730" t="s">
        <v>1375</v>
      </c>
    </row>
    <row r="731" spans="1:18" x14ac:dyDescent="0.25">
      <c r="A731" t="s">
        <v>150</v>
      </c>
      <c r="B731">
        <v>2016</v>
      </c>
      <c r="C731" t="s">
        <v>1374</v>
      </c>
      <c r="D731" t="s">
        <v>1375</v>
      </c>
      <c r="E731" t="s">
        <v>1378</v>
      </c>
      <c r="F731" t="s">
        <v>120</v>
      </c>
      <c r="G731">
        <v>37288</v>
      </c>
      <c r="I731" t="s">
        <v>167</v>
      </c>
      <c r="J731" t="s">
        <v>74</v>
      </c>
      <c r="K731">
        <v>47.3</v>
      </c>
      <c r="L731">
        <v>5475</v>
      </c>
      <c r="M731">
        <v>59277</v>
      </c>
      <c r="N731" t="s">
        <v>81</v>
      </c>
      <c r="O731">
        <v>0</v>
      </c>
      <c r="P731" t="s">
        <v>122</v>
      </c>
      <c r="Q731">
        <f t="shared" si="11"/>
        <v>1.3213530655391121E-2</v>
      </c>
      <c r="R731" t="s">
        <v>1375</v>
      </c>
    </row>
    <row r="732" spans="1:18" x14ac:dyDescent="0.25">
      <c r="A732" t="s">
        <v>150</v>
      </c>
      <c r="B732">
        <v>2016</v>
      </c>
      <c r="C732" t="s">
        <v>1379</v>
      </c>
      <c r="D732" t="s">
        <v>1380</v>
      </c>
      <c r="E732" t="s">
        <v>1381</v>
      </c>
      <c r="F732" t="s">
        <v>120</v>
      </c>
      <c r="G732">
        <v>27760</v>
      </c>
      <c r="I732" t="s">
        <v>167</v>
      </c>
      <c r="J732" t="s">
        <v>74</v>
      </c>
      <c r="K732">
        <v>28.8</v>
      </c>
      <c r="L732">
        <v>603.04999999999995</v>
      </c>
      <c r="M732">
        <v>6967.03</v>
      </c>
      <c r="N732" t="s">
        <v>81</v>
      </c>
      <c r="O732">
        <v>0</v>
      </c>
      <c r="P732" t="s">
        <v>90</v>
      </c>
      <c r="Q732">
        <f t="shared" si="11"/>
        <v>2.3903237569761543E-3</v>
      </c>
      <c r="R732" t="s">
        <v>1380</v>
      </c>
    </row>
    <row r="733" spans="1:18" x14ac:dyDescent="0.25">
      <c r="A733" t="s">
        <v>150</v>
      </c>
      <c r="B733">
        <v>2016</v>
      </c>
      <c r="C733" t="s">
        <v>1379</v>
      </c>
      <c r="D733" t="s">
        <v>1380</v>
      </c>
      <c r="E733" t="s">
        <v>1382</v>
      </c>
      <c r="F733" t="s">
        <v>427</v>
      </c>
      <c r="G733">
        <v>27760</v>
      </c>
      <c r="I733" t="s">
        <v>167</v>
      </c>
      <c r="J733" t="s">
        <v>74</v>
      </c>
      <c r="K733">
        <v>28.8</v>
      </c>
      <c r="L733">
        <v>0.12</v>
      </c>
      <c r="M733">
        <v>0</v>
      </c>
      <c r="N733" t="s">
        <v>81</v>
      </c>
      <c r="O733">
        <v>0</v>
      </c>
      <c r="P733" t="s">
        <v>90</v>
      </c>
      <c r="Q733">
        <f t="shared" si="11"/>
        <v>4.7564687975646878E-7</v>
      </c>
      <c r="R733" t="s">
        <v>1380</v>
      </c>
    </row>
    <row r="734" spans="1:18" x14ac:dyDescent="0.25">
      <c r="A734" t="s">
        <v>150</v>
      </c>
      <c r="B734">
        <v>2016</v>
      </c>
      <c r="C734" t="s">
        <v>1379</v>
      </c>
      <c r="D734" t="s">
        <v>1380</v>
      </c>
      <c r="E734" t="s">
        <v>1383</v>
      </c>
      <c r="F734" t="s">
        <v>120</v>
      </c>
      <c r="G734">
        <v>37879</v>
      </c>
      <c r="I734" t="s">
        <v>167</v>
      </c>
      <c r="J734" t="s">
        <v>74</v>
      </c>
      <c r="K734">
        <v>60.5</v>
      </c>
      <c r="L734">
        <v>20653</v>
      </c>
      <c r="M734">
        <v>229775</v>
      </c>
      <c r="N734" t="s">
        <v>81</v>
      </c>
      <c r="O734">
        <v>0</v>
      </c>
      <c r="P734" t="s">
        <v>122</v>
      </c>
      <c r="Q734">
        <f t="shared" si="11"/>
        <v>3.8969395071512133E-2</v>
      </c>
      <c r="R734" t="s">
        <v>1380</v>
      </c>
    </row>
    <row r="735" spans="1:18" x14ac:dyDescent="0.25">
      <c r="A735" t="s">
        <v>150</v>
      </c>
      <c r="B735">
        <v>2016</v>
      </c>
      <c r="C735" t="s">
        <v>1379</v>
      </c>
      <c r="D735" t="s">
        <v>1380</v>
      </c>
      <c r="E735" t="s">
        <v>1384</v>
      </c>
      <c r="F735" t="s">
        <v>120</v>
      </c>
      <c r="G735">
        <v>38245</v>
      </c>
      <c r="I735" t="s">
        <v>167</v>
      </c>
      <c r="J735" t="s">
        <v>74</v>
      </c>
      <c r="K735">
        <v>60.5</v>
      </c>
      <c r="L735">
        <v>10485</v>
      </c>
      <c r="M735">
        <v>110576</v>
      </c>
      <c r="N735" t="s">
        <v>81</v>
      </c>
      <c r="O735">
        <v>0</v>
      </c>
      <c r="P735" t="s">
        <v>122</v>
      </c>
      <c r="Q735">
        <f t="shared" si="11"/>
        <v>1.9783765425110383E-2</v>
      </c>
      <c r="R735" t="s">
        <v>1380</v>
      </c>
    </row>
    <row r="736" spans="1:18" x14ac:dyDescent="0.25">
      <c r="A736" t="s">
        <v>150</v>
      </c>
      <c r="B736">
        <v>2016</v>
      </c>
      <c r="C736" t="s">
        <v>1379</v>
      </c>
      <c r="D736" t="s">
        <v>1380</v>
      </c>
      <c r="E736" t="s">
        <v>1385</v>
      </c>
      <c r="F736" t="s">
        <v>120</v>
      </c>
      <c r="G736">
        <v>42724</v>
      </c>
      <c r="I736" t="s">
        <v>167</v>
      </c>
      <c r="J736" t="s">
        <v>74</v>
      </c>
      <c r="K736">
        <v>71</v>
      </c>
      <c r="L736">
        <v>459</v>
      </c>
      <c r="M736">
        <v>4280</v>
      </c>
      <c r="N736" t="s">
        <v>81</v>
      </c>
      <c r="O736">
        <v>0</v>
      </c>
      <c r="P736" t="s">
        <v>122</v>
      </c>
      <c r="Q736">
        <f t="shared" si="11"/>
        <v>7.3798958132355774E-4</v>
      </c>
      <c r="R736" t="s">
        <v>1380</v>
      </c>
    </row>
    <row r="737" spans="1:18" x14ac:dyDescent="0.25">
      <c r="A737" t="s">
        <v>150</v>
      </c>
      <c r="B737">
        <v>2016</v>
      </c>
      <c r="C737" t="s">
        <v>1386</v>
      </c>
      <c r="D737" t="s">
        <v>1387</v>
      </c>
      <c r="E737" t="s">
        <v>128</v>
      </c>
      <c r="F737" t="s">
        <v>120</v>
      </c>
      <c r="G737">
        <v>34731</v>
      </c>
      <c r="I737" t="s">
        <v>197</v>
      </c>
      <c r="J737" t="s">
        <v>82</v>
      </c>
      <c r="K737">
        <v>41.3</v>
      </c>
      <c r="L737">
        <v>19012</v>
      </c>
      <c r="M737">
        <v>204685</v>
      </c>
      <c r="N737" t="s">
        <v>81</v>
      </c>
      <c r="O737">
        <v>0</v>
      </c>
      <c r="P737" t="s">
        <v>122</v>
      </c>
      <c r="Q737">
        <f t="shared" si="11"/>
        <v>5.2550112220416376E-2</v>
      </c>
      <c r="R737" t="s">
        <v>1387</v>
      </c>
    </row>
    <row r="738" spans="1:18" x14ac:dyDescent="0.25">
      <c r="A738" t="s">
        <v>150</v>
      </c>
      <c r="B738">
        <v>2016</v>
      </c>
      <c r="C738" t="s">
        <v>1386</v>
      </c>
      <c r="D738" t="s">
        <v>1387</v>
      </c>
      <c r="E738" t="s">
        <v>154</v>
      </c>
      <c r="F738" t="s">
        <v>120</v>
      </c>
      <c r="G738">
        <v>34731</v>
      </c>
      <c r="I738" t="s">
        <v>199</v>
      </c>
      <c r="J738" t="s">
        <v>84</v>
      </c>
      <c r="K738">
        <v>10.199999999999999</v>
      </c>
      <c r="L738">
        <v>3982.02</v>
      </c>
      <c r="M738">
        <v>0</v>
      </c>
      <c r="N738" t="s">
        <v>81</v>
      </c>
      <c r="O738">
        <v>0</v>
      </c>
      <c r="P738" t="s">
        <v>122</v>
      </c>
      <c r="Q738">
        <f t="shared" si="11"/>
        <v>4.4565538544184796E-2</v>
      </c>
      <c r="R738" t="s">
        <v>1387</v>
      </c>
    </row>
    <row r="739" spans="1:18" x14ac:dyDescent="0.25">
      <c r="A739" t="s">
        <v>116</v>
      </c>
      <c r="B739">
        <v>2016</v>
      </c>
      <c r="C739" t="s">
        <v>1388</v>
      </c>
      <c r="D739" t="s">
        <v>1389</v>
      </c>
      <c r="E739" t="s">
        <v>119</v>
      </c>
      <c r="F739" t="s">
        <v>120</v>
      </c>
      <c r="G739">
        <v>40654</v>
      </c>
      <c r="I739" t="s">
        <v>121</v>
      </c>
      <c r="J739" t="s">
        <v>99</v>
      </c>
      <c r="K739">
        <v>1</v>
      </c>
      <c r="L739">
        <v>3542</v>
      </c>
      <c r="M739">
        <v>0</v>
      </c>
      <c r="N739" t="s">
        <v>98</v>
      </c>
      <c r="O739">
        <v>0</v>
      </c>
      <c r="P739" t="s">
        <v>122</v>
      </c>
      <c r="Q739">
        <f t="shared" si="11"/>
        <v>0.40433789954337901</v>
      </c>
      <c r="R739" t="s">
        <v>1389</v>
      </c>
    </row>
    <row r="740" spans="1:18" x14ac:dyDescent="0.25">
      <c r="A740" t="s">
        <v>116</v>
      </c>
      <c r="B740">
        <v>2016</v>
      </c>
      <c r="C740" t="s">
        <v>1390</v>
      </c>
      <c r="D740" t="s">
        <v>1391</v>
      </c>
      <c r="E740" t="s">
        <v>119</v>
      </c>
      <c r="F740" t="s">
        <v>120</v>
      </c>
      <c r="G740">
        <v>42339</v>
      </c>
      <c r="I740" t="s">
        <v>121</v>
      </c>
      <c r="J740" t="s">
        <v>99</v>
      </c>
      <c r="K740">
        <v>85.92</v>
      </c>
      <c r="L740">
        <v>282639</v>
      </c>
      <c r="M740">
        <v>0</v>
      </c>
      <c r="N740" t="s">
        <v>98</v>
      </c>
      <c r="O740">
        <v>0</v>
      </c>
      <c r="P740" t="s">
        <v>122</v>
      </c>
      <c r="Q740">
        <f t="shared" si="11"/>
        <v>0.37552055432259379</v>
      </c>
      <c r="R740" t="s">
        <v>1391</v>
      </c>
    </row>
    <row r="741" spans="1:18" x14ac:dyDescent="0.25">
      <c r="A741" t="s">
        <v>125</v>
      </c>
      <c r="B741">
        <v>2016</v>
      </c>
      <c r="C741" t="s">
        <v>1392</v>
      </c>
      <c r="D741" t="s">
        <v>1393</v>
      </c>
      <c r="E741" t="s">
        <v>1394</v>
      </c>
      <c r="F741" t="s">
        <v>120</v>
      </c>
      <c r="G741">
        <v>40949</v>
      </c>
      <c r="I741" t="s">
        <v>129</v>
      </c>
      <c r="J741" t="s">
        <v>69</v>
      </c>
      <c r="K741">
        <v>1.3</v>
      </c>
      <c r="L741">
        <v>1818</v>
      </c>
      <c r="M741">
        <v>0</v>
      </c>
      <c r="N741" t="s">
        <v>68</v>
      </c>
      <c r="O741">
        <v>0</v>
      </c>
      <c r="P741" t="s">
        <v>122</v>
      </c>
      <c r="Q741">
        <f t="shared" si="11"/>
        <v>0.15964172813487881</v>
      </c>
      <c r="R741" t="s">
        <v>1393</v>
      </c>
    </row>
    <row r="742" spans="1:18" x14ac:dyDescent="0.25">
      <c r="A742" t="s">
        <v>125</v>
      </c>
      <c r="B742">
        <v>2016</v>
      </c>
      <c r="C742" t="s">
        <v>1395</v>
      </c>
      <c r="D742" t="s">
        <v>1396</v>
      </c>
      <c r="E742" t="s">
        <v>1077</v>
      </c>
      <c r="F742" t="s">
        <v>120</v>
      </c>
      <c r="G742">
        <v>41122</v>
      </c>
      <c r="I742" t="s">
        <v>129</v>
      </c>
      <c r="J742" t="s">
        <v>69</v>
      </c>
      <c r="K742">
        <v>1.3</v>
      </c>
      <c r="L742">
        <v>1999</v>
      </c>
      <c r="M742">
        <v>0</v>
      </c>
      <c r="N742" t="s">
        <v>68</v>
      </c>
      <c r="O742">
        <v>0</v>
      </c>
      <c r="P742" t="s">
        <v>122</v>
      </c>
      <c r="Q742">
        <f t="shared" si="11"/>
        <v>0.17553565156304882</v>
      </c>
      <c r="R742" t="s">
        <v>1396</v>
      </c>
    </row>
    <row r="743" spans="1:18" x14ac:dyDescent="0.25">
      <c r="A743" t="s">
        <v>125</v>
      </c>
      <c r="B743">
        <v>2016</v>
      </c>
      <c r="C743" t="s">
        <v>1397</v>
      </c>
      <c r="D743" t="s">
        <v>1398</v>
      </c>
      <c r="E743" t="s">
        <v>128</v>
      </c>
      <c r="F743" t="s">
        <v>120</v>
      </c>
      <c r="G743">
        <v>42735</v>
      </c>
      <c r="I743" t="s">
        <v>129</v>
      </c>
      <c r="J743" t="s">
        <v>69</v>
      </c>
      <c r="K743">
        <v>1.3</v>
      </c>
      <c r="L743">
        <v>38</v>
      </c>
      <c r="M743">
        <v>0</v>
      </c>
      <c r="N743" t="s">
        <v>68</v>
      </c>
      <c r="O743">
        <v>0</v>
      </c>
      <c r="Q743">
        <f t="shared" si="11"/>
        <v>3.3368458025992273E-3</v>
      </c>
      <c r="R743" t="s">
        <v>1398</v>
      </c>
    </row>
    <row r="744" spans="1:18" x14ac:dyDescent="0.25">
      <c r="A744" t="s">
        <v>125</v>
      </c>
      <c r="B744">
        <v>2016</v>
      </c>
      <c r="C744" t="s">
        <v>1399</v>
      </c>
      <c r="D744" t="s">
        <v>1400</v>
      </c>
      <c r="E744" t="s">
        <v>128</v>
      </c>
      <c r="F744" t="s">
        <v>120</v>
      </c>
      <c r="G744">
        <v>42735</v>
      </c>
      <c r="I744" t="s">
        <v>129</v>
      </c>
      <c r="J744" t="s">
        <v>69</v>
      </c>
      <c r="K744">
        <v>1.25</v>
      </c>
      <c r="L744">
        <v>42</v>
      </c>
      <c r="M744">
        <v>0</v>
      </c>
      <c r="N744" t="s">
        <v>68</v>
      </c>
      <c r="O744">
        <v>0</v>
      </c>
      <c r="Q744">
        <f t="shared" si="11"/>
        <v>3.8356164383561643E-3</v>
      </c>
      <c r="R744" t="s">
        <v>1400</v>
      </c>
    </row>
    <row r="745" spans="1:18" x14ac:dyDescent="0.25">
      <c r="A745" t="s">
        <v>125</v>
      </c>
      <c r="B745">
        <v>2016</v>
      </c>
      <c r="C745" t="s">
        <v>1401</v>
      </c>
      <c r="D745" t="s">
        <v>1402</v>
      </c>
      <c r="E745">
        <v>1</v>
      </c>
      <c r="F745" t="s">
        <v>120</v>
      </c>
      <c r="G745">
        <v>42075</v>
      </c>
      <c r="I745" t="s">
        <v>129</v>
      </c>
      <c r="J745" t="s">
        <v>69</v>
      </c>
      <c r="K745">
        <v>1.5</v>
      </c>
      <c r="L745">
        <v>2740</v>
      </c>
      <c r="M745">
        <v>0</v>
      </c>
      <c r="N745" t="s">
        <v>68</v>
      </c>
      <c r="O745">
        <v>0</v>
      </c>
      <c r="Q745">
        <f t="shared" si="11"/>
        <v>0.20852359208523591</v>
      </c>
      <c r="R745" t="s">
        <v>1402</v>
      </c>
    </row>
    <row r="746" spans="1:18" x14ac:dyDescent="0.25">
      <c r="A746" t="s">
        <v>125</v>
      </c>
      <c r="B746">
        <v>2016</v>
      </c>
      <c r="C746" t="s">
        <v>1403</v>
      </c>
      <c r="D746" t="s">
        <v>1404</v>
      </c>
      <c r="E746" t="s">
        <v>128</v>
      </c>
      <c r="F746" t="s">
        <v>120</v>
      </c>
      <c r="G746">
        <v>42735</v>
      </c>
      <c r="I746" t="s">
        <v>129</v>
      </c>
      <c r="J746" t="s">
        <v>69</v>
      </c>
      <c r="K746">
        <v>1</v>
      </c>
      <c r="L746">
        <v>6.96</v>
      </c>
      <c r="M746">
        <v>0</v>
      </c>
      <c r="N746" t="s">
        <v>68</v>
      </c>
      <c r="O746">
        <v>0</v>
      </c>
      <c r="Q746">
        <f t="shared" si="11"/>
        <v>7.9452054794520543E-4</v>
      </c>
      <c r="R746" t="s">
        <v>1404</v>
      </c>
    </row>
    <row r="747" spans="1:18" x14ac:dyDescent="0.25">
      <c r="A747" t="s">
        <v>125</v>
      </c>
      <c r="B747">
        <v>2016</v>
      </c>
      <c r="C747" t="s">
        <v>1405</v>
      </c>
      <c r="D747" t="s">
        <v>1406</v>
      </c>
      <c r="E747">
        <v>1</v>
      </c>
      <c r="F747" t="s">
        <v>331</v>
      </c>
      <c r="G747">
        <v>42439</v>
      </c>
      <c r="I747" t="s">
        <v>129</v>
      </c>
      <c r="J747" t="s">
        <v>69</v>
      </c>
      <c r="K747">
        <v>1.75</v>
      </c>
      <c r="L747">
        <v>3121</v>
      </c>
      <c r="M747">
        <v>0</v>
      </c>
      <c r="N747" t="s">
        <v>68</v>
      </c>
      <c r="O747">
        <v>0</v>
      </c>
      <c r="Q747">
        <f t="shared" si="11"/>
        <v>0.2035877364644488</v>
      </c>
      <c r="R747" t="s">
        <v>1406</v>
      </c>
    </row>
    <row r="748" spans="1:18" x14ac:dyDescent="0.25">
      <c r="A748" t="s">
        <v>125</v>
      </c>
      <c r="B748">
        <v>2016</v>
      </c>
      <c r="C748" t="s">
        <v>1407</v>
      </c>
      <c r="D748" t="s">
        <v>1408</v>
      </c>
      <c r="E748">
        <v>1</v>
      </c>
      <c r="F748" t="s">
        <v>120</v>
      </c>
      <c r="G748">
        <v>40909</v>
      </c>
      <c r="I748" t="s">
        <v>129</v>
      </c>
      <c r="J748" t="s">
        <v>69</v>
      </c>
      <c r="K748">
        <v>1</v>
      </c>
      <c r="L748">
        <v>1622</v>
      </c>
      <c r="M748">
        <v>0</v>
      </c>
      <c r="N748" t="s">
        <v>68</v>
      </c>
      <c r="O748">
        <v>0</v>
      </c>
      <c r="P748" t="s">
        <v>122</v>
      </c>
      <c r="Q748">
        <f t="shared" si="11"/>
        <v>0.18515981735159817</v>
      </c>
      <c r="R748" t="s">
        <v>1408</v>
      </c>
    </row>
    <row r="749" spans="1:18" x14ac:dyDescent="0.25">
      <c r="A749" t="s">
        <v>125</v>
      </c>
      <c r="B749">
        <v>2016</v>
      </c>
      <c r="C749" t="s">
        <v>1409</v>
      </c>
      <c r="D749" t="s">
        <v>1410</v>
      </c>
      <c r="E749" t="s">
        <v>128</v>
      </c>
      <c r="F749" t="s">
        <v>120</v>
      </c>
      <c r="G749">
        <v>42004</v>
      </c>
      <c r="I749" t="s">
        <v>129</v>
      </c>
      <c r="J749" t="s">
        <v>69</v>
      </c>
      <c r="K749">
        <v>1.5</v>
      </c>
      <c r="L749">
        <v>2628</v>
      </c>
      <c r="M749">
        <v>0</v>
      </c>
      <c r="N749" t="s">
        <v>68</v>
      </c>
      <c r="O749">
        <v>0</v>
      </c>
      <c r="Q749">
        <f t="shared" si="11"/>
        <v>0.2</v>
      </c>
      <c r="R749" t="s">
        <v>1410</v>
      </c>
    </row>
    <row r="750" spans="1:18" x14ac:dyDescent="0.25">
      <c r="A750" t="s">
        <v>125</v>
      </c>
      <c r="B750">
        <v>2016</v>
      </c>
      <c r="C750" t="s">
        <v>1411</v>
      </c>
      <c r="D750" t="s">
        <v>1412</v>
      </c>
      <c r="E750">
        <v>1</v>
      </c>
      <c r="F750" t="s">
        <v>120</v>
      </c>
      <c r="G750">
        <v>40909</v>
      </c>
      <c r="I750" t="s">
        <v>129</v>
      </c>
      <c r="J750" t="s">
        <v>69</v>
      </c>
      <c r="K750">
        <v>1</v>
      </c>
      <c r="L750">
        <v>1622</v>
      </c>
      <c r="M750">
        <v>0</v>
      </c>
      <c r="N750" t="s">
        <v>68</v>
      </c>
      <c r="O750">
        <v>0</v>
      </c>
      <c r="P750" t="s">
        <v>122</v>
      </c>
      <c r="Q750">
        <f t="shared" si="11"/>
        <v>0.18515981735159817</v>
      </c>
      <c r="R750" t="s">
        <v>1412</v>
      </c>
    </row>
    <row r="751" spans="1:18" x14ac:dyDescent="0.25">
      <c r="A751" t="s">
        <v>125</v>
      </c>
      <c r="B751">
        <v>2016</v>
      </c>
      <c r="C751" t="s">
        <v>1413</v>
      </c>
      <c r="D751" t="s">
        <v>1412</v>
      </c>
      <c r="E751">
        <v>1</v>
      </c>
      <c r="F751" t="s">
        <v>120</v>
      </c>
      <c r="G751">
        <v>40909</v>
      </c>
      <c r="I751" t="s">
        <v>129</v>
      </c>
      <c r="J751" t="s">
        <v>69</v>
      </c>
      <c r="K751">
        <v>1</v>
      </c>
      <c r="L751">
        <v>1622</v>
      </c>
      <c r="M751">
        <v>0</v>
      </c>
      <c r="N751" t="s">
        <v>68</v>
      </c>
      <c r="O751">
        <v>0</v>
      </c>
      <c r="P751" t="s">
        <v>122</v>
      </c>
      <c r="Q751">
        <f t="shared" si="11"/>
        <v>0.18515981735159817</v>
      </c>
      <c r="R751" t="s">
        <v>1412</v>
      </c>
    </row>
    <row r="752" spans="1:18" x14ac:dyDescent="0.25">
      <c r="A752" t="s">
        <v>150</v>
      </c>
      <c r="B752">
        <v>2016</v>
      </c>
      <c r="C752" t="s">
        <v>1414</v>
      </c>
      <c r="D752" t="s">
        <v>1415</v>
      </c>
      <c r="E752" t="s">
        <v>1416</v>
      </c>
      <c r="F752" t="s">
        <v>120</v>
      </c>
      <c r="G752">
        <v>37622</v>
      </c>
      <c r="I752" t="s">
        <v>167</v>
      </c>
      <c r="J752" t="s">
        <v>74</v>
      </c>
      <c r="K752">
        <v>48.1</v>
      </c>
      <c r="L752">
        <v>8760.01</v>
      </c>
      <c r="M752">
        <v>99508</v>
      </c>
      <c r="N752" t="s">
        <v>81</v>
      </c>
      <c r="O752">
        <v>0</v>
      </c>
      <c r="P752" t="s">
        <v>122</v>
      </c>
      <c r="Q752">
        <f t="shared" si="11"/>
        <v>2.0790044522921235E-2</v>
      </c>
      <c r="R752" t="s">
        <v>1415</v>
      </c>
    </row>
    <row r="753" spans="1:18" x14ac:dyDescent="0.25">
      <c r="A753" t="s">
        <v>188</v>
      </c>
      <c r="B753">
        <v>2016</v>
      </c>
      <c r="C753" t="s">
        <v>1417</v>
      </c>
      <c r="D753" t="s">
        <v>1418</v>
      </c>
      <c r="E753" t="s">
        <v>207</v>
      </c>
      <c r="F753" t="s">
        <v>120</v>
      </c>
      <c r="G753">
        <v>30468</v>
      </c>
      <c r="I753" t="s">
        <v>191</v>
      </c>
      <c r="J753" t="s">
        <v>95</v>
      </c>
      <c r="K753">
        <v>1</v>
      </c>
      <c r="L753">
        <v>3022</v>
      </c>
      <c r="M753">
        <v>0</v>
      </c>
      <c r="N753" t="s">
        <v>93</v>
      </c>
      <c r="O753">
        <v>0</v>
      </c>
      <c r="P753" t="s">
        <v>122</v>
      </c>
      <c r="Q753">
        <f t="shared" si="11"/>
        <v>0.34497716894977171</v>
      </c>
      <c r="R753" t="s">
        <v>1418</v>
      </c>
    </row>
    <row r="754" spans="1:18" x14ac:dyDescent="0.25">
      <c r="A754" t="s">
        <v>188</v>
      </c>
      <c r="B754">
        <v>2016</v>
      </c>
      <c r="C754" t="s">
        <v>1417</v>
      </c>
      <c r="D754" t="s">
        <v>1418</v>
      </c>
      <c r="E754" t="s">
        <v>208</v>
      </c>
      <c r="F754" t="s">
        <v>120</v>
      </c>
      <c r="G754">
        <v>30468</v>
      </c>
      <c r="I754" t="s">
        <v>191</v>
      </c>
      <c r="J754" t="s">
        <v>95</v>
      </c>
      <c r="K754">
        <v>1</v>
      </c>
      <c r="L754">
        <v>3022</v>
      </c>
      <c r="M754">
        <v>0</v>
      </c>
      <c r="N754" t="s">
        <v>93</v>
      </c>
      <c r="O754">
        <v>0</v>
      </c>
      <c r="P754" t="s">
        <v>122</v>
      </c>
      <c r="Q754">
        <f t="shared" si="11"/>
        <v>0.34497716894977171</v>
      </c>
      <c r="R754" t="s">
        <v>1418</v>
      </c>
    </row>
    <row r="755" spans="1:18" x14ac:dyDescent="0.25">
      <c r="A755" t="s">
        <v>188</v>
      </c>
      <c r="B755">
        <v>2016</v>
      </c>
      <c r="C755" t="s">
        <v>1419</v>
      </c>
      <c r="D755" t="s">
        <v>1420</v>
      </c>
      <c r="E755">
        <v>1</v>
      </c>
      <c r="F755" t="s">
        <v>120</v>
      </c>
      <c r="G755">
        <v>29948</v>
      </c>
      <c r="I755" t="s">
        <v>191</v>
      </c>
      <c r="J755" t="s">
        <v>95</v>
      </c>
      <c r="K755">
        <v>0.44</v>
      </c>
      <c r="L755">
        <v>2779</v>
      </c>
      <c r="M755">
        <v>0</v>
      </c>
      <c r="N755" t="s">
        <v>93</v>
      </c>
      <c r="O755">
        <v>0</v>
      </c>
      <c r="P755" t="s">
        <v>122</v>
      </c>
      <c r="Q755">
        <f t="shared" si="11"/>
        <v>0.7209941884599419</v>
      </c>
      <c r="R755" t="s">
        <v>1420</v>
      </c>
    </row>
    <row r="756" spans="1:18" x14ac:dyDescent="0.25">
      <c r="A756" t="s">
        <v>125</v>
      </c>
      <c r="B756">
        <v>2016</v>
      </c>
      <c r="C756" t="s">
        <v>1421</v>
      </c>
      <c r="D756" t="s">
        <v>1422</v>
      </c>
      <c r="E756">
        <v>1</v>
      </c>
      <c r="F756" t="s">
        <v>120</v>
      </c>
      <c r="G756">
        <v>40909</v>
      </c>
      <c r="I756" t="s">
        <v>129</v>
      </c>
      <c r="J756" t="s">
        <v>69</v>
      </c>
      <c r="K756">
        <v>1.1000000000000001</v>
      </c>
      <c r="L756">
        <v>1703</v>
      </c>
      <c r="M756">
        <v>0</v>
      </c>
      <c r="N756" t="s">
        <v>68</v>
      </c>
      <c r="O756">
        <v>0</v>
      </c>
      <c r="P756" t="s">
        <v>122</v>
      </c>
      <c r="Q756">
        <f t="shared" si="11"/>
        <v>0.17673308426733084</v>
      </c>
      <c r="R756" t="s">
        <v>1422</v>
      </c>
    </row>
    <row r="757" spans="1:18" x14ac:dyDescent="0.25">
      <c r="A757" t="s">
        <v>168</v>
      </c>
      <c r="B757">
        <v>2016</v>
      </c>
      <c r="C757" t="s">
        <v>1423</v>
      </c>
      <c r="D757" t="s">
        <v>1424</v>
      </c>
      <c r="E757" t="s">
        <v>1425</v>
      </c>
      <c r="F757" t="s">
        <v>120</v>
      </c>
      <c r="G757">
        <v>31321</v>
      </c>
      <c r="I757" t="s">
        <v>172</v>
      </c>
      <c r="J757" t="s">
        <v>70</v>
      </c>
      <c r="K757">
        <v>120</v>
      </c>
      <c r="L757">
        <v>158947</v>
      </c>
      <c r="M757">
        <v>0</v>
      </c>
      <c r="N757" t="s">
        <v>77</v>
      </c>
      <c r="O757">
        <v>0</v>
      </c>
      <c r="P757" t="s">
        <v>122</v>
      </c>
      <c r="Q757">
        <f t="shared" si="11"/>
        <v>0.15120528919330289</v>
      </c>
      <c r="R757" t="s">
        <v>1424</v>
      </c>
    </row>
    <row r="758" spans="1:18" x14ac:dyDescent="0.25">
      <c r="A758" t="s">
        <v>125</v>
      </c>
      <c r="B758">
        <v>2016</v>
      </c>
      <c r="C758" t="s">
        <v>1426</v>
      </c>
      <c r="D758" t="s">
        <v>1427</v>
      </c>
      <c r="E758">
        <v>1</v>
      </c>
      <c r="F758" t="s">
        <v>120</v>
      </c>
      <c r="G758">
        <v>41456</v>
      </c>
      <c r="I758" t="s">
        <v>129</v>
      </c>
      <c r="J758" t="s">
        <v>69</v>
      </c>
      <c r="K758">
        <v>2.5</v>
      </c>
      <c r="L758">
        <v>4608</v>
      </c>
      <c r="M758">
        <v>0</v>
      </c>
      <c r="N758" t="s">
        <v>68</v>
      </c>
      <c r="O758">
        <v>0</v>
      </c>
      <c r="P758" t="s">
        <v>122</v>
      </c>
      <c r="Q758">
        <f t="shared" si="11"/>
        <v>0.2104109589041096</v>
      </c>
      <c r="R758" t="s">
        <v>1427</v>
      </c>
    </row>
    <row r="759" spans="1:18" x14ac:dyDescent="0.25">
      <c r="A759" t="s">
        <v>125</v>
      </c>
      <c r="B759">
        <v>2016</v>
      </c>
      <c r="C759" t="s">
        <v>1428</v>
      </c>
      <c r="D759" t="s">
        <v>1429</v>
      </c>
      <c r="E759">
        <v>1</v>
      </c>
      <c r="F759" t="s">
        <v>120</v>
      </c>
      <c r="G759">
        <v>41456</v>
      </c>
      <c r="I759" t="s">
        <v>129</v>
      </c>
      <c r="J759" t="s">
        <v>69</v>
      </c>
      <c r="K759">
        <v>2.5</v>
      </c>
      <c r="L759">
        <v>4663</v>
      </c>
      <c r="M759">
        <v>0</v>
      </c>
      <c r="N759" t="s">
        <v>68</v>
      </c>
      <c r="O759">
        <v>0</v>
      </c>
      <c r="P759" t="s">
        <v>122</v>
      </c>
      <c r="Q759">
        <f t="shared" si="11"/>
        <v>0.21292237442922374</v>
      </c>
      <c r="R759" t="s">
        <v>1429</v>
      </c>
    </row>
    <row r="760" spans="1:18" x14ac:dyDescent="0.25">
      <c r="A760" t="s">
        <v>150</v>
      </c>
      <c r="B760">
        <v>2016</v>
      </c>
      <c r="C760" t="s">
        <v>1430</v>
      </c>
      <c r="D760" t="s">
        <v>1431</v>
      </c>
      <c r="E760">
        <v>1</v>
      </c>
      <c r="F760" t="s">
        <v>120</v>
      </c>
      <c r="G760">
        <v>15081</v>
      </c>
      <c r="I760" t="s">
        <v>199</v>
      </c>
      <c r="J760" t="s">
        <v>84</v>
      </c>
      <c r="K760">
        <v>20</v>
      </c>
      <c r="L760">
        <v>442.1</v>
      </c>
      <c r="M760">
        <v>0</v>
      </c>
      <c r="N760" t="s">
        <v>81</v>
      </c>
      <c r="O760">
        <v>0</v>
      </c>
      <c r="P760" t="s">
        <v>122</v>
      </c>
      <c r="Q760">
        <f t="shared" si="11"/>
        <v>2.5234018264840186E-3</v>
      </c>
      <c r="R760" t="s">
        <v>1431</v>
      </c>
    </row>
    <row r="761" spans="1:18" x14ac:dyDescent="0.25">
      <c r="A761" t="s">
        <v>150</v>
      </c>
      <c r="B761">
        <v>2016</v>
      </c>
      <c r="C761" t="s">
        <v>1430</v>
      </c>
      <c r="D761" t="s">
        <v>1431</v>
      </c>
      <c r="E761">
        <v>2</v>
      </c>
      <c r="F761" t="s">
        <v>120</v>
      </c>
      <c r="G761">
        <v>15081</v>
      </c>
      <c r="I761" t="s">
        <v>199</v>
      </c>
      <c r="J761" t="s">
        <v>84</v>
      </c>
      <c r="K761">
        <v>20</v>
      </c>
      <c r="L761">
        <v>1528.08</v>
      </c>
      <c r="M761">
        <v>0</v>
      </c>
      <c r="N761" t="s">
        <v>81</v>
      </c>
      <c r="O761">
        <v>0</v>
      </c>
      <c r="P761" t="s">
        <v>122</v>
      </c>
      <c r="Q761">
        <f t="shared" si="11"/>
        <v>8.7219178082191783E-3</v>
      </c>
      <c r="R761" t="s">
        <v>1431</v>
      </c>
    </row>
    <row r="762" spans="1:18" x14ac:dyDescent="0.25">
      <c r="A762" t="s">
        <v>150</v>
      </c>
      <c r="B762">
        <v>2016</v>
      </c>
      <c r="C762" t="s">
        <v>1430</v>
      </c>
      <c r="D762" t="s">
        <v>1431</v>
      </c>
      <c r="E762">
        <v>3</v>
      </c>
      <c r="F762" t="s">
        <v>120</v>
      </c>
      <c r="G762">
        <v>19511</v>
      </c>
      <c r="I762" t="s">
        <v>172</v>
      </c>
      <c r="J762" t="s">
        <v>70</v>
      </c>
      <c r="K762">
        <v>20</v>
      </c>
      <c r="L762">
        <v>13946.1</v>
      </c>
      <c r="M762">
        <v>123573</v>
      </c>
      <c r="N762" t="s">
        <v>81</v>
      </c>
      <c r="O762">
        <v>124258</v>
      </c>
      <c r="P762" t="s">
        <v>79</v>
      </c>
      <c r="Q762">
        <f t="shared" si="11"/>
        <v>7.9601027397260271E-2</v>
      </c>
      <c r="R762" t="s">
        <v>1431</v>
      </c>
    </row>
    <row r="763" spans="1:18" x14ac:dyDescent="0.25">
      <c r="A763" t="s">
        <v>150</v>
      </c>
      <c r="B763">
        <v>2016</v>
      </c>
      <c r="C763" t="s">
        <v>1430</v>
      </c>
      <c r="D763" t="s">
        <v>1431</v>
      </c>
      <c r="E763">
        <v>4</v>
      </c>
      <c r="F763" t="s">
        <v>120</v>
      </c>
      <c r="G763">
        <v>21702</v>
      </c>
      <c r="I763" t="s">
        <v>172</v>
      </c>
      <c r="J763" t="s">
        <v>70</v>
      </c>
      <c r="K763">
        <v>44</v>
      </c>
      <c r="L763">
        <v>40580.1</v>
      </c>
      <c r="M763">
        <v>315323</v>
      </c>
      <c r="N763" t="s">
        <v>81</v>
      </c>
      <c r="O763">
        <v>268540</v>
      </c>
      <c r="P763" t="s">
        <v>79</v>
      </c>
      <c r="Q763">
        <f t="shared" si="11"/>
        <v>0.10528253424657534</v>
      </c>
      <c r="R763" t="s">
        <v>1431</v>
      </c>
    </row>
    <row r="764" spans="1:18" x14ac:dyDescent="0.25">
      <c r="A764" t="s">
        <v>150</v>
      </c>
      <c r="B764">
        <v>2016</v>
      </c>
      <c r="C764" t="s">
        <v>1430</v>
      </c>
      <c r="D764" t="s">
        <v>1431</v>
      </c>
      <c r="E764">
        <v>5</v>
      </c>
      <c r="F764" t="s">
        <v>120</v>
      </c>
      <c r="G764">
        <v>23529</v>
      </c>
      <c r="I764" t="s">
        <v>172</v>
      </c>
      <c r="J764" t="s">
        <v>70</v>
      </c>
      <c r="K764">
        <v>44</v>
      </c>
      <c r="L764">
        <v>60133.1</v>
      </c>
      <c r="M764">
        <v>466684</v>
      </c>
      <c r="N764" t="s">
        <v>81</v>
      </c>
      <c r="O764">
        <v>408195</v>
      </c>
      <c r="P764" t="s">
        <v>79</v>
      </c>
      <c r="Q764">
        <f t="shared" si="11"/>
        <v>0.15601157119136572</v>
      </c>
      <c r="R764" t="s">
        <v>1431</v>
      </c>
    </row>
    <row r="765" spans="1:18" x14ac:dyDescent="0.25">
      <c r="A765" t="s">
        <v>150</v>
      </c>
      <c r="B765">
        <v>2016</v>
      </c>
      <c r="C765" t="s">
        <v>1430</v>
      </c>
      <c r="D765" t="s">
        <v>1431</v>
      </c>
      <c r="E765" t="s">
        <v>1432</v>
      </c>
      <c r="F765" t="s">
        <v>120</v>
      </c>
      <c r="G765">
        <v>28277</v>
      </c>
      <c r="I765" t="s">
        <v>197</v>
      </c>
      <c r="J765" t="s">
        <v>82</v>
      </c>
      <c r="K765">
        <v>30</v>
      </c>
      <c r="L765">
        <v>3078.07</v>
      </c>
      <c r="M765">
        <v>45410</v>
      </c>
      <c r="N765" t="s">
        <v>81</v>
      </c>
      <c r="O765">
        <v>0</v>
      </c>
      <c r="P765" t="s">
        <v>73</v>
      </c>
      <c r="Q765">
        <f t="shared" si="11"/>
        <v>1.1712595129375952E-2</v>
      </c>
      <c r="R765" t="s">
        <v>1431</v>
      </c>
    </row>
    <row r="766" spans="1:18" x14ac:dyDescent="0.25">
      <c r="A766" t="s">
        <v>150</v>
      </c>
      <c r="B766">
        <v>2016</v>
      </c>
      <c r="C766" t="s">
        <v>1430</v>
      </c>
      <c r="D766" t="s">
        <v>1431</v>
      </c>
      <c r="E766" t="s">
        <v>1433</v>
      </c>
      <c r="F766" t="s">
        <v>120</v>
      </c>
      <c r="G766">
        <v>28277</v>
      </c>
      <c r="I766" t="s">
        <v>197</v>
      </c>
      <c r="J766" t="s">
        <v>82</v>
      </c>
      <c r="K766">
        <v>60</v>
      </c>
      <c r="L766">
        <v>2354.09</v>
      </c>
      <c r="M766">
        <v>40156</v>
      </c>
      <c r="N766" t="s">
        <v>81</v>
      </c>
      <c r="O766">
        <v>0</v>
      </c>
      <c r="P766" t="s">
        <v>90</v>
      </c>
      <c r="Q766">
        <f t="shared" si="11"/>
        <v>4.4788622526636228E-3</v>
      </c>
      <c r="R766" t="s">
        <v>1431</v>
      </c>
    </row>
    <row r="767" spans="1:18" x14ac:dyDescent="0.25">
      <c r="A767" t="s">
        <v>150</v>
      </c>
      <c r="B767">
        <v>2016</v>
      </c>
      <c r="C767" t="s">
        <v>1430</v>
      </c>
      <c r="D767" t="s">
        <v>1431</v>
      </c>
      <c r="E767">
        <v>9</v>
      </c>
      <c r="F767" t="s">
        <v>120</v>
      </c>
      <c r="G767">
        <v>37990</v>
      </c>
      <c r="I767" t="s">
        <v>167</v>
      </c>
      <c r="J767" t="s">
        <v>74</v>
      </c>
      <c r="K767">
        <v>49</v>
      </c>
      <c r="L767">
        <v>22421</v>
      </c>
      <c r="M767">
        <v>268248</v>
      </c>
      <c r="N767" t="s">
        <v>81</v>
      </c>
      <c r="O767">
        <v>0</v>
      </c>
      <c r="P767" t="s">
        <v>73</v>
      </c>
      <c r="Q767">
        <f t="shared" si="11"/>
        <v>5.2234181343770385E-2</v>
      </c>
      <c r="R767" t="s">
        <v>1431</v>
      </c>
    </row>
    <row r="768" spans="1:18" x14ac:dyDescent="0.25">
      <c r="A768" t="s">
        <v>125</v>
      </c>
      <c r="B768">
        <v>2016</v>
      </c>
      <c r="C768" t="s">
        <v>1434</v>
      </c>
      <c r="D768" t="s">
        <v>1435</v>
      </c>
      <c r="E768">
        <v>1</v>
      </c>
      <c r="F768" t="s">
        <v>120</v>
      </c>
      <c r="G768">
        <v>41153</v>
      </c>
      <c r="I768" t="s">
        <v>129</v>
      </c>
      <c r="J768" t="s">
        <v>69</v>
      </c>
      <c r="K768">
        <v>3</v>
      </c>
      <c r="L768">
        <v>7070</v>
      </c>
      <c r="M768">
        <v>0</v>
      </c>
      <c r="N768" t="s">
        <v>68</v>
      </c>
      <c r="O768">
        <v>0</v>
      </c>
      <c r="P768" t="s">
        <v>122</v>
      </c>
      <c r="Q768">
        <f t="shared" si="11"/>
        <v>0.26902587519025878</v>
      </c>
      <c r="R768" t="s">
        <v>1435</v>
      </c>
    </row>
    <row r="769" spans="1:19" x14ac:dyDescent="0.25">
      <c r="A769" t="s">
        <v>125</v>
      </c>
      <c r="B769">
        <v>2016</v>
      </c>
      <c r="C769" t="s">
        <v>1436</v>
      </c>
      <c r="D769" t="s">
        <v>1437</v>
      </c>
      <c r="E769">
        <v>1</v>
      </c>
      <c r="F769" t="s">
        <v>120</v>
      </c>
      <c r="G769">
        <v>41153</v>
      </c>
      <c r="I769" t="s">
        <v>129</v>
      </c>
      <c r="J769" t="s">
        <v>69</v>
      </c>
      <c r="K769">
        <v>1</v>
      </c>
      <c r="L769">
        <v>2390</v>
      </c>
      <c r="M769">
        <v>0</v>
      </c>
      <c r="N769" t="s">
        <v>68</v>
      </c>
      <c r="O769">
        <v>0</v>
      </c>
      <c r="P769" t="s">
        <v>122</v>
      </c>
      <c r="Q769">
        <f t="shared" si="11"/>
        <v>0.2728310502283105</v>
      </c>
      <c r="R769" t="s">
        <v>1437</v>
      </c>
    </row>
    <row r="770" spans="1:19" x14ac:dyDescent="0.25">
      <c r="A770" t="s">
        <v>116</v>
      </c>
      <c r="B770">
        <v>2016</v>
      </c>
      <c r="C770" t="s">
        <v>1438</v>
      </c>
      <c r="D770" t="s">
        <v>1439</v>
      </c>
      <c r="E770" t="s">
        <v>119</v>
      </c>
      <c r="F770" t="s">
        <v>120</v>
      </c>
      <c r="G770">
        <v>32976</v>
      </c>
      <c r="I770" t="s">
        <v>121</v>
      </c>
      <c r="J770" t="s">
        <v>99</v>
      </c>
      <c r="K770">
        <v>16.5</v>
      </c>
      <c r="L770">
        <v>22578</v>
      </c>
      <c r="M770">
        <v>0</v>
      </c>
      <c r="N770" t="s">
        <v>98</v>
      </c>
      <c r="O770">
        <v>0</v>
      </c>
      <c r="P770" t="s">
        <v>122</v>
      </c>
      <c r="Q770">
        <f t="shared" si="11"/>
        <v>0.15620589456205894</v>
      </c>
      <c r="R770" t="s">
        <v>3782</v>
      </c>
      <c r="S770" t="s">
        <v>3783</v>
      </c>
    </row>
    <row r="771" spans="1:19" x14ac:dyDescent="0.25">
      <c r="A771" t="s">
        <v>150</v>
      </c>
      <c r="B771">
        <v>2016</v>
      </c>
      <c r="C771" t="s">
        <v>1440</v>
      </c>
      <c r="D771" t="s">
        <v>1441</v>
      </c>
      <c r="E771" t="s">
        <v>1442</v>
      </c>
      <c r="F771" t="s">
        <v>120</v>
      </c>
      <c r="G771">
        <v>32568</v>
      </c>
      <c r="I771" t="s">
        <v>197</v>
      </c>
      <c r="J771" t="s">
        <v>82</v>
      </c>
      <c r="K771">
        <v>46</v>
      </c>
      <c r="L771">
        <v>40352</v>
      </c>
      <c r="M771">
        <v>373947</v>
      </c>
      <c r="N771" t="s">
        <v>81</v>
      </c>
      <c r="O771">
        <v>0</v>
      </c>
      <c r="P771" t="s">
        <v>122</v>
      </c>
      <c r="Q771">
        <f t="shared" si="11"/>
        <v>0.10013897161008536</v>
      </c>
      <c r="R771" t="s">
        <v>1441</v>
      </c>
    </row>
    <row r="772" spans="1:19" x14ac:dyDescent="0.25">
      <c r="A772" t="s">
        <v>150</v>
      </c>
      <c r="B772">
        <v>2016</v>
      </c>
      <c r="C772" t="s">
        <v>1440</v>
      </c>
      <c r="D772" t="s">
        <v>1441</v>
      </c>
      <c r="E772" t="s">
        <v>1443</v>
      </c>
      <c r="F772" t="s">
        <v>120</v>
      </c>
      <c r="G772">
        <v>32568</v>
      </c>
      <c r="I772" t="s">
        <v>199</v>
      </c>
      <c r="J772" t="s">
        <v>84</v>
      </c>
      <c r="K772">
        <v>26</v>
      </c>
      <c r="L772">
        <v>5366.01</v>
      </c>
      <c r="M772">
        <v>0</v>
      </c>
      <c r="N772" t="s">
        <v>81</v>
      </c>
      <c r="O772">
        <v>0</v>
      </c>
      <c r="P772" t="s">
        <v>122</v>
      </c>
      <c r="Q772">
        <f t="shared" si="11"/>
        <v>2.3559931506849315E-2</v>
      </c>
      <c r="R772" t="s">
        <v>1441</v>
      </c>
    </row>
    <row r="773" spans="1:19" x14ac:dyDescent="0.25">
      <c r="A773" t="s">
        <v>150</v>
      </c>
      <c r="B773">
        <v>2016</v>
      </c>
      <c r="C773" t="s">
        <v>1444</v>
      </c>
      <c r="D773" t="s">
        <v>1445</v>
      </c>
      <c r="E773" t="s">
        <v>1446</v>
      </c>
      <c r="F773" t="s">
        <v>120</v>
      </c>
      <c r="G773">
        <v>32843</v>
      </c>
      <c r="I773" t="s">
        <v>167</v>
      </c>
      <c r="J773" t="s">
        <v>74</v>
      </c>
      <c r="K773">
        <v>50</v>
      </c>
      <c r="L773">
        <v>236700</v>
      </c>
      <c r="M773">
        <v>2360380</v>
      </c>
      <c r="N773" t="s">
        <v>81</v>
      </c>
      <c r="O773">
        <v>0</v>
      </c>
      <c r="P773" t="s">
        <v>122</v>
      </c>
      <c r="Q773">
        <f t="shared" ref="Q773:Q836" si="12">IFERROR(L773/(K773*8760),"")</f>
        <v>0.54041095890410962</v>
      </c>
      <c r="R773" t="s">
        <v>1445</v>
      </c>
    </row>
    <row r="774" spans="1:19" x14ac:dyDescent="0.25">
      <c r="A774" t="s">
        <v>188</v>
      </c>
      <c r="B774">
        <v>2016</v>
      </c>
      <c r="C774" t="s">
        <v>1447</v>
      </c>
      <c r="D774" t="s">
        <v>1448</v>
      </c>
      <c r="E774">
        <v>1</v>
      </c>
      <c r="F774" t="s">
        <v>120</v>
      </c>
      <c r="G774">
        <v>29099</v>
      </c>
      <c r="I774" t="s">
        <v>191</v>
      </c>
      <c r="J774" t="s">
        <v>95</v>
      </c>
      <c r="K774">
        <v>1</v>
      </c>
      <c r="L774">
        <v>0.01</v>
      </c>
      <c r="M774">
        <v>0</v>
      </c>
      <c r="N774" t="s">
        <v>93</v>
      </c>
      <c r="O774">
        <v>0</v>
      </c>
      <c r="P774" t="s">
        <v>122</v>
      </c>
      <c r="Q774">
        <f t="shared" si="12"/>
        <v>1.1415525114155251E-6</v>
      </c>
      <c r="R774" t="s">
        <v>1448</v>
      </c>
    </row>
    <row r="775" spans="1:19" x14ac:dyDescent="0.25">
      <c r="A775" t="s">
        <v>125</v>
      </c>
      <c r="B775">
        <v>2016</v>
      </c>
      <c r="C775" t="s">
        <v>1449</v>
      </c>
      <c r="D775" t="s">
        <v>1450</v>
      </c>
      <c r="E775" t="s">
        <v>128</v>
      </c>
      <c r="F775" t="s">
        <v>120</v>
      </c>
      <c r="G775">
        <v>41365</v>
      </c>
      <c r="I775" t="s">
        <v>129</v>
      </c>
      <c r="J775" t="s">
        <v>69</v>
      </c>
      <c r="K775">
        <v>2.5</v>
      </c>
      <c r="L775">
        <v>4943</v>
      </c>
      <c r="M775">
        <v>0</v>
      </c>
      <c r="N775" t="s">
        <v>68</v>
      </c>
      <c r="O775">
        <v>0</v>
      </c>
      <c r="P775" t="s">
        <v>122</v>
      </c>
      <c r="Q775">
        <f t="shared" si="12"/>
        <v>0.22570776255707761</v>
      </c>
      <c r="R775" t="s">
        <v>1450</v>
      </c>
    </row>
    <row r="776" spans="1:19" x14ac:dyDescent="0.25">
      <c r="A776" t="s">
        <v>125</v>
      </c>
      <c r="B776">
        <v>2016</v>
      </c>
      <c r="C776" t="s">
        <v>1451</v>
      </c>
      <c r="D776" t="s">
        <v>1452</v>
      </c>
      <c r="E776">
        <v>1</v>
      </c>
      <c r="F776" t="s">
        <v>120</v>
      </c>
      <c r="G776">
        <v>40909</v>
      </c>
      <c r="I776" t="s">
        <v>129</v>
      </c>
      <c r="J776" t="s">
        <v>69</v>
      </c>
      <c r="K776">
        <v>1</v>
      </c>
      <c r="L776">
        <v>1622</v>
      </c>
      <c r="M776">
        <v>0</v>
      </c>
      <c r="N776" t="s">
        <v>68</v>
      </c>
      <c r="O776">
        <v>0</v>
      </c>
      <c r="P776" t="s">
        <v>122</v>
      </c>
      <c r="Q776">
        <f t="shared" si="12"/>
        <v>0.18515981735159817</v>
      </c>
      <c r="R776" t="s">
        <v>1452</v>
      </c>
    </row>
    <row r="777" spans="1:19" x14ac:dyDescent="0.25">
      <c r="A777" t="s">
        <v>125</v>
      </c>
      <c r="B777">
        <v>2016</v>
      </c>
      <c r="C777" t="s">
        <v>1453</v>
      </c>
      <c r="D777" t="s">
        <v>1452</v>
      </c>
      <c r="E777">
        <v>1</v>
      </c>
      <c r="F777" t="s">
        <v>120</v>
      </c>
      <c r="G777">
        <v>40909</v>
      </c>
      <c r="I777" t="s">
        <v>129</v>
      </c>
      <c r="J777" t="s">
        <v>69</v>
      </c>
      <c r="K777">
        <v>1</v>
      </c>
      <c r="L777">
        <v>1622</v>
      </c>
      <c r="M777">
        <v>0</v>
      </c>
      <c r="N777" t="s">
        <v>68</v>
      </c>
      <c r="O777">
        <v>0</v>
      </c>
      <c r="P777" t="s">
        <v>122</v>
      </c>
      <c r="Q777">
        <f t="shared" si="12"/>
        <v>0.18515981735159817</v>
      </c>
      <c r="R777" t="s">
        <v>1452</v>
      </c>
    </row>
    <row r="778" spans="1:19" x14ac:dyDescent="0.25">
      <c r="A778" t="s">
        <v>125</v>
      </c>
      <c r="B778">
        <v>2016</v>
      </c>
      <c r="C778" t="s">
        <v>1454</v>
      </c>
      <c r="D778" t="s">
        <v>1452</v>
      </c>
      <c r="E778">
        <v>1</v>
      </c>
      <c r="F778" t="s">
        <v>120</v>
      </c>
      <c r="G778">
        <v>40909</v>
      </c>
      <c r="I778" t="s">
        <v>129</v>
      </c>
      <c r="J778" t="s">
        <v>69</v>
      </c>
      <c r="K778">
        <v>1</v>
      </c>
      <c r="L778">
        <v>1622</v>
      </c>
      <c r="M778">
        <v>0</v>
      </c>
      <c r="N778" t="s">
        <v>68</v>
      </c>
      <c r="O778">
        <v>0</v>
      </c>
      <c r="P778" t="s">
        <v>122</v>
      </c>
      <c r="Q778">
        <f t="shared" si="12"/>
        <v>0.18515981735159817</v>
      </c>
      <c r="R778" t="s">
        <v>1452</v>
      </c>
    </row>
    <row r="779" spans="1:19" x14ac:dyDescent="0.25">
      <c r="A779" t="s">
        <v>188</v>
      </c>
      <c r="B779">
        <v>2016</v>
      </c>
      <c r="C779" t="s">
        <v>1455</v>
      </c>
      <c r="D779" t="s">
        <v>1456</v>
      </c>
      <c r="E779">
        <v>1</v>
      </c>
      <c r="F779" t="s">
        <v>120</v>
      </c>
      <c r="G779">
        <v>34274</v>
      </c>
      <c r="I779" t="s">
        <v>191</v>
      </c>
      <c r="J779" t="s">
        <v>95</v>
      </c>
      <c r="K779">
        <v>21</v>
      </c>
      <c r="L779">
        <v>40739</v>
      </c>
      <c r="M779">
        <v>0</v>
      </c>
      <c r="N779" t="s">
        <v>93</v>
      </c>
      <c r="O779">
        <v>0</v>
      </c>
      <c r="P779" t="s">
        <v>122</v>
      </c>
      <c r="Q779">
        <f t="shared" si="12"/>
        <v>0.22145575125027181</v>
      </c>
      <c r="R779" t="s">
        <v>1456</v>
      </c>
    </row>
    <row r="780" spans="1:19" x14ac:dyDescent="0.25">
      <c r="A780" t="s">
        <v>150</v>
      </c>
      <c r="B780">
        <v>2016</v>
      </c>
      <c r="C780" t="s">
        <v>1457</v>
      </c>
      <c r="D780" t="s">
        <v>1458</v>
      </c>
      <c r="E780" t="s">
        <v>357</v>
      </c>
      <c r="F780" t="s">
        <v>120</v>
      </c>
      <c r="G780">
        <v>30529</v>
      </c>
      <c r="I780" t="s">
        <v>167</v>
      </c>
      <c r="J780" t="s">
        <v>74</v>
      </c>
      <c r="K780">
        <v>0.8</v>
      </c>
      <c r="L780">
        <v>5481</v>
      </c>
      <c r="M780">
        <v>0</v>
      </c>
      <c r="N780" t="s">
        <v>81</v>
      </c>
      <c r="O780">
        <v>0</v>
      </c>
      <c r="P780" t="s">
        <v>122</v>
      </c>
      <c r="Q780">
        <f t="shared" si="12"/>
        <v>0.78210616438356162</v>
      </c>
      <c r="R780" t="s">
        <v>1458</v>
      </c>
    </row>
    <row r="781" spans="1:19" x14ac:dyDescent="0.25">
      <c r="A781" t="s">
        <v>150</v>
      </c>
      <c r="B781">
        <v>2016</v>
      </c>
      <c r="C781" t="s">
        <v>1457</v>
      </c>
      <c r="D781" t="s">
        <v>1458</v>
      </c>
      <c r="E781" t="s">
        <v>528</v>
      </c>
      <c r="F781" t="s">
        <v>120</v>
      </c>
      <c r="G781">
        <v>30529</v>
      </c>
      <c r="I781" t="s">
        <v>167</v>
      </c>
      <c r="J781" t="s">
        <v>74</v>
      </c>
      <c r="K781">
        <v>0.8</v>
      </c>
      <c r="L781">
        <v>5481</v>
      </c>
      <c r="M781">
        <v>0</v>
      </c>
      <c r="N781" t="s">
        <v>81</v>
      </c>
      <c r="O781">
        <v>0</v>
      </c>
      <c r="P781" t="s">
        <v>122</v>
      </c>
      <c r="Q781">
        <f t="shared" si="12"/>
        <v>0.78210616438356162</v>
      </c>
      <c r="R781" t="s">
        <v>1458</v>
      </c>
    </row>
    <row r="782" spans="1:19" x14ac:dyDescent="0.25">
      <c r="A782" t="s">
        <v>125</v>
      </c>
      <c r="B782">
        <v>2016</v>
      </c>
      <c r="C782" t="s">
        <v>1459</v>
      </c>
      <c r="D782" t="s">
        <v>1460</v>
      </c>
      <c r="E782">
        <v>1</v>
      </c>
      <c r="F782" t="s">
        <v>120</v>
      </c>
      <c r="G782">
        <v>40909</v>
      </c>
      <c r="I782" t="s">
        <v>129</v>
      </c>
      <c r="J782" t="s">
        <v>69</v>
      </c>
      <c r="K782">
        <v>1</v>
      </c>
      <c r="L782">
        <v>1622</v>
      </c>
      <c r="M782">
        <v>0</v>
      </c>
      <c r="N782" t="s">
        <v>68</v>
      </c>
      <c r="O782">
        <v>0</v>
      </c>
      <c r="P782" t="s">
        <v>122</v>
      </c>
      <c r="Q782">
        <f t="shared" si="12"/>
        <v>0.18515981735159817</v>
      </c>
      <c r="R782" t="s">
        <v>1460</v>
      </c>
    </row>
    <row r="783" spans="1:19" x14ac:dyDescent="0.25">
      <c r="A783" t="s">
        <v>125</v>
      </c>
      <c r="B783">
        <v>2016</v>
      </c>
      <c r="C783" t="s">
        <v>1461</v>
      </c>
      <c r="D783" t="s">
        <v>1462</v>
      </c>
      <c r="E783" t="s">
        <v>441</v>
      </c>
      <c r="F783" t="s">
        <v>120</v>
      </c>
      <c r="G783">
        <v>40905</v>
      </c>
      <c r="I783" t="s">
        <v>129</v>
      </c>
      <c r="J783" t="s">
        <v>69</v>
      </c>
      <c r="K783">
        <v>18</v>
      </c>
      <c r="L783">
        <v>31507.3</v>
      </c>
      <c r="M783">
        <v>0</v>
      </c>
      <c r="N783" t="s">
        <v>68</v>
      </c>
      <c r="O783">
        <v>0</v>
      </c>
      <c r="P783" t="s">
        <v>122</v>
      </c>
      <c r="Q783">
        <f t="shared" si="12"/>
        <v>0.19981798579401319</v>
      </c>
      <c r="R783" t="s">
        <v>3784</v>
      </c>
      <c r="S783" t="s">
        <v>3785</v>
      </c>
    </row>
    <row r="784" spans="1:19" x14ac:dyDescent="0.25">
      <c r="A784" t="s">
        <v>125</v>
      </c>
      <c r="B784">
        <v>2016</v>
      </c>
      <c r="C784" t="s">
        <v>1463</v>
      </c>
      <c r="D784" t="s">
        <v>1464</v>
      </c>
      <c r="E784">
        <v>1</v>
      </c>
      <c r="F784" t="s">
        <v>120</v>
      </c>
      <c r="G784">
        <v>41535</v>
      </c>
      <c r="I784" t="s">
        <v>129</v>
      </c>
      <c r="J784" t="s">
        <v>69</v>
      </c>
      <c r="K784">
        <v>20</v>
      </c>
      <c r="L784">
        <v>45921</v>
      </c>
      <c r="M784">
        <v>0</v>
      </c>
      <c r="N784" t="s">
        <v>68</v>
      </c>
      <c r="O784">
        <v>0</v>
      </c>
      <c r="P784" t="s">
        <v>122</v>
      </c>
      <c r="Q784">
        <f t="shared" si="12"/>
        <v>0.26210616438356166</v>
      </c>
      <c r="R784" t="s">
        <v>1464</v>
      </c>
    </row>
    <row r="785" spans="1:18" x14ac:dyDescent="0.25">
      <c r="A785" t="s">
        <v>188</v>
      </c>
      <c r="B785">
        <v>2016</v>
      </c>
      <c r="C785" t="s">
        <v>1465</v>
      </c>
      <c r="D785" t="s">
        <v>1466</v>
      </c>
      <c r="E785" t="s">
        <v>1467</v>
      </c>
      <c r="F785" t="s">
        <v>120</v>
      </c>
      <c r="G785">
        <v>21542</v>
      </c>
      <c r="I785" t="s">
        <v>191</v>
      </c>
      <c r="J785" t="s">
        <v>95</v>
      </c>
      <c r="K785">
        <v>72</v>
      </c>
      <c r="L785">
        <v>208680</v>
      </c>
      <c r="M785">
        <v>0</v>
      </c>
      <c r="N785" t="s">
        <v>93</v>
      </c>
      <c r="O785">
        <v>0</v>
      </c>
      <c r="P785" t="s">
        <v>122</v>
      </c>
      <c r="Q785">
        <f t="shared" si="12"/>
        <v>0.3308599695585997</v>
      </c>
      <c r="R785" t="s">
        <v>1466</v>
      </c>
    </row>
    <row r="786" spans="1:18" x14ac:dyDescent="0.25">
      <c r="A786" t="s">
        <v>188</v>
      </c>
      <c r="B786">
        <v>2016</v>
      </c>
      <c r="C786" t="s">
        <v>1465</v>
      </c>
      <c r="D786" t="s">
        <v>1466</v>
      </c>
      <c r="E786" t="s">
        <v>1468</v>
      </c>
      <c r="F786" t="s">
        <v>120</v>
      </c>
      <c r="G786">
        <v>21542</v>
      </c>
      <c r="I786" t="s">
        <v>191</v>
      </c>
      <c r="J786" t="s">
        <v>95</v>
      </c>
      <c r="K786">
        <v>72</v>
      </c>
      <c r="L786">
        <v>135890</v>
      </c>
      <c r="M786">
        <v>0</v>
      </c>
      <c r="N786" t="s">
        <v>93</v>
      </c>
      <c r="O786">
        <v>0</v>
      </c>
      <c r="P786" t="s">
        <v>122</v>
      </c>
      <c r="Q786">
        <f t="shared" si="12"/>
        <v>0.21545218163368848</v>
      </c>
      <c r="R786" t="s">
        <v>1466</v>
      </c>
    </row>
    <row r="787" spans="1:18" x14ac:dyDescent="0.25">
      <c r="A787" t="s">
        <v>188</v>
      </c>
      <c r="B787">
        <v>2016</v>
      </c>
      <c r="C787" t="s">
        <v>1469</v>
      </c>
      <c r="D787" t="s">
        <v>1470</v>
      </c>
      <c r="E787" t="s">
        <v>128</v>
      </c>
      <c r="F787" t="s">
        <v>120</v>
      </c>
      <c r="G787">
        <v>10044</v>
      </c>
      <c r="I787" t="s">
        <v>191</v>
      </c>
      <c r="J787" t="s">
        <v>95</v>
      </c>
      <c r="K787">
        <v>3.7</v>
      </c>
      <c r="L787">
        <v>6386</v>
      </c>
      <c r="M787">
        <v>0</v>
      </c>
      <c r="N787" t="s">
        <v>93</v>
      </c>
      <c r="O787">
        <v>0</v>
      </c>
      <c r="P787" t="s">
        <v>122</v>
      </c>
      <c r="Q787">
        <f t="shared" si="12"/>
        <v>0.19702579291620387</v>
      </c>
      <c r="R787" t="s">
        <v>1470</v>
      </c>
    </row>
    <row r="788" spans="1:18" x14ac:dyDescent="0.25">
      <c r="A788" t="s">
        <v>188</v>
      </c>
      <c r="B788">
        <v>2016</v>
      </c>
      <c r="C788" t="s">
        <v>1469</v>
      </c>
      <c r="D788" t="s">
        <v>1470</v>
      </c>
      <c r="E788" t="s">
        <v>154</v>
      </c>
      <c r="F788" t="s">
        <v>120</v>
      </c>
      <c r="G788">
        <v>10044</v>
      </c>
      <c r="I788" t="s">
        <v>191</v>
      </c>
      <c r="J788" t="s">
        <v>95</v>
      </c>
      <c r="K788">
        <v>2.7</v>
      </c>
      <c r="L788">
        <v>384</v>
      </c>
      <c r="M788">
        <v>0</v>
      </c>
      <c r="N788" t="s">
        <v>93</v>
      </c>
      <c r="O788">
        <v>0</v>
      </c>
      <c r="P788" t="s">
        <v>122</v>
      </c>
      <c r="Q788">
        <f t="shared" si="12"/>
        <v>1.6235413495687467E-2</v>
      </c>
      <c r="R788" t="s">
        <v>1470</v>
      </c>
    </row>
    <row r="789" spans="1:18" x14ac:dyDescent="0.25">
      <c r="A789" t="s">
        <v>188</v>
      </c>
      <c r="B789">
        <v>2016</v>
      </c>
      <c r="C789" t="s">
        <v>1471</v>
      </c>
      <c r="D789" t="s">
        <v>1472</v>
      </c>
      <c r="E789" t="s">
        <v>1473</v>
      </c>
      <c r="F789" t="s">
        <v>120</v>
      </c>
      <c r="G789">
        <v>6185</v>
      </c>
      <c r="I789" t="s">
        <v>191</v>
      </c>
      <c r="J789" t="s">
        <v>95</v>
      </c>
      <c r="K789">
        <v>11</v>
      </c>
      <c r="L789">
        <v>29403</v>
      </c>
      <c r="M789">
        <v>0</v>
      </c>
      <c r="N789" t="s">
        <v>93</v>
      </c>
      <c r="O789">
        <v>0</v>
      </c>
      <c r="P789" t="s">
        <v>122</v>
      </c>
      <c r="Q789">
        <f t="shared" si="12"/>
        <v>0.30513698630136987</v>
      </c>
      <c r="R789" t="s">
        <v>1472</v>
      </c>
    </row>
    <row r="790" spans="1:18" x14ac:dyDescent="0.25">
      <c r="A790" t="s">
        <v>188</v>
      </c>
      <c r="B790">
        <v>2016</v>
      </c>
      <c r="C790" t="s">
        <v>1474</v>
      </c>
      <c r="D790" t="s">
        <v>1475</v>
      </c>
      <c r="E790">
        <v>1</v>
      </c>
      <c r="F790" t="s">
        <v>120</v>
      </c>
      <c r="G790">
        <v>7884</v>
      </c>
      <c r="I790" t="s">
        <v>191</v>
      </c>
      <c r="J790" t="s">
        <v>95</v>
      </c>
      <c r="K790">
        <v>2.2999999999999998</v>
      </c>
      <c r="L790">
        <v>-14</v>
      </c>
      <c r="M790">
        <v>0</v>
      </c>
      <c r="N790" t="s">
        <v>93</v>
      </c>
      <c r="O790">
        <v>0</v>
      </c>
      <c r="P790" t="s">
        <v>122</v>
      </c>
      <c r="Q790">
        <f t="shared" si="12"/>
        <v>-6.9485805042684133E-4</v>
      </c>
      <c r="R790" t="s">
        <v>1475</v>
      </c>
    </row>
    <row r="791" spans="1:18" x14ac:dyDescent="0.25">
      <c r="A791" t="s">
        <v>188</v>
      </c>
      <c r="B791">
        <v>2016</v>
      </c>
      <c r="C791" t="s">
        <v>1474</v>
      </c>
      <c r="D791" t="s">
        <v>1475</v>
      </c>
      <c r="E791">
        <v>2</v>
      </c>
      <c r="F791" t="s">
        <v>120</v>
      </c>
      <c r="G791">
        <v>7884</v>
      </c>
      <c r="I791" t="s">
        <v>191</v>
      </c>
      <c r="J791" t="s">
        <v>95</v>
      </c>
      <c r="K791">
        <v>2.6</v>
      </c>
      <c r="L791">
        <v>10111</v>
      </c>
      <c r="M791">
        <v>0</v>
      </c>
      <c r="N791" t="s">
        <v>93</v>
      </c>
      <c r="O791">
        <v>0</v>
      </c>
      <c r="P791" t="s">
        <v>122</v>
      </c>
      <c r="Q791">
        <f t="shared" si="12"/>
        <v>0.44393220934316824</v>
      </c>
      <c r="R791" t="s">
        <v>1475</v>
      </c>
    </row>
    <row r="792" spans="1:18" x14ac:dyDescent="0.25">
      <c r="A792" t="s">
        <v>150</v>
      </c>
      <c r="B792">
        <v>2016</v>
      </c>
      <c r="C792" t="s">
        <v>1476</v>
      </c>
      <c r="D792" t="s">
        <v>1477</v>
      </c>
      <c r="E792">
        <v>1</v>
      </c>
      <c r="F792" t="s">
        <v>120</v>
      </c>
      <c r="G792">
        <v>37135</v>
      </c>
      <c r="I792" t="s">
        <v>167</v>
      </c>
      <c r="J792" t="s">
        <v>74</v>
      </c>
      <c r="K792">
        <v>46</v>
      </c>
      <c r="L792">
        <v>12563</v>
      </c>
      <c r="M792">
        <v>143743</v>
      </c>
      <c r="N792" t="s">
        <v>81</v>
      </c>
      <c r="O792">
        <v>0</v>
      </c>
      <c r="P792" t="s">
        <v>122</v>
      </c>
      <c r="Q792">
        <f t="shared" si="12"/>
        <v>3.1176791741115744E-2</v>
      </c>
      <c r="R792" t="s">
        <v>1477</v>
      </c>
    </row>
    <row r="793" spans="1:18" x14ac:dyDescent="0.25">
      <c r="A793" t="s">
        <v>150</v>
      </c>
      <c r="B793">
        <v>2016</v>
      </c>
      <c r="C793" t="s">
        <v>1476</v>
      </c>
      <c r="D793" t="s">
        <v>1477</v>
      </c>
      <c r="E793">
        <v>2</v>
      </c>
      <c r="F793" t="s">
        <v>120</v>
      </c>
      <c r="G793">
        <v>37140</v>
      </c>
      <c r="I793" t="s">
        <v>167</v>
      </c>
      <c r="J793" t="s">
        <v>74</v>
      </c>
      <c r="K793">
        <v>46</v>
      </c>
      <c r="L793">
        <v>13054</v>
      </c>
      <c r="M793">
        <v>150128</v>
      </c>
      <c r="N793" t="s">
        <v>81</v>
      </c>
      <c r="O793">
        <v>0</v>
      </c>
      <c r="P793" t="s">
        <v>122</v>
      </c>
      <c r="Q793">
        <f t="shared" si="12"/>
        <v>3.2395274965257098E-2</v>
      </c>
      <c r="R793" t="s">
        <v>1477</v>
      </c>
    </row>
    <row r="794" spans="1:18" x14ac:dyDescent="0.25">
      <c r="A794" t="s">
        <v>150</v>
      </c>
      <c r="B794">
        <v>2016</v>
      </c>
      <c r="C794" t="s">
        <v>1478</v>
      </c>
      <c r="D794" t="s">
        <v>1479</v>
      </c>
      <c r="E794" t="s">
        <v>602</v>
      </c>
      <c r="F794" t="s">
        <v>120</v>
      </c>
      <c r="G794">
        <v>34700</v>
      </c>
      <c r="I794" t="s">
        <v>197</v>
      </c>
      <c r="J794" t="s">
        <v>82</v>
      </c>
      <c r="K794">
        <v>85.34</v>
      </c>
      <c r="L794">
        <v>25727</v>
      </c>
      <c r="M794">
        <v>441113</v>
      </c>
      <c r="N794" t="s">
        <v>81</v>
      </c>
      <c r="O794">
        <v>12284.1</v>
      </c>
      <c r="P794" t="s">
        <v>73</v>
      </c>
      <c r="Q794">
        <f t="shared" si="12"/>
        <v>3.4413781885618951E-2</v>
      </c>
      <c r="R794" t="s">
        <v>1479</v>
      </c>
    </row>
    <row r="795" spans="1:18" x14ac:dyDescent="0.25">
      <c r="A795" t="s">
        <v>150</v>
      </c>
      <c r="B795">
        <v>2016</v>
      </c>
      <c r="C795" t="s">
        <v>1478</v>
      </c>
      <c r="D795" t="s">
        <v>1479</v>
      </c>
      <c r="E795" t="s">
        <v>1480</v>
      </c>
      <c r="F795" t="s">
        <v>120</v>
      </c>
      <c r="G795">
        <v>37257</v>
      </c>
      <c r="I795" t="s">
        <v>167</v>
      </c>
      <c r="J795" t="s">
        <v>74</v>
      </c>
      <c r="K795">
        <v>60.5</v>
      </c>
      <c r="L795">
        <v>15148</v>
      </c>
      <c r="M795">
        <v>153925</v>
      </c>
      <c r="N795" t="s">
        <v>81</v>
      </c>
      <c r="O795">
        <v>4869.01</v>
      </c>
      <c r="P795" t="s">
        <v>90</v>
      </c>
      <c r="Q795">
        <f t="shared" si="12"/>
        <v>2.858221064945847E-2</v>
      </c>
      <c r="R795" t="s">
        <v>1479</v>
      </c>
    </row>
    <row r="796" spans="1:18" x14ac:dyDescent="0.25">
      <c r="A796" t="s">
        <v>150</v>
      </c>
      <c r="B796">
        <v>2016</v>
      </c>
      <c r="C796" t="s">
        <v>1478</v>
      </c>
      <c r="D796" t="s">
        <v>1479</v>
      </c>
      <c r="E796" t="s">
        <v>1481</v>
      </c>
      <c r="F796" t="s">
        <v>120</v>
      </c>
      <c r="G796">
        <v>37257</v>
      </c>
      <c r="I796" t="s">
        <v>167</v>
      </c>
      <c r="J796" t="s">
        <v>74</v>
      </c>
      <c r="K796">
        <v>60.5</v>
      </c>
      <c r="L796">
        <v>12166</v>
      </c>
      <c r="M796">
        <v>123629</v>
      </c>
      <c r="N796" t="s">
        <v>81</v>
      </c>
      <c r="O796">
        <v>4834</v>
      </c>
      <c r="P796" t="s">
        <v>90</v>
      </c>
      <c r="Q796">
        <f t="shared" si="12"/>
        <v>2.2955583229555831E-2</v>
      </c>
      <c r="R796" t="s">
        <v>1479</v>
      </c>
    </row>
    <row r="797" spans="1:18" x14ac:dyDescent="0.25">
      <c r="A797" t="s">
        <v>150</v>
      </c>
      <c r="B797">
        <v>2016</v>
      </c>
      <c r="C797" t="s">
        <v>1478</v>
      </c>
      <c r="D797" t="s">
        <v>1479</v>
      </c>
      <c r="E797" t="s">
        <v>1482</v>
      </c>
      <c r="F797" t="s">
        <v>120</v>
      </c>
      <c r="G797">
        <v>37257</v>
      </c>
      <c r="I797" t="s">
        <v>167</v>
      </c>
      <c r="J797" t="s">
        <v>74</v>
      </c>
      <c r="K797">
        <v>60.5</v>
      </c>
      <c r="L797">
        <v>7549</v>
      </c>
      <c r="M797">
        <v>89749</v>
      </c>
      <c r="N797" t="s">
        <v>81</v>
      </c>
      <c r="O797">
        <v>3542.06</v>
      </c>
      <c r="P797" t="s">
        <v>90</v>
      </c>
      <c r="Q797">
        <f t="shared" si="12"/>
        <v>1.4243933733348427E-2</v>
      </c>
      <c r="R797" t="s">
        <v>1479</v>
      </c>
    </row>
    <row r="798" spans="1:18" x14ac:dyDescent="0.25">
      <c r="A798" t="s">
        <v>150</v>
      </c>
      <c r="B798">
        <v>2016</v>
      </c>
      <c r="C798" t="s">
        <v>1478</v>
      </c>
      <c r="D798" t="s">
        <v>1479</v>
      </c>
      <c r="E798" t="s">
        <v>1483</v>
      </c>
      <c r="F798" t="s">
        <v>120</v>
      </c>
      <c r="G798">
        <v>37257</v>
      </c>
      <c r="I798" t="s">
        <v>167</v>
      </c>
      <c r="J798" t="s">
        <v>74</v>
      </c>
      <c r="K798">
        <v>60.5</v>
      </c>
      <c r="L798">
        <v>5874</v>
      </c>
      <c r="M798">
        <v>64909</v>
      </c>
      <c r="N798" t="s">
        <v>81</v>
      </c>
      <c r="O798">
        <v>3657</v>
      </c>
      <c r="P798" t="s">
        <v>90</v>
      </c>
      <c r="Q798">
        <f t="shared" si="12"/>
        <v>1.1083437110834371E-2</v>
      </c>
      <c r="R798" t="s">
        <v>1479</v>
      </c>
    </row>
    <row r="799" spans="1:18" x14ac:dyDescent="0.25">
      <c r="A799" t="s">
        <v>150</v>
      </c>
      <c r="B799">
        <v>2016</v>
      </c>
      <c r="C799" t="s">
        <v>1478</v>
      </c>
      <c r="D799" t="s">
        <v>1479</v>
      </c>
      <c r="E799" t="s">
        <v>1484</v>
      </c>
      <c r="F799" t="s">
        <v>120</v>
      </c>
      <c r="G799">
        <v>37257</v>
      </c>
      <c r="I799" t="s">
        <v>167</v>
      </c>
      <c r="J799" t="s">
        <v>74</v>
      </c>
      <c r="K799">
        <v>60.5</v>
      </c>
      <c r="L799">
        <v>15849</v>
      </c>
      <c r="M799">
        <v>159744</v>
      </c>
      <c r="N799" t="s">
        <v>81</v>
      </c>
      <c r="O799">
        <v>3429.01</v>
      </c>
      <c r="P799" t="s">
        <v>90</v>
      </c>
      <c r="Q799">
        <f t="shared" si="12"/>
        <v>2.9904902071776294E-2</v>
      </c>
      <c r="R799" t="s">
        <v>1479</v>
      </c>
    </row>
    <row r="800" spans="1:18" x14ac:dyDescent="0.25">
      <c r="A800" t="s">
        <v>150</v>
      </c>
      <c r="B800">
        <v>2016</v>
      </c>
      <c r="C800" t="s">
        <v>1478</v>
      </c>
      <c r="D800" t="s">
        <v>1479</v>
      </c>
      <c r="E800" t="s">
        <v>603</v>
      </c>
      <c r="F800" t="s">
        <v>120</v>
      </c>
      <c r="G800">
        <v>34700</v>
      </c>
      <c r="I800" t="s">
        <v>197</v>
      </c>
      <c r="J800" t="s">
        <v>82</v>
      </c>
      <c r="K800">
        <v>85.34</v>
      </c>
      <c r="L800">
        <v>28719</v>
      </c>
      <c r="M800">
        <v>402545</v>
      </c>
      <c r="N800" t="s">
        <v>81</v>
      </c>
      <c r="O800">
        <v>132063</v>
      </c>
      <c r="P800" t="s">
        <v>73</v>
      </c>
      <c r="Q800">
        <f t="shared" si="12"/>
        <v>3.8416037702533941E-2</v>
      </c>
      <c r="R800" t="s">
        <v>1479</v>
      </c>
    </row>
    <row r="801" spans="1:18" x14ac:dyDescent="0.25">
      <c r="A801" t="s">
        <v>150</v>
      </c>
      <c r="B801">
        <v>2016</v>
      </c>
      <c r="C801" t="s">
        <v>1478</v>
      </c>
      <c r="D801" t="s">
        <v>1479</v>
      </c>
      <c r="E801" t="s">
        <v>606</v>
      </c>
      <c r="F801" t="s">
        <v>120</v>
      </c>
      <c r="G801">
        <v>34700</v>
      </c>
      <c r="I801" t="s">
        <v>199</v>
      </c>
      <c r="J801" t="s">
        <v>84</v>
      </c>
      <c r="K801">
        <v>75</v>
      </c>
      <c r="L801">
        <v>18984</v>
      </c>
      <c r="M801">
        <v>0</v>
      </c>
      <c r="N801" t="s">
        <v>81</v>
      </c>
      <c r="O801">
        <v>0</v>
      </c>
      <c r="P801" t="s">
        <v>90</v>
      </c>
      <c r="Q801">
        <f t="shared" si="12"/>
        <v>2.8894977168949773E-2</v>
      </c>
      <c r="R801" t="s">
        <v>1479</v>
      </c>
    </row>
    <row r="802" spans="1:18" x14ac:dyDescent="0.25">
      <c r="A802" t="s">
        <v>150</v>
      </c>
      <c r="B802">
        <v>2016</v>
      </c>
      <c r="C802" t="s">
        <v>1485</v>
      </c>
      <c r="D802" t="s">
        <v>1486</v>
      </c>
      <c r="E802" t="s">
        <v>1487</v>
      </c>
      <c r="F802" t="s">
        <v>120</v>
      </c>
      <c r="G802">
        <v>32610</v>
      </c>
      <c r="I802" t="s">
        <v>197</v>
      </c>
      <c r="J802" t="s">
        <v>82</v>
      </c>
      <c r="K802">
        <v>82.35</v>
      </c>
      <c r="L802">
        <v>15875</v>
      </c>
      <c r="M802">
        <v>185993</v>
      </c>
      <c r="N802" t="s">
        <v>81</v>
      </c>
      <c r="O802">
        <v>0</v>
      </c>
      <c r="P802" t="s">
        <v>122</v>
      </c>
      <c r="Q802">
        <f t="shared" si="12"/>
        <v>2.2006249081628976E-2</v>
      </c>
      <c r="R802" t="s">
        <v>1486</v>
      </c>
    </row>
    <row r="803" spans="1:18" x14ac:dyDescent="0.25">
      <c r="A803" t="s">
        <v>150</v>
      </c>
      <c r="B803">
        <v>2016</v>
      </c>
      <c r="C803" t="s">
        <v>1485</v>
      </c>
      <c r="D803" t="s">
        <v>1486</v>
      </c>
      <c r="E803" t="s">
        <v>1488</v>
      </c>
      <c r="F803" t="s">
        <v>120</v>
      </c>
      <c r="G803">
        <v>32610</v>
      </c>
      <c r="I803" t="s">
        <v>199</v>
      </c>
      <c r="J803" t="s">
        <v>84</v>
      </c>
      <c r="K803">
        <v>13.6</v>
      </c>
      <c r="L803">
        <v>662.05</v>
      </c>
      <c r="M803">
        <v>0</v>
      </c>
      <c r="N803" t="s">
        <v>81</v>
      </c>
      <c r="O803">
        <v>0</v>
      </c>
      <c r="P803" t="s">
        <v>122</v>
      </c>
      <c r="Q803">
        <f t="shared" si="12"/>
        <v>5.557094413107708E-3</v>
      </c>
      <c r="R803" t="s">
        <v>1486</v>
      </c>
    </row>
    <row r="804" spans="1:18" x14ac:dyDescent="0.25">
      <c r="A804" t="s">
        <v>150</v>
      </c>
      <c r="B804">
        <v>2016</v>
      </c>
      <c r="C804" t="s">
        <v>1485</v>
      </c>
      <c r="D804" t="s">
        <v>1486</v>
      </c>
      <c r="E804" t="s">
        <v>1489</v>
      </c>
      <c r="F804" t="s">
        <v>120</v>
      </c>
      <c r="G804">
        <v>32610</v>
      </c>
      <c r="I804" t="s">
        <v>199</v>
      </c>
      <c r="J804" t="s">
        <v>84</v>
      </c>
      <c r="K804">
        <v>11.5</v>
      </c>
      <c r="L804">
        <v>865.04</v>
      </c>
      <c r="M804">
        <v>0</v>
      </c>
      <c r="N804" t="s">
        <v>81</v>
      </c>
      <c r="O804">
        <v>0</v>
      </c>
      <c r="P804" t="s">
        <v>122</v>
      </c>
      <c r="Q804">
        <f t="shared" si="12"/>
        <v>8.5868572563033551E-3</v>
      </c>
      <c r="R804" t="s">
        <v>1486</v>
      </c>
    </row>
    <row r="805" spans="1:18" x14ac:dyDescent="0.25">
      <c r="A805" t="s">
        <v>125</v>
      </c>
      <c r="B805">
        <v>2016</v>
      </c>
      <c r="C805" t="s">
        <v>1490</v>
      </c>
      <c r="D805" t="s">
        <v>1491</v>
      </c>
      <c r="E805" t="s">
        <v>1492</v>
      </c>
      <c r="F805" t="s">
        <v>120</v>
      </c>
      <c r="G805">
        <v>40532</v>
      </c>
      <c r="I805" t="s">
        <v>129</v>
      </c>
      <c r="J805" t="s">
        <v>69</v>
      </c>
      <c r="K805">
        <v>1.1000000000000001</v>
      </c>
      <c r="L805">
        <v>1927.2</v>
      </c>
      <c r="M805">
        <v>0</v>
      </c>
      <c r="N805" t="s">
        <v>68</v>
      </c>
      <c r="O805">
        <v>0</v>
      </c>
      <c r="Q805">
        <f t="shared" si="12"/>
        <v>0.2</v>
      </c>
      <c r="R805" t="s">
        <v>1491</v>
      </c>
    </row>
    <row r="806" spans="1:18" x14ac:dyDescent="0.25">
      <c r="A806" t="s">
        <v>188</v>
      </c>
      <c r="B806">
        <v>2016</v>
      </c>
      <c r="C806" t="s">
        <v>1493</v>
      </c>
      <c r="D806" t="s">
        <v>1494</v>
      </c>
      <c r="E806">
        <v>1</v>
      </c>
      <c r="F806" t="s">
        <v>120</v>
      </c>
      <c r="G806">
        <v>7884</v>
      </c>
      <c r="I806" t="s">
        <v>191</v>
      </c>
      <c r="J806" t="s">
        <v>95</v>
      </c>
      <c r="K806">
        <v>8.5</v>
      </c>
      <c r="L806">
        <v>25538</v>
      </c>
      <c r="M806">
        <v>0</v>
      </c>
      <c r="N806" t="s">
        <v>93</v>
      </c>
      <c r="O806">
        <v>0</v>
      </c>
      <c r="P806" t="s">
        <v>122</v>
      </c>
      <c r="Q806">
        <f t="shared" si="12"/>
        <v>0.34297609454740802</v>
      </c>
      <c r="R806" t="s">
        <v>1494</v>
      </c>
    </row>
    <row r="807" spans="1:18" x14ac:dyDescent="0.25">
      <c r="A807" t="s">
        <v>188</v>
      </c>
      <c r="B807">
        <v>2016</v>
      </c>
      <c r="C807" t="s">
        <v>1495</v>
      </c>
      <c r="D807" t="s">
        <v>1496</v>
      </c>
      <c r="E807">
        <v>1</v>
      </c>
      <c r="F807" t="s">
        <v>120</v>
      </c>
      <c r="G807">
        <v>7915</v>
      </c>
      <c r="I807" t="s">
        <v>191</v>
      </c>
      <c r="J807" t="s">
        <v>95</v>
      </c>
      <c r="K807">
        <v>8.5</v>
      </c>
      <c r="L807">
        <v>32621</v>
      </c>
      <c r="M807">
        <v>0</v>
      </c>
      <c r="N807" t="s">
        <v>93</v>
      </c>
      <c r="O807">
        <v>0</v>
      </c>
      <c r="P807" t="s">
        <v>122</v>
      </c>
      <c r="Q807">
        <f t="shared" si="12"/>
        <v>0.43810099382218642</v>
      </c>
      <c r="R807" t="s">
        <v>1496</v>
      </c>
    </row>
    <row r="808" spans="1:18" x14ac:dyDescent="0.25">
      <c r="A808" t="s">
        <v>188</v>
      </c>
      <c r="B808">
        <v>2016</v>
      </c>
      <c r="C808" t="s">
        <v>1497</v>
      </c>
      <c r="D808" t="s">
        <v>1498</v>
      </c>
      <c r="E808" t="s">
        <v>386</v>
      </c>
      <c r="F808" t="s">
        <v>120</v>
      </c>
      <c r="G808">
        <v>31778</v>
      </c>
      <c r="I808" t="s">
        <v>191</v>
      </c>
      <c r="J808" t="s">
        <v>95</v>
      </c>
      <c r="K808">
        <v>7</v>
      </c>
      <c r="L808">
        <v>16919</v>
      </c>
      <c r="M808">
        <v>0</v>
      </c>
      <c r="N808" t="s">
        <v>93</v>
      </c>
      <c r="O808">
        <v>0</v>
      </c>
      <c r="P808" t="s">
        <v>122</v>
      </c>
      <c r="Q808">
        <f t="shared" si="12"/>
        <v>0.27591324200913242</v>
      </c>
      <c r="R808" t="s">
        <v>1498</v>
      </c>
    </row>
    <row r="809" spans="1:18" x14ac:dyDescent="0.25">
      <c r="A809" t="s">
        <v>116</v>
      </c>
      <c r="B809">
        <v>2016</v>
      </c>
      <c r="C809" t="s">
        <v>1499</v>
      </c>
      <c r="D809" t="s">
        <v>1500</v>
      </c>
      <c r="E809" t="s">
        <v>119</v>
      </c>
      <c r="F809" t="s">
        <v>120</v>
      </c>
      <c r="G809">
        <v>40501</v>
      </c>
      <c r="I809" t="s">
        <v>121</v>
      </c>
      <c r="J809" t="s">
        <v>99</v>
      </c>
      <c r="K809">
        <v>101.2</v>
      </c>
      <c r="L809">
        <v>287408</v>
      </c>
      <c r="M809">
        <v>0</v>
      </c>
      <c r="N809" t="s">
        <v>98</v>
      </c>
      <c r="O809">
        <v>0</v>
      </c>
      <c r="P809" t="s">
        <v>122</v>
      </c>
      <c r="Q809">
        <f t="shared" si="12"/>
        <v>0.32420091324200911</v>
      </c>
      <c r="R809" t="s">
        <v>1500</v>
      </c>
    </row>
    <row r="810" spans="1:18" x14ac:dyDescent="0.25">
      <c r="A810" t="s">
        <v>130</v>
      </c>
      <c r="B810">
        <v>2016</v>
      </c>
      <c r="C810" t="s">
        <v>1501</v>
      </c>
      <c r="D810" t="s">
        <v>1502</v>
      </c>
      <c r="E810">
        <v>362</v>
      </c>
      <c r="F810" t="s">
        <v>120</v>
      </c>
      <c r="G810">
        <v>41446</v>
      </c>
      <c r="I810" t="s">
        <v>133</v>
      </c>
      <c r="J810" t="s">
        <v>75</v>
      </c>
      <c r="K810">
        <v>1.6</v>
      </c>
      <c r="L810">
        <v>10948</v>
      </c>
      <c r="M810">
        <v>127145</v>
      </c>
      <c r="N810" t="s">
        <v>79</v>
      </c>
      <c r="O810">
        <v>0</v>
      </c>
      <c r="P810" t="s">
        <v>122</v>
      </c>
      <c r="Q810">
        <f t="shared" si="12"/>
        <v>0.78110730593607303</v>
      </c>
      <c r="R810" t="s">
        <v>1502</v>
      </c>
    </row>
    <row r="811" spans="1:18" x14ac:dyDescent="0.25">
      <c r="A811" t="s">
        <v>150</v>
      </c>
      <c r="B811">
        <v>2016</v>
      </c>
      <c r="C811" t="s">
        <v>1503</v>
      </c>
      <c r="D811" t="s">
        <v>1504</v>
      </c>
      <c r="E811" t="s">
        <v>602</v>
      </c>
      <c r="F811" t="s">
        <v>120</v>
      </c>
      <c r="G811">
        <v>22890</v>
      </c>
      <c r="I811" t="s">
        <v>172</v>
      </c>
      <c r="J811" t="s">
        <v>70</v>
      </c>
      <c r="K811">
        <v>230</v>
      </c>
      <c r="L811">
        <v>258214</v>
      </c>
      <c r="M811">
        <v>3096320</v>
      </c>
      <c r="N811" t="s">
        <v>81</v>
      </c>
      <c r="O811">
        <v>0</v>
      </c>
      <c r="P811" t="s">
        <v>1168</v>
      </c>
      <c r="Q811">
        <f t="shared" si="12"/>
        <v>0.12815862616636886</v>
      </c>
      <c r="R811" t="s">
        <v>1504</v>
      </c>
    </row>
    <row r="812" spans="1:18" x14ac:dyDescent="0.25">
      <c r="A812" t="s">
        <v>150</v>
      </c>
      <c r="B812">
        <v>2016</v>
      </c>
      <c r="C812" t="s">
        <v>1503</v>
      </c>
      <c r="D812" t="s">
        <v>1504</v>
      </c>
      <c r="E812" t="s">
        <v>1480</v>
      </c>
      <c r="F812" t="s">
        <v>120</v>
      </c>
      <c r="G812">
        <v>38353</v>
      </c>
      <c r="I812" t="s">
        <v>197</v>
      </c>
      <c r="J812" t="s">
        <v>82</v>
      </c>
      <c r="K812">
        <v>182.8</v>
      </c>
      <c r="L812">
        <v>545813</v>
      </c>
      <c r="M812">
        <v>6287530</v>
      </c>
      <c r="N812" t="s">
        <v>81</v>
      </c>
      <c r="O812">
        <v>40965.1</v>
      </c>
      <c r="P812" t="s">
        <v>122</v>
      </c>
      <c r="Q812">
        <f t="shared" si="12"/>
        <v>0.34085021931796611</v>
      </c>
      <c r="R812" t="s">
        <v>1504</v>
      </c>
    </row>
    <row r="813" spans="1:18" x14ac:dyDescent="0.25">
      <c r="A813" t="s">
        <v>150</v>
      </c>
      <c r="B813">
        <v>2016</v>
      </c>
      <c r="C813" t="s">
        <v>1503</v>
      </c>
      <c r="D813" t="s">
        <v>1504</v>
      </c>
      <c r="E813" t="s">
        <v>1481</v>
      </c>
      <c r="F813" t="s">
        <v>120</v>
      </c>
      <c r="G813">
        <v>41426</v>
      </c>
      <c r="I813" t="s">
        <v>167</v>
      </c>
      <c r="J813" t="s">
        <v>74</v>
      </c>
      <c r="K813">
        <v>108.19</v>
      </c>
      <c r="L813">
        <v>104430</v>
      </c>
      <c r="M813">
        <v>985311</v>
      </c>
      <c r="N813" t="s">
        <v>81</v>
      </c>
      <c r="O813">
        <v>0</v>
      </c>
      <c r="P813" t="s">
        <v>122</v>
      </c>
      <c r="Q813">
        <f t="shared" si="12"/>
        <v>0.11018793674750281</v>
      </c>
      <c r="R813" t="s">
        <v>1504</v>
      </c>
    </row>
    <row r="814" spans="1:18" x14ac:dyDescent="0.25">
      <c r="A814" t="s">
        <v>150</v>
      </c>
      <c r="B814">
        <v>2016</v>
      </c>
      <c r="C814" t="s">
        <v>1503</v>
      </c>
      <c r="D814" t="s">
        <v>1504</v>
      </c>
      <c r="E814" t="s">
        <v>1482</v>
      </c>
      <c r="F814" t="s">
        <v>120</v>
      </c>
      <c r="G814">
        <v>41426</v>
      </c>
      <c r="I814" t="s">
        <v>167</v>
      </c>
      <c r="J814" t="s">
        <v>74</v>
      </c>
      <c r="K814">
        <v>108.19</v>
      </c>
      <c r="L814">
        <v>19833</v>
      </c>
      <c r="M814">
        <v>200862</v>
      </c>
      <c r="N814" t="s">
        <v>81</v>
      </c>
      <c r="O814">
        <v>0</v>
      </c>
      <c r="P814" t="s">
        <v>122</v>
      </c>
      <c r="Q814">
        <f t="shared" si="12"/>
        <v>2.0926528291805257E-2</v>
      </c>
      <c r="R814" t="s">
        <v>1504</v>
      </c>
    </row>
    <row r="815" spans="1:18" x14ac:dyDescent="0.25">
      <c r="A815" t="s">
        <v>150</v>
      </c>
      <c r="B815">
        <v>2016</v>
      </c>
      <c r="C815" t="s">
        <v>1503</v>
      </c>
      <c r="D815" t="s">
        <v>1504</v>
      </c>
      <c r="E815" t="s">
        <v>1483</v>
      </c>
      <c r="F815" t="s">
        <v>120</v>
      </c>
      <c r="G815">
        <v>41426</v>
      </c>
      <c r="I815" t="s">
        <v>167</v>
      </c>
      <c r="J815" t="s">
        <v>74</v>
      </c>
      <c r="K815">
        <v>108.19</v>
      </c>
      <c r="L815">
        <v>91733</v>
      </c>
      <c r="M815">
        <v>859238</v>
      </c>
      <c r="N815" t="s">
        <v>81</v>
      </c>
      <c r="O815">
        <v>0</v>
      </c>
      <c r="P815" t="s">
        <v>122</v>
      </c>
      <c r="Q815">
        <f t="shared" si="12"/>
        <v>9.6790864709936558E-2</v>
      </c>
      <c r="R815" t="s">
        <v>1504</v>
      </c>
    </row>
    <row r="816" spans="1:18" x14ac:dyDescent="0.25">
      <c r="A816" t="s">
        <v>150</v>
      </c>
      <c r="B816">
        <v>2016</v>
      </c>
      <c r="C816" t="s">
        <v>1503</v>
      </c>
      <c r="D816" t="s">
        <v>1504</v>
      </c>
      <c r="E816" t="s">
        <v>1484</v>
      </c>
      <c r="F816" t="s">
        <v>120</v>
      </c>
      <c r="G816">
        <v>41426</v>
      </c>
      <c r="I816" t="s">
        <v>167</v>
      </c>
      <c r="J816" t="s">
        <v>74</v>
      </c>
      <c r="K816">
        <v>108.19</v>
      </c>
      <c r="L816">
        <v>19336</v>
      </c>
      <c r="M816">
        <v>193410</v>
      </c>
      <c r="N816" t="s">
        <v>81</v>
      </c>
      <c r="O816">
        <v>0</v>
      </c>
      <c r="P816" t="s">
        <v>122</v>
      </c>
      <c r="Q816">
        <f t="shared" si="12"/>
        <v>2.0402125298761987E-2</v>
      </c>
      <c r="R816" t="s">
        <v>1504</v>
      </c>
    </row>
    <row r="817" spans="1:19" x14ac:dyDescent="0.25">
      <c r="A817" t="s">
        <v>150</v>
      </c>
      <c r="B817">
        <v>2016</v>
      </c>
      <c r="C817" t="s">
        <v>1503</v>
      </c>
      <c r="D817" t="s">
        <v>1504</v>
      </c>
      <c r="E817" t="s">
        <v>1505</v>
      </c>
      <c r="F817" t="s">
        <v>120</v>
      </c>
      <c r="G817">
        <v>41426</v>
      </c>
      <c r="I817" t="s">
        <v>167</v>
      </c>
      <c r="J817" t="s">
        <v>74</v>
      </c>
      <c r="K817">
        <v>108.19</v>
      </c>
      <c r="L817">
        <v>90003</v>
      </c>
      <c r="M817">
        <v>856134</v>
      </c>
      <c r="N817" t="s">
        <v>81</v>
      </c>
      <c r="O817">
        <v>0</v>
      </c>
      <c r="P817" t="s">
        <v>122</v>
      </c>
      <c r="Q817">
        <f t="shared" si="12"/>
        <v>9.4965478033950917E-2</v>
      </c>
      <c r="R817" t="s">
        <v>1504</v>
      </c>
    </row>
    <row r="818" spans="1:19" x14ac:dyDescent="0.25">
      <c r="A818" t="s">
        <v>150</v>
      </c>
      <c r="B818">
        <v>2016</v>
      </c>
      <c r="C818" t="s">
        <v>1503</v>
      </c>
      <c r="D818" t="s">
        <v>1504</v>
      </c>
      <c r="E818" t="s">
        <v>1506</v>
      </c>
      <c r="F818" t="s">
        <v>120</v>
      </c>
      <c r="G818">
        <v>41426</v>
      </c>
      <c r="I818" t="s">
        <v>167</v>
      </c>
      <c r="J818" t="s">
        <v>74</v>
      </c>
      <c r="K818">
        <v>108.19</v>
      </c>
      <c r="L818">
        <v>81530</v>
      </c>
      <c r="M818">
        <v>778311</v>
      </c>
      <c r="N818" t="s">
        <v>81</v>
      </c>
      <c r="O818">
        <v>0</v>
      </c>
      <c r="P818" t="s">
        <v>122</v>
      </c>
      <c r="Q818">
        <f t="shared" si="12"/>
        <v>8.6025303868849032E-2</v>
      </c>
      <c r="R818" t="s">
        <v>1504</v>
      </c>
    </row>
    <row r="819" spans="1:19" x14ac:dyDescent="0.25">
      <c r="A819" t="s">
        <v>150</v>
      </c>
      <c r="B819">
        <v>2016</v>
      </c>
      <c r="C819" t="s">
        <v>1503</v>
      </c>
      <c r="D819" t="s">
        <v>1504</v>
      </c>
      <c r="E819" t="s">
        <v>603</v>
      </c>
      <c r="F819" t="s">
        <v>120</v>
      </c>
      <c r="G819">
        <v>23102</v>
      </c>
      <c r="I819" t="s">
        <v>172</v>
      </c>
      <c r="J819" t="s">
        <v>70</v>
      </c>
      <c r="K819">
        <v>230</v>
      </c>
      <c r="L819">
        <v>256480</v>
      </c>
      <c r="M819">
        <v>2901300</v>
      </c>
      <c r="N819" t="s">
        <v>81</v>
      </c>
      <c r="O819">
        <v>0</v>
      </c>
      <c r="P819" t="s">
        <v>122</v>
      </c>
      <c r="Q819">
        <f t="shared" si="12"/>
        <v>0.12729799483819734</v>
      </c>
      <c r="R819" t="s">
        <v>1504</v>
      </c>
    </row>
    <row r="820" spans="1:19" x14ac:dyDescent="0.25">
      <c r="A820" t="s">
        <v>150</v>
      </c>
      <c r="B820">
        <v>2016</v>
      </c>
      <c r="C820" t="s">
        <v>1503</v>
      </c>
      <c r="D820" t="s">
        <v>1504</v>
      </c>
      <c r="E820" t="s">
        <v>1507</v>
      </c>
      <c r="F820" t="s">
        <v>120</v>
      </c>
      <c r="G820">
        <v>38353</v>
      </c>
      <c r="I820" t="s">
        <v>199</v>
      </c>
      <c r="J820" t="s">
        <v>84</v>
      </c>
      <c r="K820">
        <v>264.39999999999998</v>
      </c>
      <c r="L820">
        <v>905562</v>
      </c>
      <c r="M820">
        <v>0</v>
      </c>
      <c r="N820" t="s">
        <v>81</v>
      </c>
      <c r="O820">
        <v>0</v>
      </c>
      <c r="P820" t="s">
        <v>122</v>
      </c>
      <c r="Q820">
        <f t="shared" si="12"/>
        <v>0.39097828114314137</v>
      </c>
      <c r="R820" t="s">
        <v>1504</v>
      </c>
    </row>
    <row r="821" spans="1:19" x14ac:dyDescent="0.25">
      <c r="A821" t="s">
        <v>150</v>
      </c>
      <c r="B821">
        <v>2016</v>
      </c>
      <c r="C821" t="s">
        <v>1503</v>
      </c>
      <c r="D821" t="s">
        <v>1504</v>
      </c>
      <c r="E821" t="s">
        <v>1508</v>
      </c>
      <c r="F821" t="s">
        <v>120</v>
      </c>
      <c r="G821">
        <v>38353</v>
      </c>
      <c r="I821" t="s">
        <v>197</v>
      </c>
      <c r="J821" t="s">
        <v>82</v>
      </c>
      <c r="K821">
        <v>182.8</v>
      </c>
      <c r="L821">
        <v>961419</v>
      </c>
      <c r="M821">
        <v>10631800</v>
      </c>
      <c r="N821" t="s">
        <v>81</v>
      </c>
      <c r="O821">
        <v>30606.1</v>
      </c>
      <c r="P821" t="s">
        <v>122</v>
      </c>
      <c r="Q821">
        <f t="shared" si="12"/>
        <v>0.60038855250142387</v>
      </c>
      <c r="R821" t="s">
        <v>1504</v>
      </c>
    </row>
    <row r="822" spans="1:19" x14ac:dyDescent="0.25">
      <c r="A822" t="s">
        <v>125</v>
      </c>
      <c r="B822">
        <v>2016</v>
      </c>
      <c r="C822" t="s">
        <v>1509</v>
      </c>
      <c r="D822" t="s">
        <v>1510</v>
      </c>
      <c r="E822" t="s">
        <v>128</v>
      </c>
      <c r="F822" t="s">
        <v>120</v>
      </c>
      <c r="G822">
        <v>42309</v>
      </c>
      <c r="I822" t="s">
        <v>129</v>
      </c>
      <c r="J822" t="s">
        <v>69</v>
      </c>
      <c r="K822">
        <v>33.26</v>
      </c>
      <c r="L822">
        <v>58702</v>
      </c>
      <c r="M822">
        <v>0</v>
      </c>
      <c r="N822" t="s">
        <v>68</v>
      </c>
      <c r="O822">
        <v>0</v>
      </c>
      <c r="P822" t="s">
        <v>122</v>
      </c>
      <c r="Q822">
        <f t="shared" si="12"/>
        <v>0.20147749706889406</v>
      </c>
      <c r="R822" t="s">
        <v>1510</v>
      </c>
    </row>
    <row r="823" spans="1:19" x14ac:dyDescent="0.25">
      <c r="A823" t="s">
        <v>125</v>
      </c>
      <c r="B823">
        <v>2016</v>
      </c>
      <c r="C823" t="s">
        <v>1511</v>
      </c>
      <c r="D823" t="s">
        <v>1512</v>
      </c>
      <c r="E823">
        <v>1</v>
      </c>
      <c r="F823" t="s">
        <v>120</v>
      </c>
      <c r="G823">
        <v>40909</v>
      </c>
      <c r="I823" t="s">
        <v>129</v>
      </c>
      <c r="J823" t="s">
        <v>69</v>
      </c>
      <c r="K823">
        <v>1</v>
      </c>
      <c r="L823">
        <v>1622</v>
      </c>
      <c r="M823">
        <v>0</v>
      </c>
      <c r="N823" t="s">
        <v>68</v>
      </c>
      <c r="O823">
        <v>0</v>
      </c>
      <c r="P823" t="s">
        <v>122</v>
      </c>
      <c r="Q823">
        <f t="shared" si="12"/>
        <v>0.18515981735159817</v>
      </c>
      <c r="R823" t="s">
        <v>1512</v>
      </c>
    </row>
    <row r="824" spans="1:19" x14ac:dyDescent="0.25">
      <c r="A824" t="s">
        <v>125</v>
      </c>
      <c r="B824">
        <v>2016</v>
      </c>
      <c r="C824" t="s">
        <v>1513</v>
      </c>
      <c r="D824" t="s">
        <v>1512</v>
      </c>
      <c r="E824">
        <v>1</v>
      </c>
      <c r="F824" t="s">
        <v>120</v>
      </c>
      <c r="G824">
        <v>40909</v>
      </c>
      <c r="I824" t="s">
        <v>129</v>
      </c>
      <c r="J824" t="s">
        <v>69</v>
      </c>
      <c r="K824">
        <v>1</v>
      </c>
      <c r="L824">
        <v>1622</v>
      </c>
      <c r="M824">
        <v>0</v>
      </c>
      <c r="N824" t="s">
        <v>68</v>
      </c>
      <c r="O824">
        <v>0</v>
      </c>
      <c r="P824" t="s">
        <v>122</v>
      </c>
      <c r="Q824">
        <f t="shared" si="12"/>
        <v>0.18515981735159817</v>
      </c>
      <c r="R824" t="s">
        <v>1512</v>
      </c>
    </row>
    <row r="825" spans="1:19" x14ac:dyDescent="0.25">
      <c r="A825" t="s">
        <v>168</v>
      </c>
      <c r="B825">
        <v>2016</v>
      </c>
      <c r="C825" t="s">
        <v>1514</v>
      </c>
      <c r="D825" t="s">
        <v>1515</v>
      </c>
      <c r="E825">
        <v>1</v>
      </c>
      <c r="F825" t="s">
        <v>120</v>
      </c>
      <c r="G825">
        <v>31260</v>
      </c>
      <c r="I825" t="s">
        <v>172</v>
      </c>
      <c r="J825" t="s">
        <v>70</v>
      </c>
      <c r="K825">
        <v>52</v>
      </c>
      <c r="L825">
        <v>313308</v>
      </c>
      <c r="M825">
        <v>0</v>
      </c>
      <c r="N825" t="s">
        <v>77</v>
      </c>
      <c r="O825">
        <v>0</v>
      </c>
      <c r="P825" t="s">
        <v>122</v>
      </c>
      <c r="Q825">
        <f t="shared" si="12"/>
        <v>0.68780295047418338</v>
      </c>
      <c r="R825" t="s">
        <v>1515</v>
      </c>
    </row>
    <row r="826" spans="1:19" x14ac:dyDescent="0.25">
      <c r="A826" t="s">
        <v>168</v>
      </c>
      <c r="B826">
        <v>2016</v>
      </c>
      <c r="C826" t="s">
        <v>1514</v>
      </c>
      <c r="D826" t="s">
        <v>1515</v>
      </c>
      <c r="E826" t="s">
        <v>682</v>
      </c>
      <c r="F826" t="s">
        <v>120</v>
      </c>
      <c r="G826">
        <v>38879</v>
      </c>
      <c r="I826" t="s">
        <v>172</v>
      </c>
      <c r="J826" t="s">
        <v>70</v>
      </c>
      <c r="K826">
        <v>3.5</v>
      </c>
      <c r="L826">
        <v>12043</v>
      </c>
      <c r="M826">
        <v>0</v>
      </c>
      <c r="N826" t="s">
        <v>77</v>
      </c>
      <c r="O826">
        <v>0</v>
      </c>
      <c r="P826" t="s">
        <v>122</v>
      </c>
      <c r="Q826">
        <f t="shared" si="12"/>
        <v>0.39279191128506197</v>
      </c>
      <c r="R826" t="s">
        <v>1515</v>
      </c>
    </row>
    <row r="827" spans="1:19" x14ac:dyDescent="0.25">
      <c r="A827" t="s">
        <v>168</v>
      </c>
      <c r="B827">
        <v>2016</v>
      </c>
      <c r="C827" t="s">
        <v>1514</v>
      </c>
      <c r="D827" t="s">
        <v>1515</v>
      </c>
      <c r="E827" t="s">
        <v>683</v>
      </c>
      <c r="F827" t="s">
        <v>120</v>
      </c>
      <c r="G827">
        <v>38879</v>
      </c>
      <c r="I827" t="s">
        <v>172</v>
      </c>
      <c r="J827" t="s">
        <v>70</v>
      </c>
      <c r="K827">
        <v>7</v>
      </c>
      <c r="L827">
        <v>24086</v>
      </c>
      <c r="M827">
        <v>0</v>
      </c>
      <c r="N827" t="s">
        <v>77</v>
      </c>
      <c r="O827">
        <v>0</v>
      </c>
      <c r="P827" t="s">
        <v>122</v>
      </c>
      <c r="Q827">
        <f t="shared" si="12"/>
        <v>0.39279191128506197</v>
      </c>
      <c r="R827" t="s">
        <v>1515</v>
      </c>
    </row>
    <row r="828" spans="1:19" x14ac:dyDescent="0.25">
      <c r="A828" t="s">
        <v>125</v>
      </c>
      <c r="B828">
        <v>2016</v>
      </c>
      <c r="C828" t="s">
        <v>1516</v>
      </c>
      <c r="D828" t="s">
        <v>1517</v>
      </c>
      <c r="E828" t="s">
        <v>128</v>
      </c>
      <c r="F828" t="s">
        <v>120</v>
      </c>
      <c r="G828">
        <v>41752</v>
      </c>
      <c r="I828" t="s">
        <v>129</v>
      </c>
      <c r="J828" t="s">
        <v>69</v>
      </c>
      <c r="K828">
        <v>10</v>
      </c>
      <c r="L828">
        <v>25925</v>
      </c>
      <c r="M828">
        <v>0</v>
      </c>
      <c r="N828" t="s">
        <v>68</v>
      </c>
      <c r="O828">
        <v>0</v>
      </c>
      <c r="P828" t="s">
        <v>122</v>
      </c>
      <c r="Q828">
        <f t="shared" si="12"/>
        <v>0.29594748858447489</v>
      </c>
      <c r="R828" t="s">
        <v>1517</v>
      </c>
    </row>
    <row r="829" spans="1:19" x14ac:dyDescent="0.25">
      <c r="A829" t="s">
        <v>125</v>
      </c>
      <c r="B829">
        <v>2016</v>
      </c>
      <c r="C829" t="s">
        <v>1518</v>
      </c>
      <c r="D829" t="s">
        <v>1519</v>
      </c>
      <c r="E829">
        <v>1</v>
      </c>
      <c r="F829" t="s">
        <v>120</v>
      </c>
      <c r="G829">
        <v>34486</v>
      </c>
      <c r="I829" t="s">
        <v>129</v>
      </c>
      <c r="J829" t="s">
        <v>69</v>
      </c>
      <c r="K829">
        <v>0.2</v>
      </c>
      <c r="L829">
        <v>290</v>
      </c>
      <c r="M829">
        <v>0</v>
      </c>
      <c r="N829" t="s">
        <v>68</v>
      </c>
      <c r="O829">
        <v>0</v>
      </c>
      <c r="P829" t="s">
        <v>122</v>
      </c>
      <c r="Q829">
        <f t="shared" si="12"/>
        <v>0.16552511415525115</v>
      </c>
      <c r="R829" t="s">
        <v>1519</v>
      </c>
    </row>
    <row r="830" spans="1:19" x14ac:dyDescent="0.25">
      <c r="A830" t="s">
        <v>188</v>
      </c>
      <c r="B830">
        <v>2016</v>
      </c>
      <c r="C830" t="s">
        <v>1520</v>
      </c>
      <c r="D830" t="s">
        <v>1521</v>
      </c>
      <c r="E830">
        <v>1</v>
      </c>
      <c r="F830" t="s">
        <v>120</v>
      </c>
      <c r="G830">
        <v>30498</v>
      </c>
      <c r="I830" t="s">
        <v>191</v>
      </c>
      <c r="J830" t="s">
        <v>95</v>
      </c>
      <c r="K830">
        <v>0.73</v>
      </c>
      <c r="L830">
        <v>2406</v>
      </c>
      <c r="M830">
        <v>0</v>
      </c>
      <c r="N830" t="s">
        <v>93</v>
      </c>
      <c r="O830">
        <v>0</v>
      </c>
      <c r="P830" t="s">
        <v>122</v>
      </c>
      <c r="Q830">
        <f t="shared" si="12"/>
        <v>0.37624319759804842</v>
      </c>
      <c r="R830" t="s">
        <v>1521</v>
      </c>
    </row>
    <row r="831" spans="1:19" x14ac:dyDescent="0.25">
      <c r="A831" t="s">
        <v>188</v>
      </c>
      <c r="B831">
        <v>2016</v>
      </c>
      <c r="C831" t="s">
        <v>1522</v>
      </c>
      <c r="D831" t="s">
        <v>1523</v>
      </c>
      <c r="E831" t="s">
        <v>1524</v>
      </c>
      <c r="F831" t="s">
        <v>120</v>
      </c>
      <c r="G831">
        <v>30863</v>
      </c>
      <c r="I831" t="s">
        <v>191</v>
      </c>
      <c r="J831" t="s">
        <v>95</v>
      </c>
      <c r="K831">
        <v>404</v>
      </c>
      <c r="L831">
        <v>210718</v>
      </c>
      <c r="M831">
        <v>0</v>
      </c>
      <c r="N831" t="s">
        <v>93</v>
      </c>
      <c r="O831">
        <v>0</v>
      </c>
      <c r="P831" t="s">
        <v>122</v>
      </c>
      <c r="Q831">
        <f t="shared" si="12"/>
        <v>5.9541005470410052E-2</v>
      </c>
      <c r="R831" t="s">
        <v>3786</v>
      </c>
      <c r="S831" t="s">
        <v>3700</v>
      </c>
    </row>
    <row r="832" spans="1:19" x14ac:dyDescent="0.25">
      <c r="A832" t="s">
        <v>188</v>
      </c>
      <c r="B832">
        <v>2016</v>
      </c>
      <c r="C832" t="s">
        <v>1522</v>
      </c>
      <c r="D832" t="s">
        <v>1523</v>
      </c>
      <c r="E832" t="s">
        <v>1525</v>
      </c>
      <c r="F832" t="s">
        <v>120</v>
      </c>
      <c r="G832">
        <v>30863</v>
      </c>
      <c r="I832" t="s">
        <v>191</v>
      </c>
      <c r="J832" t="s">
        <v>95</v>
      </c>
      <c r="K832">
        <v>404</v>
      </c>
      <c r="L832">
        <v>-23529</v>
      </c>
      <c r="M832">
        <v>0</v>
      </c>
      <c r="N832" t="s">
        <v>93</v>
      </c>
      <c r="O832">
        <v>0</v>
      </c>
      <c r="P832" t="s">
        <v>122</v>
      </c>
      <c r="Q832">
        <f t="shared" si="12"/>
        <v>-6.6484131289841313E-3</v>
      </c>
      <c r="R832" t="s">
        <v>3786</v>
      </c>
      <c r="S832" t="s">
        <v>3700</v>
      </c>
    </row>
    <row r="833" spans="1:19" x14ac:dyDescent="0.25">
      <c r="A833" t="s">
        <v>188</v>
      </c>
      <c r="B833">
        <v>2016</v>
      </c>
      <c r="C833" t="s">
        <v>1522</v>
      </c>
      <c r="D833" t="s">
        <v>1523</v>
      </c>
      <c r="E833" t="s">
        <v>1526</v>
      </c>
      <c r="F833" t="s">
        <v>120</v>
      </c>
      <c r="G833">
        <v>30863</v>
      </c>
      <c r="I833" t="s">
        <v>191</v>
      </c>
      <c r="J833" t="s">
        <v>95</v>
      </c>
      <c r="K833">
        <v>404</v>
      </c>
      <c r="L833">
        <v>-685759</v>
      </c>
      <c r="M833">
        <v>0</v>
      </c>
      <c r="N833" t="s">
        <v>93</v>
      </c>
      <c r="O833">
        <v>0</v>
      </c>
      <c r="P833" t="s">
        <v>122</v>
      </c>
      <c r="Q833">
        <f t="shared" si="12"/>
        <v>-0.19376977937519779</v>
      </c>
      <c r="R833" t="s">
        <v>3786</v>
      </c>
      <c r="S833" t="s">
        <v>3700</v>
      </c>
    </row>
    <row r="834" spans="1:19" x14ac:dyDescent="0.25">
      <c r="A834" t="s">
        <v>116</v>
      </c>
      <c r="B834">
        <v>2016</v>
      </c>
      <c r="C834" t="s">
        <v>1527</v>
      </c>
      <c r="D834" t="s">
        <v>1528</v>
      </c>
      <c r="E834" t="s">
        <v>119</v>
      </c>
      <c r="F834" t="s">
        <v>120</v>
      </c>
      <c r="G834">
        <v>30674</v>
      </c>
      <c r="I834" t="s">
        <v>121</v>
      </c>
      <c r="J834" t="s">
        <v>99</v>
      </c>
      <c r="K834">
        <v>1.5</v>
      </c>
      <c r="L834">
        <v>437</v>
      </c>
      <c r="M834">
        <v>0</v>
      </c>
      <c r="N834" t="s">
        <v>98</v>
      </c>
      <c r="O834">
        <v>0</v>
      </c>
      <c r="P834" t="s">
        <v>122</v>
      </c>
      <c r="Q834">
        <f t="shared" si="12"/>
        <v>3.3257229832572295E-2</v>
      </c>
      <c r="R834" t="s">
        <v>1528</v>
      </c>
    </row>
    <row r="835" spans="1:19" x14ac:dyDescent="0.25">
      <c r="A835" t="s">
        <v>150</v>
      </c>
      <c r="B835">
        <v>2016</v>
      </c>
      <c r="C835" t="s">
        <v>1529</v>
      </c>
      <c r="D835" t="s">
        <v>1530</v>
      </c>
      <c r="E835" t="s">
        <v>1531</v>
      </c>
      <c r="F835" t="s">
        <v>120</v>
      </c>
      <c r="G835">
        <v>37438</v>
      </c>
      <c r="I835" t="s">
        <v>167</v>
      </c>
      <c r="J835" t="s">
        <v>74</v>
      </c>
      <c r="K835">
        <v>49</v>
      </c>
      <c r="L835">
        <v>15892</v>
      </c>
      <c r="M835">
        <v>171663</v>
      </c>
      <c r="N835" t="s">
        <v>81</v>
      </c>
      <c r="O835">
        <v>0</v>
      </c>
      <c r="P835" t="s">
        <v>122</v>
      </c>
      <c r="Q835">
        <f t="shared" si="12"/>
        <v>3.7023576553909233E-2</v>
      </c>
      <c r="R835" t="s">
        <v>1530</v>
      </c>
    </row>
    <row r="836" spans="1:19" x14ac:dyDescent="0.25">
      <c r="A836" t="s">
        <v>150</v>
      </c>
      <c r="B836">
        <v>2016</v>
      </c>
      <c r="C836" t="s">
        <v>1529</v>
      </c>
      <c r="D836" t="s">
        <v>1530</v>
      </c>
      <c r="E836" t="s">
        <v>1532</v>
      </c>
      <c r="F836" t="s">
        <v>120</v>
      </c>
      <c r="G836">
        <v>37438</v>
      </c>
      <c r="I836" t="s">
        <v>167</v>
      </c>
      <c r="J836" t="s">
        <v>74</v>
      </c>
      <c r="K836">
        <v>49</v>
      </c>
      <c r="L836">
        <v>16630</v>
      </c>
      <c r="M836">
        <v>178736</v>
      </c>
      <c r="N836" t="s">
        <v>81</v>
      </c>
      <c r="O836">
        <v>0</v>
      </c>
      <c r="P836" t="s">
        <v>122</v>
      </c>
      <c r="Q836">
        <f t="shared" si="12"/>
        <v>3.8742894418041192E-2</v>
      </c>
      <c r="R836" t="s">
        <v>1530</v>
      </c>
    </row>
    <row r="837" spans="1:19" x14ac:dyDescent="0.25">
      <c r="A837" t="s">
        <v>125</v>
      </c>
      <c r="B837">
        <v>2016</v>
      </c>
      <c r="C837" t="s">
        <v>1533</v>
      </c>
      <c r="D837" t="s">
        <v>1534</v>
      </c>
      <c r="E837" t="s">
        <v>1535</v>
      </c>
      <c r="F837" t="s">
        <v>120</v>
      </c>
      <c r="G837">
        <v>42566</v>
      </c>
      <c r="I837" t="s">
        <v>129</v>
      </c>
      <c r="J837" t="s">
        <v>69</v>
      </c>
      <c r="K837">
        <v>102</v>
      </c>
      <c r="L837">
        <v>118011</v>
      </c>
      <c r="M837">
        <v>0</v>
      </c>
      <c r="N837" t="s">
        <v>68</v>
      </c>
      <c r="O837">
        <v>0</v>
      </c>
      <c r="Q837">
        <f t="shared" ref="Q837:Q900" si="13">IFERROR(L837/(K837*8760),"")</f>
        <v>0.13207426806338973</v>
      </c>
      <c r="R837" t="s">
        <v>1534</v>
      </c>
    </row>
    <row r="838" spans="1:19" x14ac:dyDescent="0.25">
      <c r="A838" t="s">
        <v>125</v>
      </c>
      <c r="B838">
        <v>2016</v>
      </c>
      <c r="C838" t="s">
        <v>1536</v>
      </c>
      <c r="D838" t="s">
        <v>1537</v>
      </c>
      <c r="E838">
        <v>1</v>
      </c>
      <c r="F838" t="s">
        <v>120</v>
      </c>
      <c r="G838">
        <v>40909</v>
      </c>
      <c r="I838" t="s">
        <v>129</v>
      </c>
      <c r="J838" t="s">
        <v>69</v>
      </c>
      <c r="K838">
        <v>1</v>
      </c>
      <c r="L838">
        <v>1620</v>
      </c>
      <c r="M838">
        <v>0</v>
      </c>
      <c r="N838" t="s">
        <v>68</v>
      </c>
      <c r="O838">
        <v>0</v>
      </c>
      <c r="P838" t="s">
        <v>122</v>
      </c>
      <c r="Q838">
        <f t="shared" si="13"/>
        <v>0.18493150684931506</v>
      </c>
      <c r="R838" t="s">
        <v>1537</v>
      </c>
    </row>
    <row r="839" spans="1:19" x14ac:dyDescent="0.25">
      <c r="A839" t="s">
        <v>188</v>
      </c>
      <c r="B839">
        <v>2016</v>
      </c>
      <c r="C839" t="s">
        <v>1538</v>
      </c>
      <c r="D839" t="s">
        <v>1539</v>
      </c>
      <c r="E839">
        <v>1</v>
      </c>
      <c r="F839" t="s">
        <v>120</v>
      </c>
      <c r="G839">
        <v>29099</v>
      </c>
      <c r="I839" t="s">
        <v>191</v>
      </c>
      <c r="J839" t="s">
        <v>95</v>
      </c>
      <c r="K839">
        <v>0.54</v>
      </c>
      <c r="L839">
        <v>1687</v>
      </c>
      <c r="M839">
        <v>0</v>
      </c>
      <c r="N839" t="s">
        <v>93</v>
      </c>
      <c r="O839">
        <v>0</v>
      </c>
      <c r="P839" t="s">
        <v>122</v>
      </c>
      <c r="Q839">
        <f t="shared" si="13"/>
        <v>0.35662946051073902</v>
      </c>
      <c r="R839" t="s">
        <v>1539</v>
      </c>
    </row>
    <row r="840" spans="1:19" x14ac:dyDescent="0.25">
      <c r="A840" t="s">
        <v>188</v>
      </c>
      <c r="B840">
        <v>2016</v>
      </c>
      <c r="C840" t="s">
        <v>1538</v>
      </c>
      <c r="D840" t="s">
        <v>1539</v>
      </c>
      <c r="E840">
        <v>2</v>
      </c>
      <c r="F840" t="s">
        <v>120</v>
      </c>
      <c r="G840">
        <v>29099</v>
      </c>
      <c r="I840" t="s">
        <v>191</v>
      </c>
      <c r="J840" t="s">
        <v>95</v>
      </c>
      <c r="K840">
        <v>0.54</v>
      </c>
      <c r="L840">
        <v>1687</v>
      </c>
      <c r="M840">
        <v>0</v>
      </c>
      <c r="N840" t="s">
        <v>93</v>
      </c>
      <c r="O840">
        <v>0</v>
      </c>
      <c r="P840" t="s">
        <v>122</v>
      </c>
      <c r="Q840">
        <f t="shared" si="13"/>
        <v>0.35662946051073902</v>
      </c>
      <c r="R840" t="s">
        <v>1539</v>
      </c>
    </row>
    <row r="841" spans="1:19" x14ac:dyDescent="0.25">
      <c r="A841" t="s">
        <v>150</v>
      </c>
      <c r="B841">
        <v>2016</v>
      </c>
      <c r="C841" t="s">
        <v>1540</v>
      </c>
      <c r="D841" t="s">
        <v>1541</v>
      </c>
      <c r="E841" t="s">
        <v>1194</v>
      </c>
      <c r="F841" t="s">
        <v>120</v>
      </c>
      <c r="G841">
        <v>37632</v>
      </c>
      <c r="I841" t="s">
        <v>197</v>
      </c>
      <c r="J841" t="s">
        <v>82</v>
      </c>
      <c r="K841">
        <v>177.3</v>
      </c>
      <c r="L841">
        <v>698651</v>
      </c>
      <c r="M841">
        <v>8071450</v>
      </c>
      <c r="N841" t="s">
        <v>81</v>
      </c>
      <c r="O841">
        <v>0</v>
      </c>
      <c r="P841" t="s">
        <v>122</v>
      </c>
      <c r="Q841">
        <f t="shared" si="13"/>
        <v>0.4498289924720632</v>
      </c>
      <c r="R841" t="s">
        <v>1541</v>
      </c>
    </row>
    <row r="842" spans="1:19" x14ac:dyDescent="0.25">
      <c r="A842" t="s">
        <v>150</v>
      </c>
      <c r="B842">
        <v>2016</v>
      </c>
      <c r="C842" t="s">
        <v>1540</v>
      </c>
      <c r="D842" t="s">
        <v>1541</v>
      </c>
      <c r="E842" t="s">
        <v>1195</v>
      </c>
      <c r="F842" t="s">
        <v>120</v>
      </c>
      <c r="G842">
        <v>37637</v>
      </c>
      <c r="I842" t="s">
        <v>197</v>
      </c>
      <c r="J842" t="s">
        <v>82</v>
      </c>
      <c r="K842">
        <v>177.3</v>
      </c>
      <c r="L842">
        <v>637221</v>
      </c>
      <c r="M842">
        <v>7312670</v>
      </c>
      <c r="N842" t="s">
        <v>81</v>
      </c>
      <c r="O842">
        <v>0</v>
      </c>
      <c r="P842" t="s">
        <v>122</v>
      </c>
      <c r="Q842">
        <f t="shared" si="13"/>
        <v>0.41027706310023254</v>
      </c>
      <c r="R842" t="s">
        <v>1541</v>
      </c>
    </row>
    <row r="843" spans="1:19" x14ac:dyDescent="0.25">
      <c r="A843" t="s">
        <v>150</v>
      </c>
      <c r="B843">
        <v>2016</v>
      </c>
      <c r="C843" t="s">
        <v>1540</v>
      </c>
      <c r="D843" t="s">
        <v>1541</v>
      </c>
      <c r="E843" t="s">
        <v>1542</v>
      </c>
      <c r="F843" t="s">
        <v>120</v>
      </c>
      <c r="G843">
        <v>37644</v>
      </c>
      <c r="I843" t="s">
        <v>197</v>
      </c>
      <c r="J843" t="s">
        <v>82</v>
      </c>
      <c r="K843">
        <v>177.3</v>
      </c>
      <c r="L843">
        <v>641686</v>
      </c>
      <c r="M843">
        <v>7385740</v>
      </c>
      <c r="N843" t="s">
        <v>81</v>
      </c>
      <c r="O843">
        <v>0</v>
      </c>
      <c r="P843" t="s">
        <v>122</v>
      </c>
      <c r="Q843">
        <f t="shared" si="13"/>
        <v>0.41315186962221245</v>
      </c>
      <c r="R843" t="s">
        <v>1541</v>
      </c>
    </row>
    <row r="844" spans="1:19" x14ac:dyDescent="0.25">
      <c r="A844" t="s">
        <v>150</v>
      </c>
      <c r="B844">
        <v>2016</v>
      </c>
      <c r="C844" t="s">
        <v>1540</v>
      </c>
      <c r="D844" t="s">
        <v>1541</v>
      </c>
      <c r="E844" t="s">
        <v>172</v>
      </c>
      <c r="F844" t="s">
        <v>120</v>
      </c>
      <c r="G844">
        <v>37688</v>
      </c>
      <c r="I844" t="s">
        <v>199</v>
      </c>
      <c r="J844" t="s">
        <v>84</v>
      </c>
      <c r="K844">
        <v>323</v>
      </c>
      <c r="L844">
        <v>1112380</v>
      </c>
      <c r="M844">
        <v>0</v>
      </c>
      <c r="N844" t="s">
        <v>81</v>
      </c>
      <c r="O844">
        <v>547824</v>
      </c>
      <c r="P844" t="s">
        <v>81</v>
      </c>
      <c r="Q844">
        <f t="shared" si="13"/>
        <v>0.39313937543294175</v>
      </c>
      <c r="R844" t="s">
        <v>1541</v>
      </c>
    </row>
    <row r="845" spans="1:19" x14ac:dyDescent="0.25">
      <c r="A845" t="s">
        <v>150</v>
      </c>
      <c r="B845">
        <v>2016</v>
      </c>
      <c r="C845" t="s">
        <v>1543</v>
      </c>
      <c r="D845" t="s">
        <v>1544</v>
      </c>
      <c r="E845" t="s">
        <v>128</v>
      </c>
      <c r="F845" t="s">
        <v>120</v>
      </c>
      <c r="G845">
        <v>32594</v>
      </c>
      <c r="I845" t="s">
        <v>167</v>
      </c>
      <c r="J845" t="s">
        <v>74</v>
      </c>
      <c r="K845">
        <v>24</v>
      </c>
      <c r="L845">
        <v>5331.05</v>
      </c>
      <c r="M845">
        <v>54303.1</v>
      </c>
      <c r="N845" t="s">
        <v>81</v>
      </c>
      <c r="O845">
        <v>0</v>
      </c>
      <c r="P845" t="s">
        <v>122</v>
      </c>
      <c r="Q845">
        <f t="shared" si="13"/>
        <v>2.5356972983257231E-2</v>
      </c>
      <c r="R845" t="s">
        <v>1544</v>
      </c>
    </row>
    <row r="846" spans="1:19" x14ac:dyDescent="0.25">
      <c r="A846" t="s">
        <v>150</v>
      </c>
      <c r="B846">
        <v>2016</v>
      </c>
      <c r="C846" t="s">
        <v>1543</v>
      </c>
      <c r="D846" t="s">
        <v>1544</v>
      </c>
      <c r="E846" t="s">
        <v>154</v>
      </c>
      <c r="F846" t="s">
        <v>120</v>
      </c>
      <c r="G846">
        <v>32594</v>
      </c>
      <c r="I846" t="s">
        <v>167</v>
      </c>
      <c r="J846" t="s">
        <v>74</v>
      </c>
      <c r="K846">
        <v>24</v>
      </c>
      <c r="L846">
        <v>5322.05</v>
      </c>
      <c r="M846">
        <v>54186.1</v>
      </c>
      <c r="N846" t="s">
        <v>81</v>
      </c>
      <c r="O846">
        <v>0</v>
      </c>
      <c r="P846" t="s">
        <v>527</v>
      </c>
      <c r="Q846">
        <f t="shared" si="13"/>
        <v>2.5314164764079147E-2</v>
      </c>
      <c r="R846" t="s">
        <v>1544</v>
      </c>
    </row>
    <row r="847" spans="1:19" x14ac:dyDescent="0.25">
      <c r="A847" t="s">
        <v>150</v>
      </c>
      <c r="B847">
        <v>2016</v>
      </c>
      <c r="C847" t="s">
        <v>1545</v>
      </c>
      <c r="D847" t="s">
        <v>1546</v>
      </c>
      <c r="E847" t="s">
        <v>1547</v>
      </c>
      <c r="F847" t="s">
        <v>120</v>
      </c>
      <c r="G847">
        <v>40235</v>
      </c>
      <c r="I847" t="s">
        <v>133</v>
      </c>
      <c r="J847" t="s">
        <v>75</v>
      </c>
      <c r="K847">
        <v>6</v>
      </c>
      <c r="L847">
        <v>34886</v>
      </c>
      <c r="M847">
        <v>333273</v>
      </c>
      <c r="N847" t="s">
        <v>81</v>
      </c>
      <c r="O847">
        <v>0</v>
      </c>
      <c r="P847" t="s">
        <v>122</v>
      </c>
      <c r="Q847">
        <f t="shared" si="13"/>
        <v>0.66373668188736679</v>
      </c>
      <c r="R847" t="s">
        <v>1546</v>
      </c>
    </row>
    <row r="848" spans="1:19" x14ac:dyDescent="0.25">
      <c r="A848" t="s">
        <v>116</v>
      </c>
      <c r="B848">
        <v>2016</v>
      </c>
      <c r="C848" t="s">
        <v>1548</v>
      </c>
      <c r="D848" t="s">
        <v>1549</v>
      </c>
      <c r="E848" t="s">
        <v>119</v>
      </c>
      <c r="F848" t="s">
        <v>120</v>
      </c>
      <c r="G848">
        <v>37978</v>
      </c>
      <c r="I848" t="s">
        <v>121</v>
      </c>
      <c r="J848" t="s">
        <v>99</v>
      </c>
      <c r="K848">
        <v>162</v>
      </c>
      <c r="L848">
        <v>312407</v>
      </c>
      <c r="M848">
        <v>0</v>
      </c>
      <c r="N848" t="s">
        <v>98</v>
      </c>
      <c r="O848">
        <v>0</v>
      </c>
      <c r="P848" t="s">
        <v>122</v>
      </c>
      <c r="Q848">
        <f t="shared" si="13"/>
        <v>0.22014135520604319</v>
      </c>
      <c r="R848" t="s">
        <v>1549</v>
      </c>
    </row>
    <row r="849" spans="1:20" x14ac:dyDescent="0.25">
      <c r="A849" t="s">
        <v>125</v>
      </c>
      <c r="B849">
        <v>2016</v>
      </c>
      <c r="C849" t="s">
        <v>1550</v>
      </c>
      <c r="D849" t="s">
        <v>1551</v>
      </c>
      <c r="E849" t="s">
        <v>1552</v>
      </c>
      <c r="F849" t="s">
        <v>120</v>
      </c>
      <c r="G849">
        <v>41437</v>
      </c>
      <c r="I849" t="s">
        <v>129</v>
      </c>
      <c r="J849" t="s">
        <v>69</v>
      </c>
      <c r="K849">
        <v>12</v>
      </c>
      <c r="L849">
        <v>33115</v>
      </c>
      <c r="M849">
        <v>0</v>
      </c>
      <c r="N849" t="s">
        <v>68</v>
      </c>
      <c r="O849">
        <v>0</v>
      </c>
      <c r="P849" t="s">
        <v>122</v>
      </c>
      <c r="Q849">
        <f t="shared" si="13"/>
        <v>0.31502092846270929</v>
      </c>
      <c r="R849" t="s">
        <v>3787</v>
      </c>
      <c r="S849" t="s">
        <v>3788</v>
      </c>
    </row>
    <row r="850" spans="1:20" x14ac:dyDescent="0.25">
      <c r="A850" t="s">
        <v>125</v>
      </c>
      <c r="B850">
        <v>2016</v>
      </c>
      <c r="C850" t="s">
        <v>1553</v>
      </c>
      <c r="D850" t="s">
        <v>1554</v>
      </c>
      <c r="E850" t="s">
        <v>1555</v>
      </c>
      <c r="F850" t="s">
        <v>120</v>
      </c>
      <c r="G850">
        <v>41436</v>
      </c>
      <c r="I850" t="s">
        <v>129</v>
      </c>
      <c r="J850" t="s">
        <v>69</v>
      </c>
      <c r="K850">
        <v>9</v>
      </c>
      <c r="L850">
        <v>24330</v>
      </c>
      <c r="M850">
        <v>0</v>
      </c>
      <c r="N850" t="s">
        <v>68</v>
      </c>
      <c r="O850">
        <v>0</v>
      </c>
      <c r="P850" t="s">
        <v>122</v>
      </c>
      <c r="Q850">
        <f t="shared" si="13"/>
        <v>0.30859969558599698</v>
      </c>
      <c r="R850" t="s">
        <v>3789</v>
      </c>
      <c r="S850" t="s">
        <v>3790</v>
      </c>
    </row>
    <row r="851" spans="1:20" x14ac:dyDescent="0.25">
      <c r="A851" t="s">
        <v>130</v>
      </c>
      <c r="B851">
        <v>2016</v>
      </c>
      <c r="C851" t="s">
        <v>1556</v>
      </c>
      <c r="D851" t="s">
        <v>1557</v>
      </c>
      <c r="E851" t="s">
        <v>681</v>
      </c>
      <c r="F851" t="s">
        <v>120</v>
      </c>
      <c r="G851">
        <v>32715</v>
      </c>
      <c r="I851" t="s">
        <v>172</v>
      </c>
      <c r="J851" t="s">
        <v>70</v>
      </c>
      <c r="K851">
        <v>35.5</v>
      </c>
      <c r="L851">
        <v>116147</v>
      </c>
      <c r="M851">
        <v>2075850</v>
      </c>
      <c r="N851" t="s">
        <v>96</v>
      </c>
      <c r="O851">
        <v>50357</v>
      </c>
      <c r="P851" t="s">
        <v>81</v>
      </c>
      <c r="Q851">
        <f t="shared" si="13"/>
        <v>0.37348704096726476</v>
      </c>
      <c r="R851" t="s">
        <v>3791</v>
      </c>
      <c r="S851" t="s">
        <v>3792</v>
      </c>
    </row>
    <row r="852" spans="1:20" x14ac:dyDescent="0.25">
      <c r="A852" t="s">
        <v>188</v>
      </c>
      <c r="B852">
        <v>2016</v>
      </c>
      <c r="C852" t="s">
        <v>1558</v>
      </c>
      <c r="D852" t="s">
        <v>1559</v>
      </c>
      <c r="E852" t="s">
        <v>681</v>
      </c>
      <c r="F852" t="s">
        <v>120</v>
      </c>
      <c r="G852">
        <v>32599</v>
      </c>
      <c r="I852" t="s">
        <v>191</v>
      </c>
      <c r="J852" t="s">
        <v>95</v>
      </c>
      <c r="K852">
        <v>1.98</v>
      </c>
      <c r="L852">
        <v>3372.6</v>
      </c>
      <c r="M852">
        <v>0</v>
      </c>
      <c r="N852" t="s">
        <v>93</v>
      </c>
      <c r="O852">
        <v>0</v>
      </c>
      <c r="P852" t="s">
        <v>122</v>
      </c>
      <c r="Q852">
        <f t="shared" si="13"/>
        <v>0.19444444444444445</v>
      </c>
      <c r="R852" t="s">
        <v>1559</v>
      </c>
    </row>
    <row r="853" spans="1:20" x14ac:dyDescent="0.25">
      <c r="A853" t="s">
        <v>188</v>
      </c>
      <c r="B853">
        <v>2016</v>
      </c>
      <c r="C853" t="s">
        <v>1558</v>
      </c>
      <c r="D853" t="s">
        <v>1559</v>
      </c>
      <c r="E853" t="s">
        <v>682</v>
      </c>
      <c r="F853" t="s">
        <v>120</v>
      </c>
      <c r="G853">
        <v>32599</v>
      </c>
      <c r="I853" t="s">
        <v>191</v>
      </c>
      <c r="J853" t="s">
        <v>95</v>
      </c>
      <c r="K853">
        <v>0.99</v>
      </c>
      <c r="L853">
        <v>1844.5</v>
      </c>
      <c r="M853">
        <v>0</v>
      </c>
      <c r="N853" t="s">
        <v>93</v>
      </c>
      <c r="O853">
        <v>0</v>
      </c>
      <c r="P853" t="s">
        <v>122</v>
      </c>
      <c r="Q853">
        <f t="shared" si="13"/>
        <v>0.21268622296019557</v>
      </c>
      <c r="R853" t="s">
        <v>1559</v>
      </c>
    </row>
    <row r="854" spans="1:20" x14ac:dyDescent="0.25">
      <c r="A854" t="s">
        <v>125</v>
      </c>
      <c r="B854">
        <v>2016</v>
      </c>
      <c r="C854" t="s">
        <v>1560</v>
      </c>
      <c r="D854" t="s">
        <v>1561</v>
      </c>
      <c r="E854" t="s">
        <v>128</v>
      </c>
      <c r="F854" t="s">
        <v>120</v>
      </c>
      <c r="G854">
        <v>42095</v>
      </c>
      <c r="I854" t="s">
        <v>129</v>
      </c>
      <c r="J854" t="s">
        <v>69</v>
      </c>
      <c r="K854">
        <v>1.5</v>
      </c>
      <c r="L854">
        <v>3798</v>
      </c>
      <c r="M854">
        <v>0</v>
      </c>
      <c r="N854" t="s">
        <v>68</v>
      </c>
      <c r="O854">
        <v>0</v>
      </c>
      <c r="P854" t="s">
        <v>122</v>
      </c>
      <c r="Q854">
        <f t="shared" si="13"/>
        <v>0.28904109589041094</v>
      </c>
      <c r="R854" t="s">
        <v>1561</v>
      </c>
    </row>
    <row r="855" spans="1:20" x14ac:dyDescent="0.25">
      <c r="A855" t="s">
        <v>188</v>
      </c>
      <c r="B855">
        <v>2016</v>
      </c>
      <c r="C855" t="s">
        <v>1562</v>
      </c>
      <c r="D855" t="s">
        <v>1563</v>
      </c>
      <c r="E855">
        <v>154</v>
      </c>
      <c r="F855" t="s">
        <v>120</v>
      </c>
      <c r="G855">
        <v>13424</v>
      </c>
      <c r="I855" t="s">
        <v>191</v>
      </c>
      <c r="J855" t="s">
        <v>95</v>
      </c>
      <c r="K855">
        <v>1040</v>
      </c>
      <c r="L855">
        <v>1783370</v>
      </c>
      <c r="M855">
        <v>0</v>
      </c>
      <c r="N855" t="s">
        <v>93</v>
      </c>
      <c r="O855">
        <v>0</v>
      </c>
      <c r="P855" t="s">
        <v>122</v>
      </c>
      <c r="Q855">
        <f t="shared" si="13"/>
        <v>0.19575100983491395</v>
      </c>
      <c r="R855" t="s">
        <v>3793</v>
      </c>
      <c r="S855" t="s">
        <v>3731</v>
      </c>
      <c r="T855">
        <v>1</v>
      </c>
    </row>
    <row r="856" spans="1:20" x14ac:dyDescent="0.25">
      <c r="A856" t="s">
        <v>188</v>
      </c>
      <c r="B856">
        <v>2016</v>
      </c>
      <c r="C856" t="s">
        <v>1562</v>
      </c>
      <c r="D856" t="s">
        <v>1563</v>
      </c>
      <c r="E856">
        <v>8902</v>
      </c>
      <c r="F856" t="s">
        <v>120</v>
      </c>
      <c r="G856">
        <v>13424</v>
      </c>
      <c r="I856" t="s">
        <v>191</v>
      </c>
      <c r="J856" t="s">
        <v>95</v>
      </c>
      <c r="K856">
        <v>1040</v>
      </c>
      <c r="L856">
        <v>1783370</v>
      </c>
      <c r="M856">
        <v>0</v>
      </c>
      <c r="N856" t="s">
        <v>93</v>
      </c>
      <c r="O856">
        <v>0</v>
      </c>
      <c r="P856" t="s">
        <v>122</v>
      </c>
      <c r="Q856">
        <f t="shared" si="13"/>
        <v>0.19575100983491395</v>
      </c>
      <c r="R856" t="s">
        <v>3793</v>
      </c>
      <c r="S856" t="s">
        <v>3731</v>
      </c>
      <c r="T856">
        <v>1</v>
      </c>
    </row>
    <row r="857" spans="1:20" x14ac:dyDescent="0.25">
      <c r="A857" t="s">
        <v>150</v>
      </c>
      <c r="B857">
        <v>2016</v>
      </c>
      <c r="C857" t="s">
        <v>1564</v>
      </c>
      <c r="D857" t="s">
        <v>1565</v>
      </c>
      <c r="E857">
        <v>1</v>
      </c>
      <c r="F857" t="s">
        <v>120</v>
      </c>
      <c r="G857">
        <v>41153</v>
      </c>
      <c r="I857" t="s">
        <v>133</v>
      </c>
      <c r="J857" t="s">
        <v>75</v>
      </c>
      <c r="K857">
        <v>4.3499999999999996</v>
      </c>
      <c r="L857">
        <v>23620</v>
      </c>
      <c r="M857">
        <v>207045</v>
      </c>
      <c r="N857" t="s">
        <v>81</v>
      </c>
      <c r="O857">
        <v>0</v>
      </c>
      <c r="P857" t="s">
        <v>122</v>
      </c>
      <c r="Q857">
        <f t="shared" si="13"/>
        <v>0.61984989240539545</v>
      </c>
      <c r="R857" t="s">
        <v>1565</v>
      </c>
    </row>
    <row r="858" spans="1:20" x14ac:dyDescent="0.25">
      <c r="A858" t="s">
        <v>150</v>
      </c>
      <c r="B858">
        <v>2016</v>
      </c>
      <c r="C858" t="s">
        <v>1564</v>
      </c>
      <c r="D858" t="s">
        <v>1565</v>
      </c>
      <c r="E858">
        <v>2</v>
      </c>
      <c r="F858" t="s">
        <v>120</v>
      </c>
      <c r="G858">
        <v>41548</v>
      </c>
      <c r="I858" t="s">
        <v>133</v>
      </c>
      <c r="J858" t="s">
        <v>75</v>
      </c>
      <c r="K858">
        <v>4.3499999999999996</v>
      </c>
      <c r="L858">
        <v>23620</v>
      </c>
      <c r="M858">
        <v>207045</v>
      </c>
      <c r="N858" t="s">
        <v>81</v>
      </c>
      <c r="O858">
        <v>0</v>
      </c>
      <c r="P858" t="s">
        <v>122</v>
      </c>
      <c r="Q858">
        <f t="shared" si="13"/>
        <v>0.61984989240539545</v>
      </c>
      <c r="R858" t="s">
        <v>1565</v>
      </c>
    </row>
    <row r="859" spans="1:20" x14ac:dyDescent="0.25">
      <c r="A859" t="s">
        <v>150</v>
      </c>
      <c r="B859">
        <v>2016</v>
      </c>
      <c r="C859" t="s">
        <v>1564</v>
      </c>
      <c r="D859" t="s">
        <v>1565</v>
      </c>
      <c r="E859">
        <v>3</v>
      </c>
      <c r="F859" t="s">
        <v>120</v>
      </c>
      <c r="G859">
        <v>41153</v>
      </c>
      <c r="I859" t="s">
        <v>133</v>
      </c>
      <c r="J859" t="s">
        <v>75</v>
      </c>
      <c r="K859">
        <v>4.3499999999999996</v>
      </c>
      <c r="L859">
        <v>23620</v>
      </c>
      <c r="M859">
        <v>207046</v>
      </c>
      <c r="N859" t="s">
        <v>81</v>
      </c>
      <c r="O859">
        <v>0</v>
      </c>
      <c r="P859" t="s">
        <v>122</v>
      </c>
      <c r="Q859">
        <f t="shared" si="13"/>
        <v>0.61984989240539545</v>
      </c>
      <c r="R859" t="s">
        <v>1565</v>
      </c>
    </row>
    <row r="860" spans="1:20" x14ac:dyDescent="0.25">
      <c r="A860" t="s">
        <v>150</v>
      </c>
      <c r="B860">
        <v>2016</v>
      </c>
      <c r="C860" t="s">
        <v>1566</v>
      </c>
      <c r="D860" t="s">
        <v>1567</v>
      </c>
      <c r="E860" t="s">
        <v>1568</v>
      </c>
      <c r="F860" t="s">
        <v>120</v>
      </c>
      <c r="G860">
        <v>40451</v>
      </c>
      <c r="I860" t="s">
        <v>133</v>
      </c>
      <c r="J860" t="s">
        <v>75</v>
      </c>
      <c r="K860">
        <v>16.7</v>
      </c>
      <c r="L860">
        <v>47475</v>
      </c>
      <c r="M860">
        <v>425711</v>
      </c>
      <c r="N860" t="s">
        <v>81</v>
      </c>
      <c r="O860">
        <v>2006</v>
      </c>
      <c r="P860" t="s">
        <v>73</v>
      </c>
      <c r="Q860">
        <f t="shared" si="13"/>
        <v>0.32452218849971293</v>
      </c>
      <c r="R860" t="s">
        <v>1567</v>
      </c>
    </row>
    <row r="861" spans="1:20" x14ac:dyDescent="0.25">
      <c r="A861" t="s">
        <v>150</v>
      </c>
      <c r="B861">
        <v>2016</v>
      </c>
      <c r="C861" t="s">
        <v>1566</v>
      </c>
      <c r="D861" t="s">
        <v>1567</v>
      </c>
      <c r="E861" t="s">
        <v>1569</v>
      </c>
      <c r="F861" t="s">
        <v>120</v>
      </c>
      <c r="G861">
        <v>40450</v>
      </c>
      <c r="I861" t="s">
        <v>133</v>
      </c>
      <c r="J861" t="s">
        <v>75</v>
      </c>
      <c r="K861">
        <v>16.7</v>
      </c>
      <c r="L861">
        <v>23705</v>
      </c>
      <c r="M861">
        <v>212285</v>
      </c>
      <c r="N861" t="s">
        <v>81</v>
      </c>
      <c r="O861">
        <v>1100</v>
      </c>
      <c r="P861" t="s">
        <v>73</v>
      </c>
      <c r="Q861">
        <f t="shared" si="13"/>
        <v>0.16203893582697618</v>
      </c>
      <c r="R861" t="s">
        <v>1567</v>
      </c>
    </row>
    <row r="862" spans="1:20" x14ac:dyDescent="0.25">
      <c r="A862" t="s">
        <v>150</v>
      </c>
      <c r="B862">
        <v>2016</v>
      </c>
      <c r="C862" t="s">
        <v>1566</v>
      </c>
      <c r="D862" t="s">
        <v>1567</v>
      </c>
      <c r="E862" t="s">
        <v>1570</v>
      </c>
      <c r="F862" t="s">
        <v>120</v>
      </c>
      <c r="G862">
        <v>40613</v>
      </c>
      <c r="I862" t="s">
        <v>133</v>
      </c>
      <c r="J862" t="s">
        <v>75</v>
      </c>
      <c r="K862">
        <v>16.7</v>
      </c>
      <c r="L862">
        <v>21872</v>
      </c>
      <c r="M862">
        <v>200288</v>
      </c>
      <c r="N862" t="s">
        <v>81</v>
      </c>
      <c r="O862">
        <v>911</v>
      </c>
      <c r="P862" t="s">
        <v>73</v>
      </c>
      <c r="Q862">
        <f t="shared" si="13"/>
        <v>0.14950920077652913</v>
      </c>
      <c r="R862" t="s">
        <v>1567</v>
      </c>
    </row>
    <row r="863" spans="1:20" x14ac:dyDescent="0.25">
      <c r="A863" t="s">
        <v>150</v>
      </c>
      <c r="B863">
        <v>2016</v>
      </c>
      <c r="C863" t="s">
        <v>1566</v>
      </c>
      <c r="D863" t="s">
        <v>1567</v>
      </c>
      <c r="E863" t="s">
        <v>1571</v>
      </c>
      <c r="F863" t="s">
        <v>120</v>
      </c>
      <c r="G863">
        <v>40450</v>
      </c>
      <c r="I863" t="s">
        <v>133</v>
      </c>
      <c r="J863" t="s">
        <v>75</v>
      </c>
      <c r="K863">
        <v>16.7</v>
      </c>
      <c r="L863">
        <v>25704</v>
      </c>
      <c r="M863">
        <v>240163</v>
      </c>
      <c r="N863" t="s">
        <v>81</v>
      </c>
      <c r="O863">
        <v>1083</v>
      </c>
      <c r="P863" t="s">
        <v>73</v>
      </c>
      <c r="Q863">
        <f t="shared" si="13"/>
        <v>0.17570338774505784</v>
      </c>
      <c r="R863" t="s">
        <v>1567</v>
      </c>
    </row>
    <row r="864" spans="1:20" x14ac:dyDescent="0.25">
      <c r="A864" t="s">
        <v>150</v>
      </c>
      <c r="B864">
        <v>2016</v>
      </c>
      <c r="C864" t="s">
        <v>1566</v>
      </c>
      <c r="D864" t="s">
        <v>1567</v>
      </c>
      <c r="E864" t="s">
        <v>1572</v>
      </c>
      <c r="F864" t="s">
        <v>120</v>
      </c>
      <c r="G864">
        <v>40450</v>
      </c>
      <c r="I864" t="s">
        <v>133</v>
      </c>
      <c r="J864" t="s">
        <v>75</v>
      </c>
      <c r="K864">
        <v>16.7</v>
      </c>
      <c r="L864">
        <v>36601</v>
      </c>
      <c r="M864">
        <v>327884</v>
      </c>
      <c r="N864" t="s">
        <v>81</v>
      </c>
      <c r="O864">
        <v>1920</v>
      </c>
      <c r="P864" t="s">
        <v>73</v>
      </c>
      <c r="Q864">
        <f t="shared" si="13"/>
        <v>0.2501913980258661</v>
      </c>
      <c r="R864" t="s">
        <v>1567</v>
      </c>
    </row>
    <row r="865" spans="1:19" x14ac:dyDescent="0.25">
      <c r="A865" t="s">
        <v>150</v>
      </c>
      <c r="B865">
        <v>2016</v>
      </c>
      <c r="C865" t="s">
        <v>1566</v>
      </c>
      <c r="D865" t="s">
        <v>1567</v>
      </c>
      <c r="E865" t="s">
        <v>1573</v>
      </c>
      <c r="F865" t="s">
        <v>120</v>
      </c>
      <c r="G865">
        <v>40450</v>
      </c>
      <c r="I865" t="s">
        <v>133</v>
      </c>
      <c r="J865" t="s">
        <v>75</v>
      </c>
      <c r="K865">
        <v>16.7</v>
      </c>
      <c r="L865">
        <v>40257</v>
      </c>
      <c r="M865">
        <v>367351</v>
      </c>
      <c r="N865" t="s">
        <v>81</v>
      </c>
      <c r="O865">
        <v>2523</v>
      </c>
      <c r="P865" t="s">
        <v>73</v>
      </c>
      <c r="Q865">
        <f t="shared" si="13"/>
        <v>0.27518251168895086</v>
      </c>
      <c r="R865" t="s">
        <v>1567</v>
      </c>
    </row>
    <row r="866" spans="1:19" x14ac:dyDescent="0.25">
      <c r="A866" t="s">
        <v>150</v>
      </c>
      <c r="B866">
        <v>2016</v>
      </c>
      <c r="C866" t="s">
        <v>1566</v>
      </c>
      <c r="D866" t="s">
        <v>1567</v>
      </c>
      <c r="E866" t="s">
        <v>1574</v>
      </c>
      <c r="F866" t="s">
        <v>120</v>
      </c>
      <c r="G866">
        <v>40450</v>
      </c>
      <c r="I866" t="s">
        <v>133</v>
      </c>
      <c r="J866" t="s">
        <v>75</v>
      </c>
      <c r="K866">
        <v>16.7</v>
      </c>
      <c r="L866">
        <v>46438</v>
      </c>
      <c r="M866">
        <v>403565</v>
      </c>
      <c r="N866" t="s">
        <v>81</v>
      </c>
      <c r="O866">
        <v>1717</v>
      </c>
      <c r="P866" t="s">
        <v>73</v>
      </c>
      <c r="Q866">
        <f t="shared" si="13"/>
        <v>0.31743362589888718</v>
      </c>
      <c r="R866" t="s">
        <v>1567</v>
      </c>
    </row>
    <row r="867" spans="1:19" x14ac:dyDescent="0.25">
      <c r="A867" t="s">
        <v>150</v>
      </c>
      <c r="B867">
        <v>2016</v>
      </c>
      <c r="C867" t="s">
        <v>1566</v>
      </c>
      <c r="D867" t="s">
        <v>1567</v>
      </c>
      <c r="E867" t="s">
        <v>1575</v>
      </c>
      <c r="F867" t="s">
        <v>120</v>
      </c>
      <c r="G867">
        <v>40450</v>
      </c>
      <c r="I867" t="s">
        <v>133</v>
      </c>
      <c r="J867" t="s">
        <v>75</v>
      </c>
      <c r="K867">
        <v>16.7</v>
      </c>
      <c r="L867">
        <v>25244</v>
      </c>
      <c r="M867">
        <v>226323</v>
      </c>
      <c r="N867" t="s">
        <v>81</v>
      </c>
      <c r="O867">
        <v>1036</v>
      </c>
      <c r="P867" t="s">
        <v>73</v>
      </c>
      <c r="Q867">
        <f t="shared" si="13"/>
        <v>0.17255899160582944</v>
      </c>
      <c r="R867" t="s">
        <v>1567</v>
      </c>
    </row>
    <row r="868" spans="1:19" x14ac:dyDescent="0.25">
      <c r="A868" t="s">
        <v>150</v>
      </c>
      <c r="B868">
        <v>2016</v>
      </c>
      <c r="C868" t="s">
        <v>1566</v>
      </c>
      <c r="D868" t="s">
        <v>1567</v>
      </c>
      <c r="E868" t="s">
        <v>1576</v>
      </c>
      <c r="F868" t="s">
        <v>120</v>
      </c>
      <c r="G868">
        <v>40450</v>
      </c>
      <c r="I868" t="s">
        <v>133</v>
      </c>
      <c r="J868" t="s">
        <v>75</v>
      </c>
      <c r="K868">
        <v>16.7</v>
      </c>
      <c r="L868">
        <v>60883</v>
      </c>
      <c r="M868">
        <v>551509</v>
      </c>
      <c r="N868" t="s">
        <v>81</v>
      </c>
      <c r="O868">
        <v>2334</v>
      </c>
      <c r="P868" t="s">
        <v>73</v>
      </c>
      <c r="Q868">
        <f t="shared" si="13"/>
        <v>0.41617450031443959</v>
      </c>
      <c r="R868" t="s">
        <v>1567</v>
      </c>
    </row>
    <row r="869" spans="1:19" x14ac:dyDescent="0.25">
      <c r="A869" t="s">
        <v>150</v>
      </c>
      <c r="B869">
        <v>2016</v>
      </c>
      <c r="C869" t="s">
        <v>1566</v>
      </c>
      <c r="D869" t="s">
        <v>1567</v>
      </c>
      <c r="E869" t="s">
        <v>1577</v>
      </c>
      <c r="F869" t="s">
        <v>120</v>
      </c>
      <c r="G869">
        <v>40450</v>
      </c>
      <c r="I869" t="s">
        <v>133</v>
      </c>
      <c r="J869" t="s">
        <v>75</v>
      </c>
      <c r="K869">
        <v>16.7</v>
      </c>
      <c r="L869">
        <v>39569</v>
      </c>
      <c r="M869">
        <v>363084</v>
      </c>
      <c r="N869" t="s">
        <v>81</v>
      </c>
      <c r="O869">
        <v>1533</v>
      </c>
      <c r="P869" t="s">
        <v>73</v>
      </c>
      <c r="Q869">
        <f t="shared" si="13"/>
        <v>0.27047958876767014</v>
      </c>
      <c r="R869" t="s">
        <v>1567</v>
      </c>
    </row>
    <row r="870" spans="1:19" x14ac:dyDescent="0.25">
      <c r="A870" t="s">
        <v>150</v>
      </c>
      <c r="B870">
        <v>2016</v>
      </c>
      <c r="C870" t="s">
        <v>1578</v>
      </c>
      <c r="D870" t="s">
        <v>1579</v>
      </c>
      <c r="E870">
        <v>1</v>
      </c>
      <c r="F870" t="s">
        <v>120</v>
      </c>
      <c r="G870">
        <v>21366</v>
      </c>
      <c r="I870" t="s">
        <v>172</v>
      </c>
      <c r="J870" t="s">
        <v>70</v>
      </c>
      <c r="K870">
        <v>215</v>
      </c>
      <c r="L870">
        <v>251450</v>
      </c>
      <c r="M870">
        <v>2794750</v>
      </c>
      <c r="N870" t="s">
        <v>81</v>
      </c>
      <c r="O870">
        <v>0</v>
      </c>
      <c r="P870" t="s">
        <v>122</v>
      </c>
      <c r="Q870">
        <f t="shared" si="13"/>
        <v>0.1335085483699692</v>
      </c>
      <c r="R870" t="s">
        <v>3794</v>
      </c>
      <c r="S870" t="s">
        <v>3795</v>
      </c>
    </row>
    <row r="871" spans="1:19" x14ac:dyDescent="0.25">
      <c r="A871" t="s">
        <v>150</v>
      </c>
      <c r="B871">
        <v>2016</v>
      </c>
      <c r="C871" t="s">
        <v>1578</v>
      </c>
      <c r="D871" t="s">
        <v>1579</v>
      </c>
      <c r="E871">
        <v>2</v>
      </c>
      <c r="F871" t="s">
        <v>120</v>
      </c>
      <c r="G871">
        <v>21524</v>
      </c>
      <c r="I871" t="s">
        <v>172</v>
      </c>
      <c r="J871" t="s">
        <v>70</v>
      </c>
      <c r="K871">
        <v>215</v>
      </c>
      <c r="L871">
        <v>234741</v>
      </c>
      <c r="M871">
        <v>2598520</v>
      </c>
      <c r="N871" t="s">
        <v>81</v>
      </c>
      <c r="O871">
        <v>0</v>
      </c>
      <c r="P871" t="s">
        <v>122</v>
      </c>
      <c r="Q871">
        <f t="shared" si="13"/>
        <v>0.12463682701497292</v>
      </c>
      <c r="R871" t="s">
        <v>3794</v>
      </c>
      <c r="S871" t="s">
        <v>3795</v>
      </c>
    </row>
    <row r="872" spans="1:19" x14ac:dyDescent="0.25">
      <c r="A872" t="s">
        <v>125</v>
      </c>
      <c r="B872">
        <v>2016</v>
      </c>
      <c r="C872" t="s">
        <v>1580</v>
      </c>
      <c r="D872" t="s">
        <v>1581</v>
      </c>
      <c r="E872">
        <v>1</v>
      </c>
      <c r="F872" t="s">
        <v>120</v>
      </c>
      <c r="G872">
        <v>41087</v>
      </c>
      <c r="I872" t="s">
        <v>129</v>
      </c>
      <c r="J872" t="s">
        <v>69</v>
      </c>
      <c r="K872">
        <v>20</v>
      </c>
      <c r="L872">
        <v>42503</v>
      </c>
      <c r="M872">
        <v>0</v>
      </c>
      <c r="N872" t="s">
        <v>68</v>
      </c>
      <c r="O872">
        <v>0</v>
      </c>
      <c r="P872" t="s">
        <v>122</v>
      </c>
      <c r="Q872">
        <f t="shared" si="13"/>
        <v>0.24259703196347032</v>
      </c>
      <c r="R872" t="s">
        <v>1581</v>
      </c>
    </row>
    <row r="873" spans="1:19" x14ac:dyDescent="0.25">
      <c r="A873" t="s">
        <v>116</v>
      </c>
      <c r="B873">
        <v>2016</v>
      </c>
      <c r="C873" t="s">
        <v>1582</v>
      </c>
      <c r="D873" t="s">
        <v>1583</v>
      </c>
      <c r="E873" t="s">
        <v>119</v>
      </c>
      <c r="F873" t="s">
        <v>120</v>
      </c>
      <c r="G873">
        <v>40695</v>
      </c>
      <c r="I873" t="s">
        <v>121</v>
      </c>
      <c r="J873" t="s">
        <v>99</v>
      </c>
      <c r="K873">
        <v>1</v>
      </c>
      <c r="L873">
        <v>600</v>
      </c>
      <c r="M873">
        <v>0</v>
      </c>
      <c r="N873" t="s">
        <v>98</v>
      </c>
      <c r="O873">
        <v>0</v>
      </c>
      <c r="P873" t="s">
        <v>122</v>
      </c>
      <c r="Q873">
        <f t="shared" si="13"/>
        <v>6.8493150684931503E-2</v>
      </c>
      <c r="R873" t="s">
        <v>1583</v>
      </c>
    </row>
    <row r="874" spans="1:19" x14ac:dyDescent="0.25">
      <c r="A874" t="s">
        <v>125</v>
      </c>
      <c r="B874">
        <v>2016</v>
      </c>
      <c r="C874" t="s">
        <v>1584</v>
      </c>
      <c r="D874" t="s">
        <v>1585</v>
      </c>
      <c r="E874" t="s">
        <v>128</v>
      </c>
      <c r="F874" t="s">
        <v>120</v>
      </c>
      <c r="G874">
        <v>41639</v>
      </c>
      <c r="I874" t="s">
        <v>129</v>
      </c>
      <c r="J874" t="s">
        <v>69</v>
      </c>
      <c r="K874">
        <v>1.5</v>
      </c>
      <c r="L874">
        <v>1971</v>
      </c>
      <c r="M874">
        <v>0</v>
      </c>
      <c r="N874" t="s">
        <v>68</v>
      </c>
      <c r="O874">
        <v>0</v>
      </c>
      <c r="P874" t="s">
        <v>122</v>
      </c>
      <c r="Q874">
        <f t="shared" si="13"/>
        <v>0.15</v>
      </c>
      <c r="R874" t="s">
        <v>3796</v>
      </c>
      <c r="S874" t="s">
        <v>3797</v>
      </c>
    </row>
    <row r="875" spans="1:19" x14ac:dyDescent="0.25">
      <c r="A875" t="s">
        <v>125</v>
      </c>
      <c r="B875">
        <v>2016</v>
      </c>
      <c r="C875" t="s">
        <v>1586</v>
      </c>
      <c r="D875" t="s">
        <v>1587</v>
      </c>
      <c r="E875" t="s">
        <v>128</v>
      </c>
      <c r="F875" t="s">
        <v>120</v>
      </c>
      <c r="G875">
        <v>41639</v>
      </c>
      <c r="I875" t="s">
        <v>129</v>
      </c>
      <c r="J875" t="s">
        <v>69</v>
      </c>
      <c r="K875">
        <v>1.5</v>
      </c>
      <c r="L875">
        <v>1971</v>
      </c>
      <c r="M875">
        <v>0</v>
      </c>
      <c r="N875" t="s">
        <v>68</v>
      </c>
      <c r="O875">
        <v>0</v>
      </c>
      <c r="P875" t="s">
        <v>122</v>
      </c>
      <c r="Q875">
        <f t="shared" si="13"/>
        <v>0.15</v>
      </c>
      <c r="R875" t="s">
        <v>3796</v>
      </c>
      <c r="S875" t="s">
        <v>3798</v>
      </c>
    </row>
    <row r="876" spans="1:19" x14ac:dyDescent="0.25">
      <c r="A876" t="s">
        <v>125</v>
      </c>
      <c r="B876">
        <v>2016</v>
      </c>
      <c r="C876" t="s">
        <v>1588</v>
      </c>
      <c r="D876" t="s">
        <v>1589</v>
      </c>
      <c r="E876" t="s">
        <v>128</v>
      </c>
      <c r="F876" t="s">
        <v>120</v>
      </c>
      <c r="G876">
        <v>41639</v>
      </c>
      <c r="I876" t="s">
        <v>129</v>
      </c>
      <c r="J876" t="s">
        <v>69</v>
      </c>
      <c r="K876">
        <v>1.5</v>
      </c>
      <c r="L876">
        <v>1971</v>
      </c>
      <c r="M876">
        <v>0</v>
      </c>
      <c r="N876" t="s">
        <v>68</v>
      </c>
      <c r="O876">
        <v>0</v>
      </c>
      <c r="P876" t="s">
        <v>122</v>
      </c>
      <c r="Q876">
        <f t="shared" si="13"/>
        <v>0.15</v>
      </c>
      <c r="R876" t="s">
        <v>3796</v>
      </c>
      <c r="S876" t="s">
        <v>3799</v>
      </c>
    </row>
    <row r="877" spans="1:19" x14ac:dyDescent="0.25">
      <c r="A877" t="s">
        <v>125</v>
      </c>
      <c r="B877">
        <v>2016</v>
      </c>
      <c r="C877" t="s">
        <v>1590</v>
      </c>
      <c r="D877" t="s">
        <v>1591</v>
      </c>
      <c r="E877" t="s">
        <v>128</v>
      </c>
      <c r="F877" t="s">
        <v>120</v>
      </c>
      <c r="G877">
        <v>41639</v>
      </c>
      <c r="I877" t="s">
        <v>129</v>
      </c>
      <c r="J877" t="s">
        <v>69</v>
      </c>
      <c r="K877">
        <v>1.5</v>
      </c>
      <c r="L877">
        <v>1971</v>
      </c>
      <c r="M877">
        <v>0</v>
      </c>
      <c r="N877" t="s">
        <v>68</v>
      </c>
      <c r="O877">
        <v>0</v>
      </c>
      <c r="P877" t="s">
        <v>122</v>
      </c>
      <c r="Q877">
        <f t="shared" si="13"/>
        <v>0.15</v>
      </c>
      <c r="R877" t="s">
        <v>3796</v>
      </c>
      <c r="S877" t="s">
        <v>3800</v>
      </c>
    </row>
    <row r="878" spans="1:19" x14ac:dyDescent="0.25">
      <c r="A878" t="s">
        <v>125</v>
      </c>
      <c r="B878">
        <v>2016</v>
      </c>
      <c r="C878" t="s">
        <v>1592</v>
      </c>
      <c r="D878" t="s">
        <v>1593</v>
      </c>
      <c r="E878" t="s">
        <v>128</v>
      </c>
      <c r="F878" t="s">
        <v>120</v>
      </c>
      <c r="G878">
        <v>41639</v>
      </c>
      <c r="I878" t="s">
        <v>129</v>
      </c>
      <c r="J878" t="s">
        <v>69</v>
      </c>
      <c r="K878">
        <v>1.5</v>
      </c>
      <c r="L878">
        <v>1971</v>
      </c>
      <c r="M878">
        <v>0</v>
      </c>
      <c r="N878" t="s">
        <v>68</v>
      </c>
      <c r="O878">
        <v>0</v>
      </c>
      <c r="P878" t="s">
        <v>122</v>
      </c>
      <c r="Q878">
        <f t="shared" si="13"/>
        <v>0.15</v>
      </c>
      <c r="R878" t="s">
        <v>3796</v>
      </c>
      <c r="S878" t="s">
        <v>3801</v>
      </c>
    </row>
    <row r="879" spans="1:19" x14ac:dyDescent="0.25">
      <c r="A879" t="s">
        <v>125</v>
      </c>
      <c r="B879">
        <v>2016</v>
      </c>
      <c r="C879" t="s">
        <v>1594</v>
      </c>
      <c r="D879" t="s">
        <v>1595</v>
      </c>
      <c r="E879" t="s">
        <v>128</v>
      </c>
      <c r="F879" t="s">
        <v>120</v>
      </c>
      <c r="G879">
        <v>41639</v>
      </c>
      <c r="I879" t="s">
        <v>129</v>
      </c>
      <c r="J879" t="s">
        <v>69</v>
      </c>
      <c r="K879">
        <v>1.5</v>
      </c>
      <c r="L879">
        <v>1971</v>
      </c>
      <c r="M879">
        <v>0</v>
      </c>
      <c r="N879" t="s">
        <v>68</v>
      </c>
      <c r="O879">
        <v>0</v>
      </c>
      <c r="P879" t="s">
        <v>122</v>
      </c>
      <c r="Q879">
        <f t="shared" si="13"/>
        <v>0.15</v>
      </c>
      <c r="R879" t="s">
        <v>3796</v>
      </c>
      <c r="S879" t="s">
        <v>3802</v>
      </c>
    </row>
    <row r="880" spans="1:19" x14ac:dyDescent="0.25">
      <c r="A880" t="s">
        <v>125</v>
      </c>
      <c r="B880">
        <v>2016</v>
      </c>
      <c r="C880" t="s">
        <v>1596</v>
      </c>
      <c r="D880" t="s">
        <v>1597</v>
      </c>
      <c r="E880" t="s">
        <v>128</v>
      </c>
      <c r="F880" t="s">
        <v>120</v>
      </c>
      <c r="G880">
        <v>41639</v>
      </c>
      <c r="I880" t="s">
        <v>129</v>
      </c>
      <c r="J880" t="s">
        <v>69</v>
      </c>
      <c r="K880">
        <v>1.5</v>
      </c>
      <c r="L880">
        <v>1971</v>
      </c>
      <c r="M880">
        <v>0</v>
      </c>
      <c r="N880" t="s">
        <v>68</v>
      </c>
      <c r="O880">
        <v>0</v>
      </c>
      <c r="P880" t="s">
        <v>122</v>
      </c>
      <c r="Q880">
        <f t="shared" si="13"/>
        <v>0.15</v>
      </c>
      <c r="R880" t="s">
        <v>3803</v>
      </c>
      <c r="S880" t="s">
        <v>3804</v>
      </c>
    </row>
    <row r="881" spans="1:19" x14ac:dyDescent="0.25">
      <c r="A881" t="s">
        <v>125</v>
      </c>
      <c r="B881">
        <v>2016</v>
      </c>
      <c r="C881" t="s">
        <v>1598</v>
      </c>
      <c r="D881" t="s">
        <v>1599</v>
      </c>
      <c r="E881" t="s">
        <v>128</v>
      </c>
      <c r="F881" t="s">
        <v>120</v>
      </c>
      <c r="G881">
        <v>41639</v>
      </c>
      <c r="I881" t="s">
        <v>129</v>
      </c>
      <c r="J881" t="s">
        <v>69</v>
      </c>
      <c r="K881">
        <v>1.5</v>
      </c>
      <c r="L881">
        <v>1971</v>
      </c>
      <c r="M881">
        <v>0</v>
      </c>
      <c r="N881" t="s">
        <v>68</v>
      </c>
      <c r="O881">
        <v>0</v>
      </c>
      <c r="P881" t="s">
        <v>122</v>
      </c>
      <c r="Q881">
        <f t="shared" si="13"/>
        <v>0.15</v>
      </c>
      <c r="R881" t="s">
        <v>3803</v>
      </c>
      <c r="S881" t="s">
        <v>3805</v>
      </c>
    </row>
    <row r="882" spans="1:19" x14ac:dyDescent="0.25">
      <c r="A882" t="s">
        <v>125</v>
      </c>
      <c r="B882">
        <v>2016</v>
      </c>
      <c r="C882" t="s">
        <v>1600</v>
      </c>
      <c r="D882" t="s">
        <v>1601</v>
      </c>
      <c r="E882" t="s">
        <v>128</v>
      </c>
      <c r="F882" t="s">
        <v>120</v>
      </c>
      <c r="G882">
        <v>41639</v>
      </c>
      <c r="I882" t="s">
        <v>129</v>
      </c>
      <c r="J882" t="s">
        <v>69</v>
      </c>
      <c r="K882">
        <v>1.5</v>
      </c>
      <c r="L882">
        <v>1971</v>
      </c>
      <c r="M882">
        <v>0</v>
      </c>
      <c r="N882" t="s">
        <v>68</v>
      </c>
      <c r="O882">
        <v>0</v>
      </c>
      <c r="P882" t="s">
        <v>122</v>
      </c>
      <c r="Q882">
        <f t="shared" si="13"/>
        <v>0.15</v>
      </c>
      <c r="R882" t="s">
        <v>3803</v>
      </c>
      <c r="S882" t="s">
        <v>3806</v>
      </c>
    </row>
    <row r="883" spans="1:19" x14ac:dyDescent="0.25">
      <c r="A883" t="s">
        <v>125</v>
      </c>
      <c r="B883">
        <v>2016</v>
      </c>
      <c r="C883" t="s">
        <v>1602</v>
      </c>
      <c r="D883" t="s">
        <v>1603</v>
      </c>
      <c r="E883" t="s">
        <v>128</v>
      </c>
      <c r="F883" t="s">
        <v>120</v>
      </c>
      <c r="G883">
        <v>41639</v>
      </c>
      <c r="I883" t="s">
        <v>129</v>
      </c>
      <c r="J883" t="s">
        <v>69</v>
      </c>
      <c r="K883">
        <v>1.5</v>
      </c>
      <c r="L883">
        <v>1971</v>
      </c>
      <c r="M883">
        <v>0</v>
      </c>
      <c r="N883" t="s">
        <v>68</v>
      </c>
      <c r="O883">
        <v>0</v>
      </c>
      <c r="P883" t="s">
        <v>122</v>
      </c>
      <c r="Q883">
        <f t="shared" si="13"/>
        <v>0.15</v>
      </c>
      <c r="R883" t="s">
        <v>3803</v>
      </c>
      <c r="S883" t="s">
        <v>3807</v>
      </c>
    </row>
    <row r="884" spans="1:19" x14ac:dyDescent="0.25">
      <c r="A884" t="s">
        <v>125</v>
      </c>
      <c r="B884">
        <v>2016</v>
      </c>
      <c r="C884" t="s">
        <v>1604</v>
      </c>
      <c r="D884" t="s">
        <v>1605</v>
      </c>
      <c r="E884" t="s">
        <v>128</v>
      </c>
      <c r="F884" t="s">
        <v>120</v>
      </c>
      <c r="G884">
        <v>41639</v>
      </c>
      <c r="I884" t="s">
        <v>129</v>
      </c>
      <c r="J884" t="s">
        <v>69</v>
      </c>
      <c r="K884">
        <v>1.5</v>
      </c>
      <c r="L884">
        <v>1971</v>
      </c>
      <c r="M884">
        <v>0</v>
      </c>
      <c r="N884" t="s">
        <v>68</v>
      </c>
      <c r="O884">
        <v>0</v>
      </c>
      <c r="P884" t="s">
        <v>122</v>
      </c>
      <c r="Q884">
        <f t="shared" si="13"/>
        <v>0.15</v>
      </c>
      <c r="R884" t="s">
        <v>3803</v>
      </c>
      <c r="S884" t="s">
        <v>3808</v>
      </c>
    </row>
    <row r="885" spans="1:19" x14ac:dyDescent="0.25">
      <c r="A885" t="s">
        <v>125</v>
      </c>
      <c r="B885">
        <v>2016</v>
      </c>
      <c r="C885" t="s">
        <v>1606</v>
      </c>
      <c r="D885" t="s">
        <v>1607</v>
      </c>
      <c r="E885" t="s">
        <v>128</v>
      </c>
      <c r="F885" t="s">
        <v>120</v>
      </c>
      <c r="G885">
        <v>41639</v>
      </c>
      <c r="I885" t="s">
        <v>129</v>
      </c>
      <c r="J885" t="s">
        <v>69</v>
      </c>
      <c r="K885">
        <v>1.5</v>
      </c>
      <c r="L885">
        <v>1971</v>
      </c>
      <c r="M885">
        <v>0</v>
      </c>
      <c r="N885" t="s">
        <v>68</v>
      </c>
      <c r="O885">
        <v>0</v>
      </c>
      <c r="P885" t="s">
        <v>122</v>
      </c>
      <c r="Q885">
        <f t="shared" si="13"/>
        <v>0.15</v>
      </c>
      <c r="R885" t="s">
        <v>3803</v>
      </c>
      <c r="S885" t="s">
        <v>3809</v>
      </c>
    </row>
    <row r="886" spans="1:19" x14ac:dyDescent="0.25">
      <c r="A886" t="s">
        <v>125</v>
      </c>
      <c r="B886">
        <v>2016</v>
      </c>
      <c r="C886" t="s">
        <v>1608</v>
      </c>
      <c r="D886" t="s">
        <v>1609</v>
      </c>
      <c r="E886" t="s">
        <v>128</v>
      </c>
      <c r="F886" t="s">
        <v>120</v>
      </c>
      <c r="G886">
        <v>41639</v>
      </c>
      <c r="I886" t="s">
        <v>129</v>
      </c>
      <c r="J886" t="s">
        <v>69</v>
      </c>
      <c r="K886">
        <v>1.5</v>
      </c>
      <c r="L886">
        <v>1971</v>
      </c>
      <c r="M886">
        <v>0</v>
      </c>
      <c r="N886" t="s">
        <v>68</v>
      </c>
      <c r="O886">
        <v>0</v>
      </c>
      <c r="P886" t="s">
        <v>122</v>
      </c>
      <c r="Q886">
        <f t="shared" si="13"/>
        <v>0.15</v>
      </c>
      <c r="R886" t="s">
        <v>3803</v>
      </c>
      <c r="S886" t="s">
        <v>3810</v>
      </c>
    </row>
    <row r="887" spans="1:19" x14ac:dyDescent="0.25">
      <c r="A887" t="s">
        <v>125</v>
      </c>
      <c r="B887">
        <v>2016</v>
      </c>
      <c r="C887" t="s">
        <v>1610</v>
      </c>
      <c r="D887" t="s">
        <v>1611</v>
      </c>
      <c r="E887" t="s">
        <v>128</v>
      </c>
      <c r="F887" t="s">
        <v>120</v>
      </c>
      <c r="G887">
        <v>41639</v>
      </c>
      <c r="I887" t="s">
        <v>129</v>
      </c>
      <c r="J887" t="s">
        <v>69</v>
      </c>
      <c r="K887">
        <v>1.5</v>
      </c>
      <c r="L887">
        <v>1971</v>
      </c>
      <c r="M887">
        <v>0</v>
      </c>
      <c r="N887" t="s">
        <v>68</v>
      </c>
      <c r="O887">
        <v>0</v>
      </c>
      <c r="P887" t="s">
        <v>122</v>
      </c>
      <c r="Q887">
        <f t="shared" si="13"/>
        <v>0.15</v>
      </c>
      <c r="R887" t="s">
        <v>3803</v>
      </c>
      <c r="S887" t="s">
        <v>3811</v>
      </c>
    </row>
    <row r="888" spans="1:19" x14ac:dyDescent="0.25">
      <c r="A888" t="s">
        <v>125</v>
      </c>
      <c r="B888">
        <v>2016</v>
      </c>
      <c r="C888" t="s">
        <v>1612</v>
      </c>
      <c r="D888" t="s">
        <v>1613</v>
      </c>
      <c r="E888">
        <v>56819</v>
      </c>
      <c r="F888" t="s">
        <v>120</v>
      </c>
      <c r="G888">
        <v>41579</v>
      </c>
      <c r="I888" t="s">
        <v>129</v>
      </c>
      <c r="J888" t="s">
        <v>69</v>
      </c>
      <c r="K888">
        <v>128.9</v>
      </c>
      <c r="L888">
        <v>292750</v>
      </c>
      <c r="M888">
        <v>0</v>
      </c>
      <c r="N888" t="s">
        <v>68</v>
      </c>
      <c r="O888">
        <v>0</v>
      </c>
      <c r="P888" t="s">
        <v>122</v>
      </c>
      <c r="Q888">
        <f t="shared" si="13"/>
        <v>0.25926260490061676</v>
      </c>
      <c r="R888" t="s">
        <v>1613</v>
      </c>
    </row>
    <row r="889" spans="1:19" x14ac:dyDescent="0.25">
      <c r="A889" t="s">
        <v>125</v>
      </c>
      <c r="B889">
        <v>2016</v>
      </c>
      <c r="C889" t="s">
        <v>1614</v>
      </c>
      <c r="D889" t="s">
        <v>1615</v>
      </c>
      <c r="E889" t="s">
        <v>128</v>
      </c>
      <c r="F889" t="s">
        <v>120</v>
      </c>
      <c r="G889">
        <v>42472</v>
      </c>
      <c r="I889" t="s">
        <v>129</v>
      </c>
      <c r="J889" t="s">
        <v>69</v>
      </c>
      <c r="K889">
        <v>148.69999999999999</v>
      </c>
      <c r="L889">
        <v>314795</v>
      </c>
      <c r="M889">
        <v>0</v>
      </c>
      <c r="N889" t="s">
        <v>68</v>
      </c>
      <c r="O889">
        <v>0</v>
      </c>
      <c r="P889" t="s">
        <v>122</v>
      </c>
      <c r="Q889">
        <f t="shared" si="13"/>
        <v>0.24166444037057849</v>
      </c>
      <c r="R889" t="s">
        <v>1615</v>
      </c>
    </row>
    <row r="890" spans="1:19" x14ac:dyDescent="0.25">
      <c r="A890" t="s">
        <v>125</v>
      </c>
      <c r="B890">
        <v>2016</v>
      </c>
      <c r="C890" t="s">
        <v>1616</v>
      </c>
      <c r="D890" t="s">
        <v>1617</v>
      </c>
      <c r="E890">
        <v>1</v>
      </c>
      <c r="F890" t="s">
        <v>120</v>
      </c>
      <c r="G890">
        <v>42222</v>
      </c>
      <c r="I890" t="s">
        <v>129</v>
      </c>
      <c r="J890" t="s">
        <v>69</v>
      </c>
      <c r="K890">
        <v>20</v>
      </c>
      <c r="L890">
        <v>49654</v>
      </c>
      <c r="M890">
        <v>0</v>
      </c>
      <c r="N890" t="s">
        <v>68</v>
      </c>
      <c r="O890">
        <v>0</v>
      </c>
      <c r="P890" t="s">
        <v>122</v>
      </c>
      <c r="Q890">
        <f t="shared" si="13"/>
        <v>0.28341324200913243</v>
      </c>
      <c r="R890" t="s">
        <v>3812</v>
      </c>
      <c r="S890" t="s">
        <v>3813</v>
      </c>
    </row>
    <row r="891" spans="1:19" x14ac:dyDescent="0.25">
      <c r="A891" t="s">
        <v>125</v>
      </c>
      <c r="B891">
        <v>2016</v>
      </c>
      <c r="C891" t="s">
        <v>1618</v>
      </c>
      <c r="D891" t="s">
        <v>1619</v>
      </c>
      <c r="E891">
        <v>1</v>
      </c>
      <c r="F891" t="s">
        <v>120</v>
      </c>
      <c r="G891">
        <v>40909</v>
      </c>
      <c r="I891" t="s">
        <v>129</v>
      </c>
      <c r="J891" t="s">
        <v>69</v>
      </c>
      <c r="K891">
        <v>1.2</v>
      </c>
      <c r="L891">
        <v>2102.4</v>
      </c>
      <c r="M891">
        <v>0</v>
      </c>
      <c r="N891" t="s">
        <v>68</v>
      </c>
      <c r="O891">
        <v>0</v>
      </c>
      <c r="P891" t="s">
        <v>122</v>
      </c>
      <c r="Q891">
        <f t="shared" si="13"/>
        <v>0.2</v>
      </c>
      <c r="R891" t="s">
        <v>1619</v>
      </c>
    </row>
    <row r="892" spans="1:19" x14ac:dyDescent="0.25">
      <c r="A892" t="s">
        <v>125</v>
      </c>
      <c r="B892">
        <v>2016</v>
      </c>
      <c r="C892" t="s">
        <v>1620</v>
      </c>
      <c r="D892" t="s">
        <v>1621</v>
      </c>
      <c r="E892">
        <v>1</v>
      </c>
      <c r="F892" t="s">
        <v>120</v>
      </c>
      <c r="G892">
        <v>40909</v>
      </c>
      <c r="I892" t="s">
        <v>129</v>
      </c>
      <c r="J892" t="s">
        <v>69</v>
      </c>
      <c r="K892">
        <v>1.2</v>
      </c>
      <c r="L892">
        <v>1897</v>
      </c>
      <c r="M892">
        <v>0</v>
      </c>
      <c r="N892" t="s">
        <v>68</v>
      </c>
      <c r="O892">
        <v>0</v>
      </c>
      <c r="P892" t="s">
        <v>122</v>
      </c>
      <c r="Q892">
        <f t="shared" si="13"/>
        <v>0.18046042617960426</v>
      </c>
      <c r="R892" t="s">
        <v>1621</v>
      </c>
    </row>
    <row r="893" spans="1:19" x14ac:dyDescent="0.25">
      <c r="A893" t="s">
        <v>188</v>
      </c>
      <c r="B893">
        <v>2016</v>
      </c>
      <c r="C893" t="s">
        <v>1622</v>
      </c>
      <c r="D893" t="s">
        <v>1623</v>
      </c>
      <c r="E893">
        <v>1641</v>
      </c>
      <c r="F893" t="s">
        <v>153</v>
      </c>
      <c r="G893">
        <v>30590</v>
      </c>
      <c r="I893" t="s">
        <v>191</v>
      </c>
      <c r="J893" t="s">
        <v>95</v>
      </c>
      <c r="K893">
        <v>1.46</v>
      </c>
      <c r="L893">
        <v>992</v>
      </c>
      <c r="M893">
        <v>0</v>
      </c>
      <c r="N893" t="s">
        <v>93</v>
      </c>
      <c r="O893">
        <v>0</v>
      </c>
      <c r="P893" t="s">
        <v>122</v>
      </c>
      <c r="Q893">
        <f t="shared" si="13"/>
        <v>7.7563019953712384E-2</v>
      </c>
      <c r="R893" t="s">
        <v>1623</v>
      </c>
    </row>
    <row r="894" spans="1:19" x14ac:dyDescent="0.25">
      <c r="A894" t="s">
        <v>188</v>
      </c>
      <c r="B894">
        <v>2016</v>
      </c>
      <c r="C894" t="s">
        <v>1622</v>
      </c>
      <c r="D894" t="s">
        <v>1623</v>
      </c>
      <c r="E894">
        <v>1642</v>
      </c>
      <c r="F894" t="s">
        <v>153</v>
      </c>
      <c r="G894">
        <v>30590</v>
      </c>
      <c r="I894" t="s">
        <v>191</v>
      </c>
      <c r="J894" t="s">
        <v>95</v>
      </c>
      <c r="K894">
        <v>1.46</v>
      </c>
      <c r="L894">
        <v>1006</v>
      </c>
      <c r="M894">
        <v>0</v>
      </c>
      <c r="N894" t="s">
        <v>93</v>
      </c>
      <c r="O894">
        <v>0</v>
      </c>
      <c r="P894" t="s">
        <v>122</v>
      </c>
      <c r="Q894">
        <f t="shared" si="13"/>
        <v>7.8657659348220429E-2</v>
      </c>
      <c r="R894" t="s">
        <v>1623</v>
      </c>
    </row>
    <row r="895" spans="1:19" x14ac:dyDescent="0.25">
      <c r="A895" t="s">
        <v>188</v>
      </c>
      <c r="B895">
        <v>2016</v>
      </c>
      <c r="C895" t="s">
        <v>1622</v>
      </c>
      <c r="D895" t="s">
        <v>1623</v>
      </c>
      <c r="E895">
        <v>8332</v>
      </c>
      <c r="F895" t="s">
        <v>153</v>
      </c>
      <c r="G895">
        <v>30590</v>
      </c>
      <c r="I895" t="s">
        <v>191</v>
      </c>
      <c r="J895" t="s">
        <v>95</v>
      </c>
      <c r="K895">
        <v>0.09</v>
      </c>
      <c r="L895">
        <v>0.01</v>
      </c>
      <c r="M895">
        <v>0</v>
      </c>
      <c r="N895" t="s">
        <v>93</v>
      </c>
      <c r="O895">
        <v>0</v>
      </c>
      <c r="P895" t="s">
        <v>122</v>
      </c>
      <c r="Q895">
        <f t="shared" si="13"/>
        <v>1.2683916793505835E-5</v>
      </c>
      <c r="R895" t="s">
        <v>1623</v>
      </c>
    </row>
    <row r="896" spans="1:19" x14ac:dyDescent="0.25">
      <c r="A896" t="s">
        <v>150</v>
      </c>
      <c r="B896">
        <v>2016</v>
      </c>
      <c r="C896" t="s">
        <v>1624</v>
      </c>
      <c r="D896" t="s">
        <v>1625</v>
      </c>
      <c r="E896" t="s">
        <v>1626</v>
      </c>
      <c r="F896" t="s">
        <v>120</v>
      </c>
      <c r="G896">
        <v>37098</v>
      </c>
      <c r="I896" t="s">
        <v>167</v>
      </c>
      <c r="J896" t="s">
        <v>74</v>
      </c>
      <c r="K896">
        <v>45</v>
      </c>
      <c r="L896">
        <v>10244</v>
      </c>
      <c r="M896">
        <v>110514</v>
      </c>
      <c r="N896" t="s">
        <v>81</v>
      </c>
      <c r="O896">
        <v>0</v>
      </c>
      <c r="P896" t="s">
        <v>122</v>
      </c>
      <c r="Q896">
        <f t="shared" si="13"/>
        <v>2.5986808726534753E-2</v>
      </c>
      <c r="R896" t="s">
        <v>1625</v>
      </c>
    </row>
    <row r="897" spans="1:20" x14ac:dyDescent="0.25">
      <c r="A897" t="s">
        <v>150</v>
      </c>
      <c r="B897">
        <v>2016</v>
      </c>
      <c r="C897" t="s">
        <v>1624</v>
      </c>
      <c r="D897" t="s">
        <v>1625</v>
      </c>
      <c r="E897" t="s">
        <v>1627</v>
      </c>
      <c r="F897" t="s">
        <v>120</v>
      </c>
      <c r="G897">
        <v>37098</v>
      </c>
      <c r="I897" t="s">
        <v>167</v>
      </c>
      <c r="J897" t="s">
        <v>74</v>
      </c>
      <c r="K897">
        <v>45</v>
      </c>
      <c r="L897">
        <v>12070</v>
      </c>
      <c r="M897">
        <v>130586</v>
      </c>
      <c r="N897" t="s">
        <v>81</v>
      </c>
      <c r="O897">
        <v>0</v>
      </c>
      <c r="P897" t="s">
        <v>122</v>
      </c>
      <c r="Q897">
        <f t="shared" si="13"/>
        <v>3.0618975139523084E-2</v>
      </c>
      <c r="R897" t="s">
        <v>1625</v>
      </c>
    </row>
    <row r="898" spans="1:20" x14ac:dyDescent="0.25">
      <c r="A898" t="s">
        <v>150</v>
      </c>
      <c r="B898">
        <v>2016</v>
      </c>
      <c r="C898" t="s">
        <v>1624</v>
      </c>
      <c r="D898" t="s">
        <v>1625</v>
      </c>
      <c r="E898" t="s">
        <v>1628</v>
      </c>
      <c r="F898" t="s">
        <v>120</v>
      </c>
      <c r="G898">
        <v>37135</v>
      </c>
      <c r="I898" t="s">
        <v>167</v>
      </c>
      <c r="J898" t="s">
        <v>74</v>
      </c>
      <c r="K898">
        <v>45</v>
      </c>
      <c r="L898">
        <v>12512</v>
      </c>
      <c r="M898">
        <v>127850</v>
      </c>
      <c r="N898" t="s">
        <v>81</v>
      </c>
      <c r="O898">
        <v>0</v>
      </c>
      <c r="P898" t="s">
        <v>122</v>
      </c>
      <c r="Q898">
        <f t="shared" si="13"/>
        <v>3.1740233384068998E-2</v>
      </c>
      <c r="R898" t="s">
        <v>1625</v>
      </c>
    </row>
    <row r="899" spans="1:20" x14ac:dyDescent="0.25">
      <c r="A899" t="s">
        <v>125</v>
      </c>
      <c r="B899">
        <v>2016</v>
      </c>
      <c r="C899" t="s">
        <v>1629</v>
      </c>
      <c r="D899" t="s">
        <v>1630</v>
      </c>
      <c r="E899">
        <v>1</v>
      </c>
      <c r="F899" t="s">
        <v>120</v>
      </c>
      <c r="G899">
        <v>41030</v>
      </c>
      <c r="I899" t="s">
        <v>129</v>
      </c>
      <c r="J899" t="s">
        <v>69</v>
      </c>
      <c r="K899">
        <v>1.5</v>
      </c>
      <c r="L899">
        <v>3001</v>
      </c>
      <c r="M899">
        <v>0</v>
      </c>
      <c r="N899" t="s">
        <v>68</v>
      </c>
      <c r="O899">
        <v>0</v>
      </c>
      <c r="P899" t="s">
        <v>122</v>
      </c>
      <c r="Q899">
        <f t="shared" si="13"/>
        <v>0.22838660578386605</v>
      </c>
      <c r="R899" t="s">
        <v>1630</v>
      </c>
    </row>
    <row r="900" spans="1:20" x14ac:dyDescent="0.25">
      <c r="A900" t="s">
        <v>125</v>
      </c>
      <c r="B900">
        <v>2016</v>
      </c>
      <c r="C900" t="s">
        <v>1631</v>
      </c>
      <c r="D900" t="s">
        <v>1632</v>
      </c>
      <c r="E900" t="s">
        <v>1633</v>
      </c>
      <c r="F900" t="s">
        <v>120</v>
      </c>
      <c r="G900">
        <v>41609</v>
      </c>
      <c r="I900" t="s">
        <v>129</v>
      </c>
      <c r="J900" t="s">
        <v>69</v>
      </c>
      <c r="K900">
        <v>1.5</v>
      </c>
      <c r="L900">
        <v>4265</v>
      </c>
      <c r="M900">
        <v>0</v>
      </c>
      <c r="N900" t="s">
        <v>68</v>
      </c>
      <c r="O900">
        <v>0</v>
      </c>
      <c r="P900" t="s">
        <v>122</v>
      </c>
      <c r="Q900">
        <f t="shared" si="13"/>
        <v>0.3245814307458143</v>
      </c>
      <c r="R900" t="s">
        <v>1632</v>
      </c>
    </row>
    <row r="901" spans="1:20" x14ac:dyDescent="0.25">
      <c r="A901" t="s">
        <v>125</v>
      </c>
      <c r="B901">
        <v>2016</v>
      </c>
      <c r="C901" t="s">
        <v>1634</v>
      </c>
      <c r="D901" t="s">
        <v>1635</v>
      </c>
      <c r="E901">
        <v>1</v>
      </c>
      <c r="F901" t="s">
        <v>120</v>
      </c>
      <c r="G901">
        <v>40909</v>
      </c>
      <c r="I901" t="s">
        <v>129</v>
      </c>
      <c r="J901" t="s">
        <v>69</v>
      </c>
      <c r="K901">
        <v>1</v>
      </c>
      <c r="L901">
        <v>1622</v>
      </c>
      <c r="M901">
        <v>0</v>
      </c>
      <c r="N901" t="s">
        <v>68</v>
      </c>
      <c r="O901">
        <v>0</v>
      </c>
      <c r="P901" t="s">
        <v>122</v>
      </c>
      <c r="Q901">
        <f t="shared" ref="Q901:Q964" si="14">IFERROR(L901/(K901*8760),"")</f>
        <v>0.18515981735159817</v>
      </c>
      <c r="R901" t="s">
        <v>1635</v>
      </c>
    </row>
    <row r="902" spans="1:20" x14ac:dyDescent="0.25">
      <c r="A902" t="s">
        <v>125</v>
      </c>
      <c r="B902">
        <v>2016</v>
      </c>
      <c r="C902" t="s">
        <v>1636</v>
      </c>
      <c r="D902" t="s">
        <v>1637</v>
      </c>
      <c r="E902">
        <v>1</v>
      </c>
      <c r="F902" t="s">
        <v>120</v>
      </c>
      <c r="G902">
        <v>40909</v>
      </c>
      <c r="I902" t="s">
        <v>129</v>
      </c>
      <c r="J902" t="s">
        <v>69</v>
      </c>
      <c r="K902">
        <v>1</v>
      </c>
      <c r="L902">
        <v>1622</v>
      </c>
      <c r="M902">
        <v>0</v>
      </c>
      <c r="N902" t="s">
        <v>68</v>
      </c>
      <c r="O902">
        <v>0</v>
      </c>
      <c r="P902" t="s">
        <v>122</v>
      </c>
      <c r="Q902">
        <f t="shared" si="14"/>
        <v>0.18515981735159817</v>
      </c>
      <c r="R902" t="s">
        <v>1637</v>
      </c>
    </row>
    <row r="903" spans="1:20" x14ac:dyDescent="0.25">
      <c r="A903" t="s">
        <v>150</v>
      </c>
      <c r="B903">
        <v>2016</v>
      </c>
      <c r="C903" t="s">
        <v>1638</v>
      </c>
      <c r="D903" t="s">
        <v>1639</v>
      </c>
      <c r="E903" t="s">
        <v>357</v>
      </c>
      <c r="F903" t="s">
        <v>120</v>
      </c>
      <c r="G903">
        <v>30742</v>
      </c>
      <c r="I903" t="s">
        <v>167</v>
      </c>
      <c r="J903" t="s">
        <v>74</v>
      </c>
      <c r="K903">
        <v>2.8</v>
      </c>
      <c r="L903">
        <v>20793</v>
      </c>
      <c r="M903">
        <v>333848</v>
      </c>
      <c r="N903" t="s">
        <v>81</v>
      </c>
      <c r="O903">
        <v>0</v>
      </c>
      <c r="P903" t="s">
        <v>122</v>
      </c>
      <c r="Q903">
        <f t="shared" si="14"/>
        <v>0.84772504892367906</v>
      </c>
      <c r="R903" t="s">
        <v>1639</v>
      </c>
    </row>
    <row r="904" spans="1:20" x14ac:dyDescent="0.25">
      <c r="A904" t="s">
        <v>150</v>
      </c>
      <c r="B904">
        <v>2016</v>
      </c>
      <c r="C904" t="s">
        <v>1640</v>
      </c>
      <c r="D904" t="s">
        <v>1641</v>
      </c>
      <c r="E904" t="s">
        <v>128</v>
      </c>
      <c r="F904" t="s">
        <v>120</v>
      </c>
      <c r="G904">
        <v>39965</v>
      </c>
      <c r="I904" t="s">
        <v>153</v>
      </c>
      <c r="J904" t="s">
        <v>83</v>
      </c>
      <c r="K904">
        <v>405</v>
      </c>
      <c r="L904">
        <v>320198</v>
      </c>
      <c r="M904">
        <v>2244960</v>
      </c>
      <c r="N904" t="s">
        <v>81</v>
      </c>
      <c r="O904">
        <v>0</v>
      </c>
      <c r="P904" t="s">
        <v>122</v>
      </c>
      <c r="Q904">
        <f t="shared" si="14"/>
        <v>9.0252550876599585E-2</v>
      </c>
      <c r="R904" t="s">
        <v>1641</v>
      </c>
    </row>
    <row r="905" spans="1:20" x14ac:dyDescent="0.25">
      <c r="A905" t="s">
        <v>150</v>
      </c>
      <c r="B905">
        <v>2016</v>
      </c>
      <c r="C905" t="s">
        <v>1640</v>
      </c>
      <c r="D905" t="s">
        <v>1641</v>
      </c>
      <c r="E905" t="s">
        <v>154</v>
      </c>
      <c r="F905" t="s">
        <v>120</v>
      </c>
      <c r="G905">
        <v>40299</v>
      </c>
      <c r="I905" t="s">
        <v>153</v>
      </c>
      <c r="J905" t="s">
        <v>83</v>
      </c>
      <c r="K905">
        <v>405</v>
      </c>
      <c r="L905">
        <v>63670.1</v>
      </c>
      <c r="M905">
        <v>490331</v>
      </c>
      <c r="N905" t="s">
        <v>81</v>
      </c>
      <c r="O905">
        <v>0</v>
      </c>
      <c r="P905" t="s">
        <v>122</v>
      </c>
      <c r="Q905">
        <f t="shared" si="14"/>
        <v>1.7946361125204351E-2</v>
      </c>
      <c r="R905" t="s">
        <v>1641</v>
      </c>
    </row>
    <row r="906" spans="1:20" x14ac:dyDescent="0.25">
      <c r="A906" t="s">
        <v>188</v>
      </c>
      <c r="B906">
        <v>2016</v>
      </c>
      <c r="C906" t="s">
        <v>1642</v>
      </c>
      <c r="D906" t="s">
        <v>1643</v>
      </c>
      <c r="E906">
        <v>1</v>
      </c>
      <c r="F906" t="s">
        <v>120</v>
      </c>
      <c r="G906">
        <v>29129</v>
      </c>
      <c r="I906" t="s">
        <v>191</v>
      </c>
      <c r="J906" t="s">
        <v>95</v>
      </c>
      <c r="K906">
        <v>8</v>
      </c>
      <c r="L906">
        <v>18803</v>
      </c>
      <c r="M906">
        <v>0</v>
      </c>
      <c r="N906" t="s">
        <v>93</v>
      </c>
      <c r="O906">
        <v>0</v>
      </c>
      <c r="P906" t="s">
        <v>122</v>
      </c>
      <c r="Q906">
        <f t="shared" si="14"/>
        <v>0.26830764840182647</v>
      </c>
      <c r="R906" t="s">
        <v>1643</v>
      </c>
    </row>
    <row r="907" spans="1:20" x14ac:dyDescent="0.25">
      <c r="A907" t="s">
        <v>125</v>
      </c>
      <c r="B907">
        <v>2016</v>
      </c>
      <c r="C907" t="s">
        <v>1644</v>
      </c>
      <c r="D907" t="s">
        <v>1645</v>
      </c>
      <c r="E907">
        <v>1</v>
      </c>
      <c r="F907" t="s">
        <v>120</v>
      </c>
      <c r="G907">
        <v>40909</v>
      </c>
      <c r="I907" t="s">
        <v>129</v>
      </c>
      <c r="J907" t="s">
        <v>69</v>
      </c>
      <c r="K907">
        <v>1</v>
      </c>
      <c r="L907">
        <v>1653</v>
      </c>
      <c r="M907">
        <v>0</v>
      </c>
      <c r="N907" t="s">
        <v>68</v>
      </c>
      <c r="O907">
        <v>0</v>
      </c>
      <c r="P907" t="s">
        <v>122</v>
      </c>
      <c r="Q907">
        <f t="shared" si="14"/>
        <v>0.18869863013698629</v>
      </c>
      <c r="R907" t="s">
        <v>1645</v>
      </c>
    </row>
    <row r="908" spans="1:20" x14ac:dyDescent="0.25">
      <c r="A908" t="s">
        <v>125</v>
      </c>
      <c r="B908">
        <v>2016</v>
      </c>
      <c r="C908" t="s">
        <v>1646</v>
      </c>
      <c r="D908" t="s">
        <v>1645</v>
      </c>
      <c r="E908">
        <v>1</v>
      </c>
      <c r="F908" t="s">
        <v>120</v>
      </c>
      <c r="G908">
        <v>40909</v>
      </c>
      <c r="I908" t="s">
        <v>129</v>
      </c>
      <c r="J908" t="s">
        <v>69</v>
      </c>
      <c r="K908">
        <v>1</v>
      </c>
      <c r="L908">
        <v>1651</v>
      </c>
      <c r="M908">
        <v>0</v>
      </c>
      <c r="N908" t="s">
        <v>68</v>
      </c>
      <c r="O908">
        <v>0</v>
      </c>
      <c r="P908" t="s">
        <v>122</v>
      </c>
      <c r="Q908">
        <f t="shared" si="14"/>
        <v>0.1884703196347032</v>
      </c>
      <c r="R908" t="s">
        <v>1645</v>
      </c>
    </row>
    <row r="909" spans="1:20" x14ac:dyDescent="0.25">
      <c r="A909" t="s">
        <v>303</v>
      </c>
      <c r="B909">
        <v>2016</v>
      </c>
      <c r="C909" t="s">
        <v>1647</v>
      </c>
      <c r="D909" t="s">
        <v>1648</v>
      </c>
      <c r="E909" t="s">
        <v>128</v>
      </c>
      <c r="F909" t="s">
        <v>120</v>
      </c>
      <c r="G909">
        <v>31572</v>
      </c>
      <c r="I909" t="s">
        <v>172</v>
      </c>
      <c r="J909" t="s">
        <v>70</v>
      </c>
      <c r="K909">
        <v>900</v>
      </c>
      <c r="L909">
        <v>4084480</v>
      </c>
      <c r="M909">
        <v>40309700</v>
      </c>
      <c r="N909" t="s">
        <v>72</v>
      </c>
      <c r="O909">
        <v>74636</v>
      </c>
      <c r="P909" t="s">
        <v>73</v>
      </c>
      <c r="Q909">
        <f t="shared" si="14"/>
        <v>0.5180720446473871</v>
      </c>
      <c r="R909" t="s">
        <v>3814</v>
      </c>
      <c r="S909" t="s">
        <v>3815</v>
      </c>
      <c r="T909">
        <v>1</v>
      </c>
    </row>
    <row r="910" spans="1:20" x14ac:dyDescent="0.25">
      <c r="A910" t="s">
        <v>303</v>
      </c>
      <c r="B910">
        <v>2016</v>
      </c>
      <c r="C910" t="s">
        <v>1647</v>
      </c>
      <c r="D910" t="s">
        <v>1648</v>
      </c>
      <c r="E910" t="s">
        <v>154</v>
      </c>
      <c r="F910" t="s">
        <v>120</v>
      </c>
      <c r="G910">
        <v>31898</v>
      </c>
      <c r="I910" t="s">
        <v>172</v>
      </c>
      <c r="J910" t="s">
        <v>70</v>
      </c>
      <c r="K910">
        <v>900</v>
      </c>
      <c r="L910">
        <v>4683820</v>
      </c>
      <c r="M910">
        <v>43571200</v>
      </c>
      <c r="N910" t="s">
        <v>72</v>
      </c>
      <c r="O910">
        <v>51918</v>
      </c>
      <c r="P910" t="s">
        <v>73</v>
      </c>
      <c r="Q910">
        <f t="shared" si="14"/>
        <v>0.59409183155758494</v>
      </c>
      <c r="R910" t="s">
        <v>3814</v>
      </c>
      <c r="S910" t="s">
        <v>3815</v>
      </c>
      <c r="T910">
        <v>1</v>
      </c>
    </row>
    <row r="911" spans="1:20" x14ac:dyDescent="0.25">
      <c r="A911" t="s">
        <v>116</v>
      </c>
      <c r="B911">
        <v>2016</v>
      </c>
      <c r="C911" t="s">
        <v>1649</v>
      </c>
      <c r="D911" t="s">
        <v>1650</v>
      </c>
      <c r="E911" t="s">
        <v>119</v>
      </c>
      <c r="F911" t="s">
        <v>120</v>
      </c>
      <c r="G911">
        <v>32308</v>
      </c>
      <c r="I911" t="s">
        <v>121</v>
      </c>
      <c r="J911" t="s">
        <v>99</v>
      </c>
      <c r="K911">
        <v>18.649999999999999</v>
      </c>
      <c r="L911">
        <v>22381</v>
      </c>
      <c r="M911">
        <v>0</v>
      </c>
      <c r="N911" t="s">
        <v>98</v>
      </c>
      <c r="O911">
        <v>0</v>
      </c>
      <c r="P911" t="s">
        <v>122</v>
      </c>
      <c r="Q911">
        <f t="shared" si="14"/>
        <v>0.1369924222948572</v>
      </c>
      <c r="R911" t="s">
        <v>1650</v>
      </c>
    </row>
    <row r="912" spans="1:20" x14ac:dyDescent="0.25">
      <c r="A912" t="s">
        <v>188</v>
      </c>
      <c r="B912">
        <v>2016</v>
      </c>
      <c r="C912" t="s">
        <v>1651</v>
      </c>
      <c r="D912" t="s">
        <v>1652</v>
      </c>
      <c r="E912">
        <v>1</v>
      </c>
      <c r="F912" t="s">
        <v>120</v>
      </c>
      <c r="G912">
        <v>22678</v>
      </c>
      <c r="I912" t="s">
        <v>191</v>
      </c>
      <c r="J912" t="s">
        <v>95</v>
      </c>
      <c r="K912">
        <v>18</v>
      </c>
      <c r="L912">
        <v>100752</v>
      </c>
      <c r="M912">
        <v>0</v>
      </c>
      <c r="N912" t="s">
        <v>93</v>
      </c>
      <c r="O912">
        <v>0</v>
      </c>
      <c r="P912" t="s">
        <v>122</v>
      </c>
      <c r="Q912">
        <f t="shared" si="14"/>
        <v>0.63896499238964988</v>
      </c>
      <c r="R912" t="s">
        <v>1652</v>
      </c>
    </row>
    <row r="913" spans="1:19" x14ac:dyDescent="0.25">
      <c r="A913" t="s">
        <v>125</v>
      </c>
      <c r="B913">
        <v>2016</v>
      </c>
      <c r="C913" t="s">
        <v>1653</v>
      </c>
      <c r="D913" t="s">
        <v>1654</v>
      </c>
      <c r="E913">
        <v>1</v>
      </c>
      <c r="F913" t="s">
        <v>120</v>
      </c>
      <c r="G913">
        <v>39570</v>
      </c>
      <c r="I913" t="s">
        <v>129</v>
      </c>
      <c r="J913" t="s">
        <v>69</v>
      </c>
      <c r="K913">
        <v>1</v>
      </c>
      <c r="L913">
        <v>2032</v>
      </c>
      <c r="M913">
        <v>0</v>
      </c>
      <c r="N913" t="s">
        <v>68</v>
      </c>
      <c r="O913">
        <v>0</v>
      </c>
      <c r="P913" t="s">
        <v>122</v>
      </c>
      <c r="Q913">
        <f t="shared" si="14"/>
        <v>0.23196347031963471</v>
      </c>
      <c r="R913" t="s">
        <v>1654</v>
      </c>
    </row>
    <row r="914" spans="1:19" x14ac:dyDescent="0.25">
      <c r="A914" t="s">
        <v>125</v>
      </c>
      <c r="B914">
        <v>2016</v>
      </c>
      <c r="C914" t="s">
        <v>1655</v>
      </c>
      <c r="D914" t="s">
        <v>1656</v>
      </c>
      <c r="E914">
        <v>1</v>
      </c>
      <c r="F914" t="s">
        <v>120</v>
      </c>
      <c r="G914">
        <v>41094</v>
      </c>
      <c r="I914" t="s">
        <v>129</v>
      </c>
      <c r="J914" t="s">
        <v>69</v>
      </c>
      <c r="K914">
        <v>4</v>
      </c>
      <c r="L914">
        <v>7008</v>
      </c>
      <c r="M914">
        <v>0</v>
      </c>
      <c r="N914" t="s">
        <v>68</v>
      </c>
      <c r="O914">
        <v>0</v>
      </c>
      <c r="Q914">
        <f t="shared" si="14"/>
        <v>0.2</v>
      </c>
      <c r="R914" t="s">
        <v>1656</v>
      </c>
    </row>
    <row r="915" spans="1:19" x14ac:dyDescent="0.25">
      <c r="A915" t="s">
        <v>125</v>
      </c>
      <c r="B915">
        <v>2016</v>
      </c>
      <c r="C915" t="s">
        <v>1657</v>
      </c>
      <c r="D915" t="s">
        <v>1658</v>
      </c>
      <c r="E915">
        <v>1</v>
      </c>
      <c r="F915" t="s">
        <v>120</v>
      </c>
      <c r="G915">
        <v>40909</v>
      </c>
      <c r="I915" t="s">
        <v>129</v>
      </c>
      <c r="J915" t="s">
        <v>69</v>
      </c>
      <c r="K915">
        <v>1.3</v>
      </c>
      <c r="L915">
        <v>2027</v>
      </c>
      <c r="M915">
        <v>0</v>
      </c>
      <c r="N915" t="s">
        <v>68</v>
      </c>
      <c r="O915">
        <v>0</v>
      </c>
      <c r="P915" t="s">
        <v>122</v>
      </c>
      <c r="Q915">
        <f t="shared" si="14"/>
        <v>0.17799438004917456</v>
      </c>
      <c r="R915" t="s">
        <v>1658</v>
      </c>
    </row>
    <row r="916" spans="1:19" x14ac:dyDescent="0.25">
      <c r="A916" t="s">
        <v>188</v>
      </c>
      <c r="B916">
        <v>2016</v>
      </c>
      <c r="C916" t="s">
        <v>1659</v>
      </c>
      <c r="D916" t="s">
        <v>1660</v>
      </c>
      <c r="E916" t="s">
        <v>357</v>
      </c>
      <c r="F916" t="s">
        <v>120</v>
      </c>
      <c r="G916">
        <v>32874</v>
      </c>
      <c r="I916" t="s">
        <v>191</v>
      </c>
      <c r="J916" t="s">
        <v>95</v>
      </c>
      <c r="K916">
        <v>6.95</v>
      </c>
      <c r="L916">
        <v>9400.0499999999993</v>
      </c>
      <c r="M916">
        <v>0</v>
      </c>
      <c r="N916" t="s">
        <v>93</v>
      </c>
      <c r="O916">
        <v>0</v>
      </c>
      <c r="P916" t="s">
        <v>122</v>
      </c>
      <c r="Q916">
        <f t="shared" si="14"/>
        <v>0.15439785158174829</v>
      </c>
      <c r="R916" t="s">
        <v>1660</v>
      </c>
    </row>
    <row r="917" spans="1:19" x14ac:dyDescent="0.25">
      <c r="A917" t="s">
        <v>188</v>
      </c>
      <c r="B917">
        <v>2016</v>
      </c>
      <c r="C917" t="s">
        <v>1659</v>
      </c>
      <c r="D917" t="s">
        <v>1660</v>
      </c>
      <c r="E917" t="s">
        <v>528</v>
      </c>
      <c r="F917" t="s">
        <v>120</v>
      </c>
      <c r="G917">
        <v>32874</v>
      </c>
      <c r="I917" t="s">
        <v>191</v>
      </c>
      <c r="J917" t="s">
        <v>95</v>
      </c>
      <c r="K917">
        <v>6.95</v>
      </c>
      <c r="L917">
        <v>0.12</v>
      </c>
      <c r="M917">
        <v>0</v>
      </c>
      <c r="N917" t="s">
        <v>93</v>
      </c>
      <c r="O917">
        <v>0</v>
      </c>
      <c r="P917" t="s">
        <v>122</v>
      </c>
      <c r="Q917">
        <f t="shared" si="14"/>
        <v>1.9710259189908346E-6</v>
      </c>
      <c r="R917" t="s">
        <v>1660</v>
      </c>
    </row>
    <row r="918" spans="1:19" x14ac:dyDescent="0.25">
      <c r="A918" t="s">
        <v>125</v>
      </c>
      <c r="B918">
        <v>2016</v>
      </c>
      <c r="C918" t="s">
        <v>1661</v>
      </c>
      <c r="D918" t="s">
        <v>1662</v>
      </c>
      <c r="E918" t="s">
        <v>1663</v>
      </c>
      <c r="F918" t="s">
        <v>120</v>
      </c>
      <c r="G918">
        <v>41638</v>
      </c>
      <c r="I918" t="s">
        <v>172</v>
      </c>
      <c r="J918" t="s">
        <v>70</v>
      </c>
      <c r="K918">
        <v>126</v>
      </c>
      <c r="L918">
        <v>255762</v>
      </c>
      <c r="M918">
        <v>0</v>
      </c>
      <c r="N918" t="s">
        <v>68</v>
      </c>
      <c r="O918">
        <v>503895</v>
      </c>
      <c r="P918" t="s">
        <v>81</v>
      </c>
      <c r="Q918">
        <f t="shared" si="14"/>
        <v>0.23171885192433136</v>
      </c>
      <c r="R918" t="s">
        <v>3816</v>
      </c>
      <c r="S918" t="s">
        <v>3817</v>
      </c>
    </row>
    <row r="919" spans="1:19" x14ac:dyDescent="0.25">
      <c r="A919" t="s">
        <v>125</v>
      </c>
      <c r="B919">
        <v>2016</v>
      </c>
      <c r="C919" t="s">
        <v>1664</v>
      </c>
      <c r="D919" t="s">
        <v>1665</v>
      </c>
      <c r="E919" t="s">
        <v>1666</v>
      </c>
      <c r="F919" t="s">
        <v>120</v>
      </c>
      <c r="G919">
        <v>41639</v>
      </c>
      <c r="I919" t="s">
        <v>172</v>
      </c>
      <c r="J919" t="s">
        <v>70</v>
      </c>
      <c r="K919">
        <v>133</v>
      </c>
      <c r="L919">
        <v>199870</v>
      </c>
      <c r="M919">
        <v>0</v>
      </c>
      <c r="N919" t="s">
        <v>68</v>
      </c>
      <c r="O919">
        <v>381678</v>
      </c>
      <c r="P919" t="s">
        <v>81</v>
      </c>
      <c r="Q919">
        <f t="shared" si="14"/>
        <v>0.17155045147114362</v>
      </c>
      <c r="R919" t="s">
        <v>3818</v>
      </c>
      <c r="S919" t="s">
        <v>3819</v>
      </c>
    </row>
    <row r="920" spans="1:19" x14ac:dyDescent="0.25">
      <c r="A920" t="s">
        <v>125</v>
      </c>
      <c r="B920">
        <v>2016</v>
      </c>
      <c r="C920" t="s">
        <v>1667</v>
      </c>
      <c r="D920" t="s">
        <v>1668</v>
      </c>
      <c r="E920" t="s">
        <v>1669</v>
      </c>
      <c r="F920" t="s">
        <v>120</v>
      </c>
      <c r="G920">
        <v>41639</v>
      </c>
      <c r="I920" t="s">
        <v>172</v>
      </c>
      <c r="J920" t="s">
        <v>70</v>
      </c>
      <c r="K920">
        <v>133</v>
      </c>
      <c r="L920">
        <v>247703</v>
      </c>
      <c r="M920">
        <v>0</v>
      </c>
      <c r="N920" t="s">
        <v>68</v>
      </c>
      <c r="O920">
        <v>463313</v>
      </c>
      <c r="P920" t="s">
        <v>81</v>
      </c>
      <c r="Q920">
        <f t="shared" si="14"/>
        <v>0.21260600130463145</v>
      </c>
      <c r="R920" t="s">
        <v>3820</v>
      </c>
      <c r="S920" t="s">
        <v>3821</v>
      </c>
    </row>
    <row r="921" spans="1:19" x14ac:dyDescent="0.25">
      <c r="A921" t="s">
        <v>125</v>
      </c>
      <c r="B921">
        <v>2016</v>
      </c>
      <c r="C921" t="s">
        <v>1670</v>
      </c>
      <c r="D921" t="s">
        <v>1671</v>
      </c>
      <c r="E921" t="s">
        <v>128</v>
      </c>
      <c r="F921" t="s">
        <v>120</v>
      </c>
      <c r="G921">
        <v>41061</v>
      </c>
      <c r="I921" t="s">
        <v>129</v>
      </c>
      <c r="J921" t="s">
        <v>69</v>
      </c>
      <c r="K921">
        <v>23</v>
      </c>
      <c r="L921">
        <v>52939</v>
      </c>
      <c r="M921">
        <v>0</v>
      </c>
      <c r="N921" t="s">
        <v>68</v>
      </c>
      <c r="O921">
        <v>0</v>
      </c>
      <c r="P921" t="s">
        <v>122</v>
      </c>
      <c r="Q921">
        <f t="shared" si="14"/>
        <v>0.26275064522533254</v>
      </c>
      <c r="R921" t="s">
        <v>3822</v>
      </c>
      <c r="S921" t="s">
        <v>3823</v>
      </c>
    </row>
    <row r="922" spans="1:19" x14ac:dyDescent="0.25">
      <c r="A922" t="s">
        <v>168</v>
      </c>
      <c r="B922">
        <v>2016</v>
      </c>
      <c r="C922" t="s">
        <v>1672</v>
      </c>
      <c r="D922" t="s">
        <v>1673</v>
      </c>
      <c r="E922" t="s">
        <v>357</v>
      </c>
      <c r="F922" t="s">
        <v>120</v>
      </c>
      <c r="G922">
        <v>32448</v>
      </c>
      <c r="I922" t="s">
        <v>172</v>
      </c>
      <c r="J922" t="s">
        <v>70</v>
      </c>
      <c r="K922">
        <v>35.799999999999997</v>
      </c>
      <c r="L922">
        <v>296294</v>
      </c>
      <c r="M922">
        <v>0</v>
      </c>
      <c r="N922" t="s">
        <v>77</v>
      </c>
      <c r="O922">
        <v>0</v>
      </c>
      <c r="P922" t="s">
        <v>122</v>
      </c>
      <c r="Q922">
        <f t="shared" si="14"/>
        <v>0.94479094921047935</v>
      </c>
      <c r="R922" t="s">
        <v>1673</v>
      </c>
    </row>
    <row r="923" spans="1:19" x14ac:dyDescent="0.25">
      <c r="A923" t="s">
        <v>168</v>
      </c>
      <c r="B923">
        <v>2016</v>
      </c>
      <c r="C923" t="s">
        <v>1674</v>
      </c>
      <c r="D923" t="s">
        <v>1675</v>
      </c>
      <c r="E923" t="s">
        <v>357</v>
      </c>
      <c r="F923" t="s">
        <v>120</v>
      </c>
      <c r="G923">
        <v>32448</v>
      </c>
      <c r="I923" t="s">
        <v>172</v>
      </c>
      <c r="J923" t="s">
        <v>70</v>
      </c>
      <c r="K923">
        <v>35.799999999999997</v>
      </c>
      <c r="L923">
        <v>298724</v>
      </c>
      <c r="M923">
        <v>0</v>
      </c>
      <c r="N923" t="s">
        <v>77</v>
      </c>
      <c r="O923">
        <v>0</v>
      </c>
      <c r="P923" t="s">
        <v>122</v>
      </c>
      <c r="Q923">
        <f t="shared" si="14"/>
        <v>0.95253947603377465</v>
      </c>
      <c r="R923" t="s">
        <v>1675</v>
      </c>
    </row>
    <row r="924" spans="1:19" x14ac:dyDescent="0.25">
      <c r="A924" t="s">
        <v>125</v>
      </c>
      <c r="B924">
        <v>2016</v>
      </c>
      <c r="C924" t="s">
        <v>1676</v>
      </c>
      <c r="D924" t="s">
        <v>1677</v>
      </c>
      <c r="E924">
        <v>1</v>
      </c>
      <c r="F924" t="s">
        <v>120</v>
      </c>
      <c r="G924">
        <v>40909</v>
      </c>
      <c r="I924" t="s">
        <v>129</v>
      </c>
      <c r="J924" t="s">
        <v>69</v>
      </c>
      <c r="K924">
        <v>1</v>
      </c>
      <c r="L924">
        <v>1622</v>
      </c>
      <c r="M924">
        <v>0</v>
      </c>
      <c r="N924" t="s">
        <v>68</v>
      </c>
      <c r="O924">
        <v>0</v>
      </c>
      <c r="P924" t="s">
        <v>122</v>
      </c>
      <c r="Q924">
        <f t="shared" si="14"/>
        <v>0.18515981735159817</v>
      </c>
      <c r="R924" t="s">
        <v>1677</v>
      </c>
    </row>
    <row r="925" spans="1:19" x14ac:dyDescent="0.25">
      <c r="A925" t="s">
        <v>188</v>
      </c>
      <c r="B925">
        <v>2016</v>
      </c>
      <c r="C925" t="s">
        <v>1678</v>
      </c>
      <c r="D925" t="s">
        <v>1679</v>
      </c>
      <c r="E925" t="s">
        <v>1680</v>
      </c>
      <c r="F925" t="s">
        <v>120</v>
      </c>
      <c r="G925">
        <v>24093</v>
      </c>
      <c r="I925" t="s">
        <v>191</v>
      </c>
      <c r="J925" t="s">
        <v>95</v>
      </c>
      <c r="K925">
        <v>86</v>
      </c>
      <c r="L925">
        <v>297329</v>
      </c>
      <c r="M925">
        <v>0</v>
      </c>
      <c r="N925" t="s">
        <v>93</v>
      </c>
      <c r="O925">
        <v>0</v>
      </c>
      <c r="P925" t="s">
        <v>122</v>
      </c>
      <c r="Q925">
        <f t="shared" si="14"/>
        <v>0.39467054263565893</v>
      </c>
      <c r="R925" t="s">
        <v>1679</v>
      </c>
    </row>
    <row r="926" spans="1:19" x14ac:dyDescent="0.25">
      <c r="A926" t="s">
        <v>188</v>
      </c>
      <c r="B926">
        <v>2016</v>
      </c>
      <c r="C926" t="s">
        <v>1678</v>
      </c>
      <c r="D926" t="s">
        <v>1679</v>
      </c>
      <c r="E926" t="s">
        <v>1681</v>
      </c>
      <c r="F926" t="s">
        <v>120</v>
      </c>
      <c r="G926">
        <v>24093</v>
      </c>
      <c r="I926" t="s">
        <v>191</v>
      </c>
      <c r="J926" t="s">
        <v>95</v>
      </c>
      <c r="K926">
        <v>86</v>
      </c>
      <c r="L926">
        <v>289695</v>
      </c>
      <c r="M926">
        <v>0</v>
      </c>
      <c r="N926" t="s">
        <v>93</v>
      </c>
      <c r="O926">
        <v>0</v>
      </c>
      <c r="P926" t="s">
        <v>122</v>
      </c>
      <c r="Q926">
        <f t="shared" si="14"/>
        <v>0.38453727301688434</v>
      </c>
      <c r="R926" t="s">
        <v>1679</v>
      </c>
    </row>
    <row r="927" spans="1:19" x14ac:dyDescent="0.25">
      <c r="A927" t="s">
        <v>125</v>
      </c>
      <c r="B927">
        <v>2016</v>
      </c>
      <c r="C927" t="s">
        <v>1682</v>
      </c>
      <c r="D927" t="s">
        <v>1683</v>
      </c>
      <c r="E927">
        <v>1</v>
      </c>
      <c r="F927" t="s">
        <v>120</v>
      </c>
      <c r="G927">
        <v>40909</v>
      </c>
      <c r="I927" t="s">
        <v>129</v>
      </c>
      <c r="J927" t="s">
        <v>69</v>
      </c>
      <c r="K927">
        <v>1.1000000000000001</v>
      </c>
      <c r="L927">
        <v>1712</v>
      </c>
      <c r="M927">
        <v>0</v>
      </c>
      <c r="N927" t="s">
        <v>68</v>
      </c>
      <c r="O927">
        <v>0</v>
      </c>
      <c r="P927" t="s">
        <v>122</v>
      </c>
      <c r="Q927">
        <f t="shared" si="14"/>
        <v>0.17766708177667082</v>
      </c>
      <c r="R927" t="s">
        <v>1683</v>
      </c>
    </row>
    <row r="928" spans="1:19" x14ac:dyDescent="0.25">
      <c r="A928" t="s">
        <v>188</v>
      </c>
      <c r="B928">
        <v>2016</v>
      </c>
      <c r="C928" t="s">
        <v>1684</v>
      </c>
      <c r="D928" t="s">
        <v>1685</v>
      </c>
      <c r="E928" t="s">
        <v>128</v>
      </c>
      <c r="F928" t="s">
        <v>120</v>
      </c>
      <c r="G928">
        <v>22372</v>
      </c>
      <c r="I928" t="s">
        <v>191</v>
      </c>
      <c r="J928" t="s">
        <v>95</v>
      </c>
      <c r="K928">
        <v>80.8</v>
      </c>
      <c r="L928">
        <v>298214</v>
      </c>
      <c r="M928">
        <v>0</v>
      </c>
      <c r="N928" t="s">
        <v>93</v>
      </c>
      <c r="O928">
        <v>0</v>
      </c>
      <c r="P928" t="s">
        <v>122</v>
      </c>
      <c r="Q928">
        <f t="shared" si="14"/>
        <v>0.4213204710882047</v>
      </c>
      <c r="R928" t="s">
        <v>1685</v>
      </c>
    </row>
    <row r="929" spans="1:18" x14ac:dyDescent="0.25">
      <c r="A929" t="s">
        <v>188</v>
      </c>
      <c r="B929">
        <v>2016</v>
      </c>
      <c r="C929" t="s">
        <v>1684</v>
      </c>
      <c r="D929" t="s">
        <v>1685</v>
      </c>
      <c r="E929" t="s">
        <v>154</v>
      </c>
      <c r="F929" t="s">
        <v>120</v>
      </c>
      <c r="G929">
        <v>25051</v>
      </c>
      <c r="I929" t="s">
        <v>191</v>
      </c>
      <c r="J929" t="s">
        <v>95</v>
      </c>
      <c r="K929">
        <v>80.8</v>
      </c>
      <c r="L929">
        <v>277648</v>
      </c>
      <c r="M929">
        <v>0</v>
      </c>
      <c r="N929" t="s">
        <v>93</v>
      </c>
      <c r="O929">
        <v>0</v>
      </c>
      <c r="P929" t="s">
        <v>122</v>
      </c>
      <c r="Q929">
        <f t="shared" si="14"/>
        <v>0.39226456892264566</v>
      </c>
      <c r="R929" t="s">
        <v>1685</v>
      </c>
    </row>
    <row r="930" spans="1:18" x14ac:dyDescent="0.25">
      <c r="A930" t="s">
        <v>168</v>
      </c>
      <c r="B930">
        <v>2016</v>
      </c>
      <c r="C930" t="s">
        <v>1686</v>
      </c>
      <c r="D930" t="s">
        <v>1687</v>
      </c>
      <c r="E930">
        <v>1</v>
      </c>
      <c r="F930" t="s">
        <v>120</v>
      </c>
      <c r="G930">
        <v>40977</v>
      </c>
      <c r="I930" t="s">
        <v>172</v>
      </c>
      <c r="J930" t="s">
        <v>70</v>
      </c>
      <c r="K930">
        <v>55</v>
      </c>
      <c r="L930">
        <v>443269</v>
      </c>
      <c r="M930">
        <v>0</v>
      </c>
      <c r="N930" t="s">
        <v>77</v>
      </c>
      <c r="O930">
        <v>0</v>
      </c>
      <c r="P930" t="s">
        <v>122</v>
      </c>
      <c r="Q930">
        <f t="shared" si="14"/>
        <v>0.92002698215026979</v>
      </c>
      <c r="R930" t="s">
        <v>1687</v>
      </c>
    </row>
    <row r="931" spans="1:18" x14ac:dyDescent="0.25">
      <c r="A931" t="s">
        <v>150</v>
      </c>
      <c r="B931">
        <v>2016</v>
      </c>
      <c r="C931" t="s">
        <v>1688</v>
      </c>
      <c r="D931" t="s">
        <v>1689</v>
      </c>
      <c r="E931" t="s">
        <v>128</v>
      </c>
      <c r="F931" t="s">
        <v>120</v>
      </c>
      <c r="G931">
        <v>40544</v>
      </c>
      <c r="I931" t="s">
        <v>133</v>
      </c>
      <c r="J931" t="s">
        <v>75</v>
      </c>
      <c r="K931">
        <v>1.75</v>
      </c>
      <c r="L931">
        <v>4385</v>
      </c>
      <c r="M931">
        <v>56308</v>
      </c>
      <c r="N931" t="s">
        <v>81</v>
      </c>
      <c r="O931">
        <v>0</v>
      </c>
      <c r="P931" t="s">
        <v>122</v>
      </c>
      <c r="Q931">
        <f t="shared" si="14"/>
        <v>0.28604044357469016</v>
      </c>
      <c r="R931" t="s">
        <v>1689</v>
      </c>
    </row>
    <row r="932" spans="1:18" x14ac:dyDescent="0.25">
      <c r="A932" t="s">
        <v>150</v>
      </c>
      <c r="B932">
        <v>2016</v>
      </c>
      <c r="C932" t="s">
        <v>1688</v>
      </c>
      <c r="D932" t="s">
        <v>1689</v>
      </c>
      <c r="E932" t="s">
        <v>154</v>
      </c>
      <c r="F932" t="s">
        <v>120</v>
      </c>
      <c r="G932">
        <v>40544</v>
      </c>
      <c r="I932" t="s">
        <v>133</v>
      </c>
      <c r="J932" t="s">
        <v>75</v>
      </c>
      <c r="K932">
        <v>1.75</v>
      </c>
      <c r="L932">
        <v>2966</v>
      </c>
      <c r="M932">
        <v>38078</v>
      </c>
      <c r="N932" t="s">
        <v>81</v>
      </c>
      <c r="O932">
        <v>0</v>
      </c>
      <c r="P932" t="s">
        <v>122</v>
      </c>
      <c r="Q932">
        <f t="shared" si="14"/>
        <v>0.1934768427919113</v>
      </c>
      <c r="R932" t="s">
        <v>1689</v>
      </c>
    </row>
    <row r="933" spans="1:18" x14ac:dyDescent="0.25">
      <c r="A933" t="s">
        <v>150</v>
      </c>
      <c r="B933">
        <v>2016</v>
      </c>
      <c r="C933" t="s">
        <v>1688</v>
      </c>
      <c r="D933" t="s">
        <v>1689</v>
      </c>
      <c r="E933" t="s">
        <v>268</v>
      </c>
      <c r="F933" t="s">
        <v>120</v>
      </c>
      <c r="G933">
        <v>40544</v>
      </c>
      <c r="I933" t="s">
        <v>133</v>
      </c>
      <c r="J933" t="s">
        <v>75</v>
      </c>
      <c r="K933">
        <v>1.75</v>
      </c>
      <c r="L933">
        <v>3912</v>
      </c>
      <c r="M933">
        <v>50226</v>
      </c>
      <c r="N933" t="s">
        <v>81</v>
      </c>
      <c r="O933">
        <v>0</v>
      </c>
      <c r="P933" t="s">
        <v>122</v>
      </c>
      <c r="Q933">
        <f t="shared" si="14"/>
        <v>0.2551859099804305</v>
      </c>
      <c r="R933" t="s">
        <v>1689</v>
      </c>
    </row>
    <row r="934" spans="1:18" x14ac:dyDescent="0.25">
      <c r="A934" t="s">
        <v>150</v>
      </c>
      <c r="B934">
        <v>2016</v>
      </c>
      <c r="C934" t="s">
        <v>1688</v>
      </c>
      <c r="D934" t="s">
        <v>1689</v>
      </c>
      <c r="E934" t="s">
        <v>666</v>
      </c>
      <c r="F934" t="s">
        <v>120</v>
      </c>
      <c r="G934">
        <v>40544</v>
      </c>
      <c r="I934" t="s">
        <v>133</v>
      </c>
      <c r="J934" t="s">
        <v>75</v>
      </c>
      <c r="K934">
        <v>1.75</v>
      </c>
      <c r="L934">
        <v>5572</v>
      </c>
      <c r="M934">
        <v>71539</v>
      </c>
      <c r="N934" t="s">
        <v>81</v>
      </c>
      <c r="O934">
        <v>0</v>
      </c>
      <c r="P934" t="s">
        <v>122</v>
      </c>
      <c r="Q934">
        <f t="shared" si="14"/>
        <v>0.36347031963470322</v>
      </c>
      <c r="R934" t="s">
        <v>1689</v>
      </c>
    </row>
    <row r="935" spans="1:18" x14ac:dyDescent="0.25">
      <c r="A935" t="s">
        <v>188</v>
      </c>
      <c r="B935">
        <v>2016</v>
      </c>
      <c r="C935" t="s">
        <v>1690</v>
      </c>
      <c r="D935" t="s">
        <v>1691</v>
      </c>
      <c r="E935" t="s">
        <v>128</v>
      </c>
      <c r="F935" t="s">
        <v>120</v>
      </c>
      <c r="G935">
        <v>31199</v>
      </c>
      <c r="I935" t="s">
        <v>191</v>
      </c>
      <c r="J935" t="s">
        <v>95</v>
      </c>
      <c r="K935">
        <v>10</v>
      </c>
      <c r="L935">
        <v>22638</v>
      </c>
      <c r="M935">
        <v>0</v>
      </c>
      <c r="N935" t="s">
        <v>93</v>
      </c>
      <c r="O935">
        <v>0</v>
      </c>
      <c r="P935" t="s">
        <v>122</v>
      </c>
      <c r="Q935">
        <f t="shared" si="14"/>
        <v>0.25842465753424659</v>
      </c>
      <c r="R935" t="s">
        <v>1691</v>
      </c>
    </row>
    <row r="936" spans="1:18" x14ac:dyDescent="0.25">
      <c r="A936" t="s">
        <v>125</v>
      </c>
      <c r="B936">
        <v>2016</v>
      </c>
      <c r="C936" t="s">
        <v>1692</v>
      </c>
      <c r="D936" t="s">
        <v>1693</v>
      </c>
      <c r="E936" t="s">
        <v>128</v>
      </c>
      <c r="F936" t="s">
        <v>120</v>
      </c>
      <c r="G936">
        <v>42004</v>
      </c>
      <c r="I936" t="s">
        <v>129</v>
      </c>
      <c r="J936" t="s">
        <v>69</v>
      </c>
      <c r="K936">
        <v>1.5</v>
      </c>
      <c r="L936">
        <v>2628</v>
      </c>
      <c r="M936">
        <v>0</v>
      </c>
      <c r="N936" t="s">
        <v>68</v>
      </c>
      <c r="O936">
        <v>0</v>
      </c>
      <c r="Q936">
        <f t="shared" si="14"/>
        <v>0.2</v>
      </c>
      <c r="R936" t="s">
        <v>1693</v>
      </c>
    </row>
    <row r="937" spans="1:18" x14ac:dyDescent="0.25">
      <c r="A937" t="s">
        <v>125</v>
      </c>
      <c r="B937">
        <v>2016</v>
      </c>
      <c r="C937" t="s">
        <v>1694</v>
      </c>
      <c r="D937" t="s">
        <v>1695</v>
      </c>
      <c r="E937" t="s">
        <v>128</v>
      </c>
      <c r="F937" t="s">
        <v>120</v>
      </c>
      <c r="G937">
        <v>42004</v>
      </c>
      <c r="I937" t="s">
        <v>129</v>
      </c>
      <c r="J937" t="s">
        <v>69</v>
      </c>
      <c r="K937">
        <v>1.5</v>
      </c>
      <c r="L937">
        <v>2628</v>
      </c>
      <c r="M937">
        <v>0</v>
      </c>
      <c r="N937" t="s">
        <v>68</v>
      </c>
      <c r="O937">
        <v>0</v>
      </c>
      <c r="Q937">
        <f t="shared" si="14"/>
        <v>0.2</v>
      </c>
      <c r="R937" t="s">
        <v>1695</v>
      </c>
    </row>
    <row r="938" spans="1:18" x14ac:dyDescent="0.25">
      <c r="A938" t="s">
        <v>125</v>
      </c>
      <c r="B938">
        <v>2016</v>
      </c>
      <c r="C938" t="s">
        <v>1696</v>
      </c>
      <c r="D938" t="s">
        <v>1697</v>
      </c>
      <c r="E938" t="s">
        <v>128</v>
      </c>
      <c r="F938" t="s">
        <v>120</v>
      </c>
      <c r="G938">
        <v>42004</v>
      </c>
      <c r="I938" t="s">
        <v>129</v>
      </c>
      <c r="J938" t="s">
        <v>69</v>
      </c>
      <c r="K938">
        <v>1.5</v>
      </c>
      <c r="L938">
        <v>2628</v>
      </c>
      <c r="M938">
        <v>0</v>
      </c>
      <c r="N938" t="s">
        <v>68</v>
      </c>
      <c r="O938">
        <v>0</v>
      </c>
      <c r="Q938">
        <f t="shared" si="14"/>
        <v>0.2</v>
      </c>
      <c r="R938" t="s">
        <v>1697</v>
      </c>
    </row>
    <row r="939" spans="1:18" x14ac:dyDescent="0.25">
      <c r="A939" t="s">
        <v>125</v>
      </c>
      <c r="B939">
        <v>2016</v>
      </c>
      <c r="C939" t="s">
        <v>1698</v>
      </c>
      <c r="D939" t="s">
        <v>1699</v>
      </c>
      <c r="E939" t="s">
        <v>128</v>
      </c>
      <c r="F939" t="s">
        <v>120</v>
      </c>
      <c r="G939">
        <v>42004</v>
      </c>
      <c r="I939" t="s">
        <v>129</v>
      </c>
      <c r="J939" t="s">
        <v>69</v>
      </c>
      <c r="K939">
        <v>1</v>
      </c>
      <c r="L939">
        <v>1752</v>
      </c>
      <c r="M939">
        <v>0</v>
      </c>
      <c r="N939" t="s">
        <v>68</v>
      </c>
      <c r="O939">
        <v>0</v>
      </c>
      <c r="Q939">
        <f t="shared" si="14"/>
        <v>0.2</v>
      </c>
      <c r="R939" t="s">
        <v>1699</v>
      </c>
    </row>
    <row r="940" spans="1:18" x14ac:dyDescent="0.25">
      <c r="A940" t="s">
        <v>188</v>
      </c>
      <c r="B940">
        <v>2016</v>
      </c>
      <c r="C940" t="s">
        <v>1700</v>
      </c>
      <c r="D940" t="s">
        <v>1701</v>
      </c>
      <c r="E940" t="s">
        <v>386</v>
      </c>
      <c r="F940" t="s">
        <v>120</v>
      </c>
      <c r="G940">
        <v>23132</v>
      </c>
      <c r="I940" t="s">
        <v>191</v>
      </c>
      <c r="J940" t="s">
        <v>95</v>
      </c>
      <c r="K940">
        <v>77.2</v>
      </c>
      <c r="L940">
        <v>66775.5</v>
      </c>
      <c r="M940">
        <v>0</v>
      </c>
      <c r="N940" t="s">
        <v>93</v>
      </c>
      <c r="O940">
        <v>0</v>
      </c>
      <c r="P940" t="s">
        <v>122</v>
      </c>
      <c r="Q940">
        <f t="shared" si="14"/>
        <v>9.8740595500035486E-2</v>
      </c>
      <c r="R940" t="s">
        <v>1701</v>
      </c>
    </row>
    <row r="941" spans="1:18" x14ac:dyDescent="0.25">
      <c r="A941" t="s">
        <v>188</v>
      </c>
      <c r="B941">
        <v>2016</v>
      </c>
      <c r="C941" t="s">
        <v>1700</v>
      </c>
      <c r="D941" t="s">
        <v>1701</v>
      </c>
      <c r="E941" t="s">
        <v>773</v>
      </c>
      <c r="F941" t="s">
        <v>120</v>
      </c>
      <c r="G941">
        <v>23193</v>
      </c>
      <c r="I941" t="s">
        <v>191</v>
      </c>
      <c r="J941" t="s">
        <v>95</v>
      </c>
      <c r="K941">
        <v>77.2</v>
      </c>
      <c r="L941">
        <v>66775.5</v>
      </c>
      <c r="M941">
        <v>0</v>
      </c>
      <c r="N941" t="s">
        <v>93</v>
      </c>
      <c r="O941">
        <v>0</v>
      </c>
      <c r="P941" t="s">
        <v>122</v>
      </c>
      <c r="Q941">
        <f t="shared" si="14"/>
        <v>9.8740595500035486E-2</v>
      </c>
      <c r="R941" t="s">
        <v>1701</v>
      </c>
    </row>
    <row r="942" spans="1:18" x14ac:dyDescent="0.25">
      <c r="A942" t="s">
        <v>125</v>
      </c>
      <c r="B942">
        <v>2016</v>
      </c>
      <c r="C942" t="s">
        <v>1702</v>
      </c>
      <c r="D942" t="s">
        <v>1703</v>
      </c>
      <c r="E942">
        <v>1</v>
      </c>
      <c r="F942" t="s">
        <v>120</v>
      </c>
      <c r="G942">
        <v>41642</v>
      </c>
      <c r="I942" t="s">
        <v>129</v>
      </c>
      <c r="J942" t="s">
        <v>69</v>
      </c>
      <c r="K942">
        <v>1.5</v>
      </c>
      <c r="L942">
        <v>3069</v>
      </c>
      <c r="M942">
        <v>0</v>
      </c>
      <c r="N942" t="s">
        <v>68</v>
      </c>
      <c r="O942">
        <v>0</v>
      </c>
      <c r="P942" t="s">
        <v>122</v>
      </c>
      <c r="Q942">
        <f t="shared" si="14"/>
        <v>0.23356164383561645</v>
      </c>
      <c r="R942" t="s">
        <v>1703</v>
      </c>
    </row>
    <row r="943" spans="1:18" x14ac:dyDescent="0.25">
      <c r="A943" t="s">
        <v>188</v>
      </c>
      <c r="B943">
        <v>2016</v>
      </c>
      <c r="C943" t="s">
        <v>1704</v>
      </c>
      <c r="D943" t="s">
        <v>1705</v>
      </c>
      <c r="E943" t="s">
        <v>1706</v>
      </c>
      <c r="F943" t="s">
        <v>120</v>
      </c>
      <c r="G943">
        <v>32478</v>
      </c>
      <c r="I943" t="s">
        <v>191</v>
      </c>
      <c r="J943" t="s">
        <v>95</v>
      </c>
      <c r="K943">
        <v>1.1000000000000001</v>
      </c>
      <c r="L943">
        <v>1277</v>
      </c>
      <c r="M943">
        <v>0</v>
      </c>
      <c r="N943" t="s">
        <v>93</v>
      </c>
      <c r="O943">
        <v>0</v>
      </c>
      <c r="P943" t="s">
        <v>122</v>
      </c>
      <c r="Q943">
        <f t="shared" si="14"/>
        <v>0.1325238688252387</v>
      </c>
      <c r="R943" t="s">
        <v>1705</v>
      </c>
    </row>
    <row r="944" spans="1:18" x14ac:dyDescent="0.25">
      <c r="A944" t="s">
        <v>125</v>
      </c>
      <c r="B944">
        <v>2016</v>
      </c>
      <c r="C944" t="s">
        <v>1707</v>
      </c>
      <c r="D944" t="s">
        <v>1708</v>
      </c>
      <c r="E944">
        <v>1</v>
      </c>
      <c r="F944" t="s">
        <v>120</v>
      </c>
      <c r="G944">
        <v>41963</v>
      </c>
      <c r="I944" t="s">
        <v>129</v>
      </c>
      <c r="J944" t="s">
        <v>69</v>
      </c>
      <c r="K944">
        <v>20</v>
      </c>
      <c r="L944">
        <v>53751</v>
      </c>
      <c r="M944">
        <v>0</v>
      </c>
      <c r="N944" t="s">
        <v>68</v>
      </c>
      <c r="O944">
        <v>0</v>
      </c>
      <c r="P944" t="s">
        <v>122</v>
      </c>
      <c r="Q944">
        <f t="shared" si="14"/>
        <v>0.30679794520547943</v>
      </c>
      <c r="R944" t="s">
        <v>1708</v>
      </c>
    </row>
    <row r="945" spans="1:19" x14ac:dyDescent="0.25">
      <c r="A945" t="s">
        <v>125</v>
      </c>
      <c r="B945">
        <v>2016</v>
      </c>
      <c r="C945" t="s">
        <v>1709</v>
      </c>
      <c r="D945" t="s">
        <v>1710</v>
      </c>
      <c r="E945" t="s">
        <v>1711</v>
      </c>
      <c r="F945" t="s">
        <v>120</v>
      </c>
      <c r="G945">
        <v>41450</v>
      </c>
      <c r="I945" t="s">
        <v>129</v>
      </c>
      <c r="J945" t="s">
        <v>69</v>
      </c>
      <c r="K945">
        <v>20</v>
      </c>
      <c r="L945">
        <v>53052</v>
      </c>
      <c r="M945">
        <v>0</v>
      </c>
      <c r="N945" t="s">
        <v>68</v>
      </c>
      <c r="O945">
        <v>0</v>
      </c>
      <c r="P945" t="s">
        <v>122</v>
      </c>
      <c r="Q945">
        <f t="shared" si="14"/>
        <v>0.30280821917808221</v>
      </c>
      <c r="R945" t="s">
        <v>1710</v>
      </c>
    </row>
    <row r="946" spans="1:19" x14ac:dyDescent="0.25">
      <c r="A946" t="s">
        <v>116</v>
      </c>
      <c r="B946">
        <v>2016</v>
      </c>
      <c r="C946" t="s">
        <v>1712</v>
      </c>
      <c r="D946" t="s">
        <v>1713</v>
      </c>
      <c r="E946" t="s">
        <v>119</v>
      </c>
      <c r="F946" t="s">
        <v>120</v>
      </c>
      <c r="G946">
        <v>30317</v>
      </c>
      <c r="I946" t="s">
        <v>121</v>
      </c>
      <c r="J946" t="s">
        <v>99</v>
      </c>
      <c r="K946">
        <v>11.7</v>
      </c>
      <c r="L946">
        <v>27636</v>
      </c>
      <c r="M946">
        <v>0</v>
      </c>
      <c r="N946" t="s">
        <v>98</v>
      </c>
      <c r="O946">
        <v>0</v>
      </c>
      <c r="P946" t="s">
        <v>122</v>
      </c>
      <c r="Q946">
        <f t="shared" si="14"/>
        <v>0.26964055731179021</v>
      </c>
      <c r="R946" t="s">
        <v>1713</v>
      </c>
    </row>
    <row r="947" spans="1:19" x14ac:dyDescent="0.25">
      <c r="A947" t="s">
        <v>188</v>
      </c>
      <c r="B947">
        <v>2016</v>
      </c>
      <c r="C947" t="s">
        <v>1714</v>
      </c>
      <c r="D947" t="s">
        <v>1715</v>
      </c>
      <c r="E947">
        <v>1</v>
      </c>
      <c r="F947" t="s">
        <v>120</v>
      </c>
      <c r="G947">
        <v>32994</v>
      </c>
      <c r="I947" t="s">
        <v>191</v>
      </c>
      <c r="J947" t="s">
        <v>95</v>
      </c>
      <c r="K947">
        <v>1</v>
      </c>
      <c r="L947">
        <v>6976</v>
      </c>
      <c r="M947">
        <v>0</v>
      </c>
      <c r="N947" t="s">
        <v>93</v>
      </c>
      <c r="O947">
        <v>0</v>
      </c>
      <c r="P947" t="s">
        <v>122</v>
      </c>
      <c r="Q947">
        <f t="shared" si="14"/>
        <v>0.79634703196347034</v>
      </c>
      <c r="R947" t="s">
        <v>1715</v>
      </c>
    </row>
    <row r="948" spans="1:19" x14ac:dyDescent="0.25">
      <c r="A948" t="s">
        <v>188</v>
      </c>
      <c r="B948">
        <v>2016</v>
      </c>
      <c r="C948" t="s">
        <v>1716</v>
      </c>
      <c r="D948" t="s">
        <v>1717</v>
      </c>
      <c r="E948">
        <v>2</v>
      </c>
      <c r="F948" t="s">
        <v>120</v>
      </c>
      <c r="G948">
        <v>10837</v>
      </c>
      <c r="I948" t="s">
        <v>191</v>
      </c>
      <c r="J948" t="s">
        <v>95</v>
      </c>
      <c r="K948">
        <v>1.8</v>
      </c>
      <c r="L948">
        <v>5740</v>
      </c>
      <c r="M948">
        <v>0</v>
      </c>
      <c r="N948" t="s">
        <v>93</v>
      </c>
      <c r="O948">
        <v>0</v>
      </c>
      <c r="P948" t="s">
        <v>122</v>
      </c>
      <c r="Q948">
        <f t="shared" si="14"/>
        <v>0.36402841197361746</v>
      </c>
      <c r="R948" t="s">
        <v>1717</v>
      </c>
    </row>
    <row r="949" spans="1:19" x14ac:dyDescent="0.25">
      <c r="A949" t="s">
        <v>188</v>
      </c>
      <c r="B949">
        <v>2016</v>
      </c>
      <c r="C949" t="s">
        <v>1718</v>
      </c>
      <c r="D949" t="s">
        <v>1719</v>
      </c>
      <c r="E949">
        <v>1</v>
      </c>
      <c r="F949" t="s">
        <v>120</v>
      </c>
      <c r="G949">
        <v>4870</v>
      </c>
      <c r="I949" t="s">
        <v>191</v>
      </c>
      <c r="J949" t="s">
        <v>95</v>
      </c>
      <c r="K949">
        <v>4.8</v>
      </c>
      <c r="L949">
        <v>18979</v>
      </c>
      <c r="M949">
        <v>0</v>
      </c>
      <c r="N949" t="s">
        <v>93</v>
      </c>
      <c r="O949">
        <v>0</v>
      </c>
      <c r="P949" t="s">
        <v>122</v>
      </c>
      <c r="Q949">
        <f t="shared" si="14"/>
        <v>0.45136510654490108</v>
      </c>
      <c r="R949" t="s">
        <v>1719</v>
      </c>
    </row>
    <row r="950" spans="1:19" x14ac:dyDescent="0.25">
      <c r="A950" t="s">
        <v>125</v>
      </c>
      <c r="B950">
        <v>2016</v>
      </c>
      <c r="C950" t="s">
        <v>1720</v>
      </c>
      <c r="D950" t="s">
        <v>1721</v>
      </c>
      <c r="E950" t="s">
        <v>128</v>
      </c>
      <c r="F950" t="s">
        <v>120</v>
      </c>
      <c r="G950">
        <v>41274</v>
      </c>
      <c r="I950" t="s">
        <v>129</v>
      </c>
      <c r="J950" t="s">
        <v>69</v>
      </c>
      <c r="K950">
        <v>1.5</v>
      </c>
      <c r="L950">
        <v>2628</v>
      </c>
      <c r="M950">
        <v>0</v>
      </c>
      <c r="N950" t="s">
        <v>68</v>
      </c>
      <c r="O950">
        <v>0</v>
      </c>
      <c r="Q950">
        <f t="shared" si="14"/>
        <v>0.2</v>
      </c>
      <c r="R950" t="s">
        <v>3824</v>
      </c>
      <c r="S950" t="s">
        <v>3825</v>
      </c>
    </row>
    <row r="951" spans="1:19" x14ac:dyDescent="0.25">
      <c r="A951" t="s">
        <v>125</v>
      </c>
      <c r="B951">
        <v>2016</v>
      </c>
      <c r="C951" t="s">
        <v>1722</v>
      </c>
      <c r="D951" t="s">
        <v>1723</v>
      </c>
      <c r="E951" t="s">
        <v>128</v>
      </c>
      <c r="F951" t="s">
        <v>120</v>
      </c>
      <c r="G951">
        <v>41639</v>
      </c>
      <c r="I951" t="s">
        <v>129</v>
      </c>
      <c r="J951" t="s">
        <v>69</v>
      </c>
      <c r="K951">
        <v>1.5</v>
      </c>
      <c r="L951">
        <v>1971</v>
      </c>
      <c r="M951">
        <v>0</v>
      </c>
      <c r="N951" t="s">
        <v>68</v>
      </c>
      <c r="O951">
        <v>0</v>
      </c>
      <c r="P951" t="s">
        <v>122</v>
      </c>
      <c r="Q951">
        <f t="shared" si="14"/>
        <v>0.15</v>
      </c>
      <c r="R951" t="s">
        <v>1723</v>
      </c>
    </row>
    <row r="952" spans="1:19" x14ac:dyDescent="0.25">
      <c r="A952" t="s">
        <v>150</v>
      </c>
      <c r="B952">
        <v>2016</v>
      </c>
      <c r="C952" t="s">
        <v>1724</v>
      </c>
      <c r="D952" t="s">
        <v>1725</v>
      </c>
      <c r="E952" t="s">
        <v>1726</v>
      </c>
      <c r="F952" t="s">
        <v>120</v>
      </c>
      <c r="G952">
        <v>25538</v>
      </c>
      <c r="I952" t="s">
        <v>167</v>
      </c>
      <c r="J952" t="s">
        <v>74</v>
      </c>
      <c r="K952">
        <v>15</v>
      </c>
      <c r="L952">
        <v>824.03</v>
      </c>
      <c r="M952">
        <v>12485</v>
      </c>
      <c r="N952" t="s">
        <v>81</v>
      </c>
      <c r="O952">
        <v>0</v>
      </c>
      <c r="P952" t="s">
        <v>90</v>
      </c>
      <c r="Q952">
        <f t="shared" si="14"/>
        <v>6.2711567732115676E-3</v>
      </c>
      <c r="R952" t="s">
        <v>1725</v>
      </c>
    </row>
    <row r="953" spans="1:19" x14ac:dyDescent="0.25">
      <c r="A953" t="s">
        <v>150</v>
      </c>
      <c r="B953">
        <v>2016</v>
      </c>
      <c r="C953" t="s">
        <v>1724</v>
      </c>
      <c r="D953" t="s">
        <v>1725</v>
      </c>
      <c r="E953" t="s">
        <v>1727</v>
      </c>
      <c r="F953" t="s">
        <v>120</v>
      </c>
      <c r="G953">
        <v>25538</v>
      </c>
      <c r="I953" t="s">
        <v>167</v>
      </c>
      <c r="J953" t="s">
        <v>74</v>
      </c>
      <c r="K953">
        <v>14</v>
      </c>
      <c r="L953">
        <v>1203.02</v>
      </c>
      <c r="M953">
        <v>19562</v>
      </c>
      <c r="N953" t="s">
        <v>81</v>
      </c>
      <c r="O953">
        <v>0</v>
      </c>
      <c r="P953" t="s">
        <v>90</v>
      </c>
      <c r="Q953">
        <f t="shared" si="14"/>
        <v>9.8093607305936078E-3</v>
      </c>
      <c r="R953" t="s">
        <v>1725</v>
      </c>
    </row>
    <row r="954" spans="1:19" x14ac:dyDescent="0.25">
      <c r="A954" t="s">
        <v>150</v>
      </c>
      <c r="B954">
        <v>2016</v>
      </c>
      <c r="C954" t="s">
        <v>1724</v>
      </c>
      <c r="D954" t="s">
        <v>1725</v>
      </c>
      <c r="E954" t="s">
        <v>1728</v>
      </c>
      <c r="F954" t="s">
        <v>120</v>
      </c>
      <c r="G954">
        <v>25538</v>
      </c>
      <c r="I954" t="s">
        <v>167</v>
      </c>
      <c r="J954" t="s">
        <v>74</v>
      </c>
      <c r="K954">
        <v>14</v>
      </c>
      <c r="L954">
        <v>835.02</v>
      </c>
      <c r="M954">
        <v>13595</v>
      </c>
      <c r="N954" t="s">
        <v>81</v>
      </c>
      <c r="O954">
        <v>0</v>
      </c>
      <c r="P954" t="s">
        <v>90</v>
      </c>
      <c r="Q954">
        <f t="shared" si="14"/>
        <v>6.8087084148727986E-3</v>
      </c>
      <c r="R954" t="s">
        <v>1725</v>
      </c>
    </row>
    <row r="955" spans="1:19" x14ac:dyDescent="0.25">
      <c r="A955" t="s">
        <v>150</v>
      </c>
      <c r="B955">
        <v>2016</v>
      </c>
      <c r="C955" t="s">
        <v>1724</v>
      </c>
      <c r="D955" t="s">
        <v>1725</v>
      </c>
      <c r="E955" t="s">
        <v>1729</v>
      </c>
      <c r="F955" t="s">
        <v>120</v>
      </c>
      <c r="G955">
        <v>25538</v>
      </c>
      <c r="I955" t="s">
        <v>167</v>
      </c>
      <c r="J955" t="s">
        <v>74</v>
      </c>
      <c r="K955">
        <v>14</v>
      </c>
      <c r="L955">
        <v>2104</v>
      </c>
      <c r="M955">
        <v>34009</v>
      </c>
      <c r="N955" t="s">
        <v>81</v>
      </c>
      <c r="O955">
        <v>0</v>
      </c>
      <c r="P955" t="s">
        <v>90</v>
      </c>
      <c r="Q955">
        <f t="shared" si="14"/>
        <v>1.715590345727332E-2</v>
      </c>
      <c r="R955" t="s">
        <v>1725</v>
      </c>
    </row>
    <row r="956" spans="1:19" x14ac:dyDescent="0.25">
      <c r="A956" t="s">
        <v>188</v>
      </c>
      <c r="B956">
        <v>2016</v>
      </c>
      <c r="C956" t="s">
        <v>1730</v>
      </c>
      <c r="D956" t="s">
        <v>1731</v>
      </c>
      <c r="E956" t="s">
        <v>1732</v>
      </c>
      <c r="F956" t="s">
        <v>120</v>
      </c>
      <c r="G956">
        <v>32843</v>
      </c>
      <c r="I956" t="s">
        <v>191</v>
      </c>
      <c r="J956" t="s">
        <v>95</v>
      </c>
      <c r="K956">
        <v>4.95</v>
      </c>
      <c r="L956">
        <v>12540</v>
      </c>
      <c r="M956">
        <v>0</v>
      </c>
      <c r="N956" t="s">
        <v>93</v>
      </c>
      <c r="O956">
        <v>0</v>
      </c>
      <c r="P956" t="s">
        <v>122</v>
      </c>
      <c r="Q956">
        <f t="shared" si="14"/>
        <v>0.28919330289193301</v>
      </c>
      <c r="R956" t="s">
        <v>1731</v>
      </c>
    </row>
    <row r="957" spans="1:19" x14ac:dyDescent="0.25">
      <c r="A957" t="s">
        <v>125</v>
      </c>
      <c r="B957">
        <v>2016</v>
      </c>
      <c r="C957" t="s">
        <v>1733</v>
      </c>
      <c r="D957" t="s">
        <v>1734</v>
      </c>
      <c r="E957" t="s">
        <v>128</v>
      </c>
      <c r="F957" t="s">
        <v>120</v>
      </c>
      <c r="G957">
        <v>42004</v>
      </c>
      <c r="I957" t="s">
        <v>129</v>
      </c>
      <c r="J957" t="s">
        <v>69</v>
      </c>
      <c r="K957">
        <v>1</v>
      </c>
      <c r="L957">
        <v>1752</v>
      </c>
      <c r="M957">
        <v>0</v>
      </c>
      <c r="N957" t="s">
        <v>1735</v>
      </c>
      <c r="O957">
        <v>0</v>
      </c>
      <c r="Q957">
        <f t="shared" si="14"/>
        <v>0.2</v>
      </c>
      <c r="R957" t="s">
        <v>1734</v>
      </c>
    </row>
    <row r="958" spans="1:19" x14ac:dyDescent="0.25">
      <c r="A958" t="s">
        <v>125</v>
      </c>
      <c r="B958">
        <v>2016</v>
      </c>
      <c r="C958" t="s">
        <v>1736</v>
      </c>
      <c r="D958" t="s">
        <v>1737</v>
      </c>
      <c r="E958" t="s">
        <v>128</v>
      </c>
      <c r="F958" t="s">
        <v>120</v>
      </c>
      <c r="G958">
        <v>42004</v>
      </c>
      <c r="I958" t="s">
        <v>129</v>
      </c>
      <c r="J958" t="s">
        <v>69</v>
      </c>
      <c r="K958">
        <v>1</v>
      </c>
      <c r="L958">
        <v>1752</v>
      </c>
      <c r="M958">
        <v>0</v>
      </c>
      <c r="N958" t="s">
        <v>68</v>
      </c>
      <c r="O958">
        <v>0</v>
      </c>
      <c r="Q958">
        <f t="shared" si="14"/>
        <v>0.2</v>
      </c>
      <c r="R958" t="s">
        <v>1737</v>
      </c>
    </row>
    <row r="959" spans="1:19" x14ac:dyDescent="0.25">
      <c r="A959" t="s">
        <v>188</v>
      </c>
      <c r="B959">
        <v>2016</v>
      </c>
      <c r="C959" t="s">
        <v>1738</v>
      </c>
      <c r="D959" t="s">
        <v>1739</v>
      </c>
      <c r="E959">
        <v>1</v>
      </c>
      <c r="F959" t="s">
        <v>120</v>
      </c>
      <c r="G959">
        <v>23255</v>
      </c>
      <c r="I959" t="s">
        <v>191</v>
      </c>
      <c r="J959" t="s">
        <v>95</v>
      </c>
      <c r="K959">
        <v>10</v>
      </c>
      <c r="L959">
        <v>74140</v>
      </c>
      <c r="M959">
        <v>0</v>
      </c>
      <c r="N959" t="s">
        <v>93</v>
      </c>
      <c r="O959">
        <v>0</v>
      </c>
      <c r="P959" t="s">
        <v>122</v>
      </c>
      <c r="Q959">
        <f t="shared" si="14"/>
        <v>0.84634703196347028</v>
      </c>
      <c r="R959" t="s">
        <v>1739</v>
      </c>
    </row>
    <row r="960" spans="1:19" x14ac:dyDescent="0.25">
      <c r="A960" t="s">
        <v>125</v>
      </c>
      <c r="B960">
        <v>2016</v>
      </c>
      <c r="C960" t="s">
        <v>1740</v>
      </c>
      <c r="D960" t="s">
        <v>1741</v>
      </c>
      <c r="E960">
        <v>1</v>
      </c>
      <c r="F960" t="s">
        <v>120</v>
      </c>
      <c r="G960">
        <v>41974</v>
      </c>
      <c r="I960" t="s">
        <v>129</v>
      </c>
      <c r="J960" t="s">
        <v>69</v>
      </c>
      <c r="K960">
        <v>20</v>
      </c>
      <c r="L960">
        <v>53383</v>
      </c>
      <c r="M960">
        <v>0</v>
      </c>
      <c r="N960" t="s">
        <v>68</v>
      </c>
      <c r="O960">
        <v>0</v>
      </c>
      <c r="P960" t="s">
        <v>122</v>
      </c>
      <c r="Q960">
        <f t="shared" si="14"/>
        <v>0.30469748858447487</v>
      </c>
      <c r="R960" t="s">
        <v>1741</v>
      </c>
    </row>
    <row r="961" spans="1:19" x14ac:dyDescent="0.25">
      <c r="A961" t="s">
        <v>188</v>
      </c>
      <c r="B961">
        <v>2016</v>
      </c>
      <c r="C961" t="s">
        <v>1742</v>
      </c>
      <c r="D961" t="s">
        <v>1743</v>
      </c>
      <c r="E961" t="s">
        <v>1744</v>
      </c>
      <c r="F961" t="s">
        <v>120</v>
      </c>
      <c r="G961">
        <v>7533</v>
      </c>
      <c r="I961" t="s">
        <v>191</v>
      </c>
      <c r="J961" t="s">
        <v>95</v>
      </c>
      <c r="K961">
        <v>12.6</v>
      </c>
      <c r="L961">
        <v>31639.1</v>
      </c>
      <c r="M961">
        <v>0</v>
      </c>
      <c r="N961" t="s">
        <v>93</v>
      </c>
      <c r="O961">
        <v>0</v>
      </c>
      <c r="P961" t="s">
        <v>122</v>
      </c>
      <c r="Q961">
        <f t="shared" si="14"/>
        <v>0.28664836558672174</v>
      </c>
      <c r="R961" t="s">
        <v>1743</v>
      </c>
    </row>
    <row r="962" spans="1:19" x14ac:dyDescent="0.25">
      <c r="A962" t="s">
        <v>188</v>
      </c>
      <c r="B962">
        <v>2016</v>
      </c>
      <c r="C962" t="s">
        <v>1742</v>
      </c>
      <c r="D962" t="s">
        <v>1743</v>
      </c>
      <c r="E962" t="s">
        <v>1745</v>
      </c>
      <c r="F962" t="s">
        <v>120</v>
      </c>
      <c r="G962">
        <v>7533</v>
      </c>
      <c r="I962" t="s">
        <v>191</v>
      </c>
      <c r="J962" t="s">
        <v>95</v>
      </c>
      <c r="K962">
        <v>12.6</v>
      </c>
      <c r="L962">
        <v>13224.1</v>
      </c>
      <c r="M962">
        <v>0</v>
      </c>
      <c r="N962" t="s">
        <v>93</v>
      </c>
      <c r="O962">
        <v>0</v>
      </c>
      <c r="P962" t="s">
        <v>122</v>
      </c>
      <c r="Q962">
        <f t="shared" si="14"/>
        <v>0.11980956004928608</v>
      </c>
      <c r="R962" t="s">
        <v>1743</v>
      </c>
    </row>
    <row r="963" spans="1:19" x14ac:dyDescent="0.25">
      <c r="A963" t="s">
        <v>188</v>
      </c>
      <c r="B963">
        <v>2016</v>
      </c>
      <c r="C963" t="s">
        <v>1746</v>
      </c>
      <c r="D963" t="s">
        <v>1747</v>
      </c>
      <c r="E963" t="s">
        <v>1748</v>
      </c>
      <c r="F963" t="s">
        <v>120</v>
      </c>
      <c r="G963">
        <v>30442</v>
      </c>
      <c r="I963" t="s">
        <v>191</v>
      </c>
      <c r="J963" t="s">
        <v>95</v>
      </c>
      <c r="K963">
        <v>155</v>
      </c>
      <c r="L963">
        <v>302590</v>
      </c>
      <c r="M963">
        <v>0</v>
      </c>
      <c r="N963" t="s">
        <v>93</v>
      </c>
      <c r="O963">
        <v>0</v>
      </c>
      <c r="P963" t="s">
        <v>122</v>
      </c>
      <c r="Q963">
        <f t="shared" si="14"/>
        <v>0.22285314479304758</v>
      </c>
      <c r="R963" t="s">
        <v>1747</v>
      </c>
    </row>
    <row r="964" spans="1:19" x14ac:dyDescent="0.25">
      <c r="A964" t="s">
        <v>188</v>
      </c>
      <c r="B964">
        <v>2016</v>
      </c>
      <c r="C964" t="s">
        <v>1749</v>
      </c>
      <c r="D964" t="s">
        <v>1750</v>
      </c>
      <c r="E964" t="s">
        <v>1751</v>
      </c>
      <c r="F964" t="s">
        <v>120</v>
      </c>
      <c r="G964">
        <v>7891</v>
      </c>
      <c r="I964" t="s">
        <v>191</v>
      </c>
      <c r="J964" t="s">
        <v>95</v>
      </c>
      <c r="K964">
        <v>11.5</v>
      </c>
      <c r="L964">
        <v>33871</v>
      </c>
      <c r="M964">
        <v>0</v>
      </c>
      <c r="N964" t="s">
        <v>93</v>
      </c>
      <c r="O964">
        <v>0</v>
      </c>
      <c r="P964" t="s">
        <v>122</v>
      </c>
      <c r="Q964">
        <f t="shared" si="14"/>
        <v>0.33622195751439349</v>
      </c>
      <c r="R964" t="s">
        <v>1750</v>
      </c>
    </row>
    <row r="965" spans="1:19" x14ac:dyDescent="0.25">
      <c r="A965" t="s">
        <v>125</v>
      </c>
      <c r="B965">
        <v>2016</v>
      </c>
      <c r="C965" t="s">
        <v>1752</v>
      </c>
      <c r="D965" t="s">
        <v>1753</v>
      </c>
      <c r="E965">
        <v>1</v>
      </c>
      <c r="F965" t="s">
        <v>120</v>
      </c>
      <c r="G965">
        <v>40909</v>
      </c>
      <c r="I965" t="s">
        <v>129</v>
      </c>
      <c r="J965" t="s">
        <v>69</v>
      </c>
      <c r="K965">
        <v>1.1000000000000001</v>
      </c>
      <c r="L965">
        <v>1784</v>
      </c>
      <c r="M965">
        <v>0</v>
      </c>
      <c r="N965" t="s">
        <v>68</v>
      </c>
      <c r="O965">
        <v>0</v>
      </c>
      <c r="P965" t="s">
        <v>122</v>
      </c>
      <c r="Q965">
        <f t="shared" ref="Q965:Q1028" si="15">IFERROR(L965/(K965*8760),"")</f>
        <v>0.18513906185139062</v>
      </c>
      <c r="R965" t="s">
        <v>1753</v>
      </c>
    </row>
    <row r="966" spans="1:19" x14ac:dyDescent="0.25">
      <c r="A966" t="s">
        <v>125</v>
      </c>
      <c r="B966">
        <v>2016</v>
      </c>
      <c r="C966" t="s">
        <v>1754</v>
      </c>
      <c r="D966" t="s">
        <v>1753</v>
      </c>
      <c r="E966">
        <v>1</v>
      </c>
      <c r="F966" t="s">
        <v>120</v>
      </c>
      <c r="G966">
        <v>40909</v>
      </c>
      <c r="I966" t="s">
        <v>129</v>
      </c>
      <c r="J966" t="s">
        <v>69</v>
      </c>
      <c r="K966">
        <v>4.0999999999999996</v>
      </c>
      <c r="L966">
        <v>6689</v>
      </c>
      <c r="M966">
        <v>0</v>
      </c>
      <c r="N966" t="s">
        <v>68</v>
      </c>
      <c r="O966">
        <v>0</v>
      </c>
      <c r="P966" t="s">
        <v>122</v>
      </c>
      <c r="Q966">
        <f t="shared" si="15"/>
        <v>0.18624011582581579</v>
      </c>
      <c r="R966" t="s">
        <v>1753</v>
      </c>
    </row>
    <row r="967" spans="1:19" x14ac:dyDescent="0.25">
      <c r="A967" t="s">
        <v>150</v>
      </c>
      <c r="B967">
        <v>2016</v>
      </c>
      <c r="C967" t="s">
        <v>1755</v>
      </c>
      <c r="D967" t="s">
        <v>1756</v>
      </c>
      <c r="E967" t="s">
        <v>128</v>
      </c>
      <c r="F967" t="s">
        <v>120</v>
      </c>
      <c r="G967">
        <v>32656</v>
      </c>
      <c r="I967" t="s">
        <v>167</v>
      </c>
      <c r="J967" t="s">
        <v>74</v>
      </c>
      <c r="K967">
        <v>24</v>
      </c>
      <c r="L967">
        <v>19495</v>
      </c>
      <c r="M967">
        <v>199014</v>
      </c>
      <c r="N967" t="s">
        <v>81</v>
      </c>
      <c r="O967">
        <v>0</v>
      </c>
      <c r="P967" t="s">
        <v>122</v>
      </c>
      <c r="Q967">
        <f t="shared" si="15"/>
        <v>9.2727359208523596E-2</v>
      </c>
      <c r="R967" t="s">
        <v>1756</v>
      </c>
    </row>
    <row r="968" spans="1:19" x14ac:dyDescent="0.25">
      <c r="A968" t="s">
        <v>150</v>
      </c>
      <c r="B968">
        <v>2016</v>
      </c>
      <c r="C968" t="s">
        <v>1755</v>
      </c>
      <c r="D968" t="s">
        <v>1756</v>
      </c>
      <c r="E968" t="s">
        <v>154</v>
      </c>
      <c r="F968" t="s">
        <v>120</v>
      </c>
      <c r="G968">
        <v>32656</v>
      </c>
      <c r="I968" t="s">
        <v>167</v>
      </c>
      <c r="J968" t="s">
        <v>74</v>
      </c>
      <c r="K968">
        <v>24</v>
      </c>
      <c r="L968">
        <v>19068</v>
      </c>
      <c r="M968">
        <v>194688</v>
      </c>
      <c r="N968" t="s">
        <v>81</v>
      </c>
      <c r="O968">
        <v>0</v>
      </c>
      <c r="P968" t="s">
        <v>122</v>
      </c>
      <c r="Q968">
        <f t="shared" si="15"/>
        <v>9.069634703196347E-2</v>
      </c>
      <c r="R968" t="s">
        <v>1756</v>
      </c>
    </row>
    <row r="969" spans="1:19" x14ac:dyDescent="0.25">
      <c r="A969" t="s">
        <v>125</v>
      </c>
      <c r="B969">
        <v>2016</v>
      </c>
      <c r="C969" t="s">
        <v>1757</v>
      </c>
      <c r="D969" t="s">
        <v>1758</v>
      </c>
      <c r="E969" t="s">
        <v>128</v>
      </c>
      <c r="F969" t="s">
        <v>120</v>
      </c>
      <c r="G969">
        <v>42004</v>
      </c>
      <c r="I969" t="s">
        <v>129</v>
      </c>
      <c r="J969" t="s">
        <v>69</v>
      </c>
      <c r="K969">
        <v>1.5</v>
      </c>
      <c r="L969">
        <v>2628</v>
      </c>
      <c r="M969">
        <v>0</v>
      </c>
      <c r="N969" t="s">
        <v>68</v>
      </c>
      <c r="O969">
        <v>0</v>
      </c>
      <c r="Q969">
        <f t="shared" si="15"/>
        <v>0.2</v>
      </c>
      <c r="R969" t="s">
        <v>3826</v>
      </c>
      <c r="S969" t="s">
        <v>3827</v>
      </c>
    </row>
    <row r="970" spans="1:19" x14ac:dyDescent="0.25">
      <c r="A970" t="s">
        <v>188</v>
      </c>
      <c r="B970">
        <v>2016</v>
      </c>
      <c r="C970" t="s">
        <v>1759</v>
      </c>
      <c r="D970" t="s">
        <v>1760</v>
      </c>
      <c r="E970" t="s">
        <v>386</v>
      </c>
      <c r="F970" t="s">
        <v>120</v>
      </c>
      <c r="G970">
        <v>2678</v>
      </c>
      <c r="I970" t="s">
        <v>191</v>
      </c>
      <c r="J970" t="s">
        <v>95</v>
      </c>
      <c r="K970">
        <v>24.8</v>
      </c>
      <c r="L970">
        <v>152368</v>
      </c>
      <c r="M970">
        <v>0</v>
      </c>
      <c r="N970" t="s">
        <v>93</v>
      </c>
      <c r="O970">
        <v>0</v>
      </c>
      <c r="P970" t="s">
        <v>122</v>
      </c>
      <c r="Q970">
        <f t="shared" si="15"/>
        <v>0.70135513330387389</v>
      </c>
      <c r="R970" t="s">
        <v>1760</v>
      </c>
    </row>
    <row r="971" spans="1:19" x14ac:dyDescent="0.25">
      <c r="A971" t="s">
        <v>188</v>
      </c>
      <c r="B971">
        <v>2016</v>
      </c>
      <c r="C971" t="s">
        <v>1761</v>
      </c>
      <c r="D971" t="s">
        <v>1762</v>
      </c>
      <c r="E971" t="s">
        <v>386</v>
      </c>
      <c r="F971" t="s">
        <v>120</v>
      </c>
      <c r="G971">
        <v>7731</v>
      </c>
      <c r="I971" t="s">
        <v>191</v>
      </c>
      <c r="J971" t="s">
        <v>95</v>
      </c>
      <c r="K971">
        <v>36.799999999999997</v>
      </c>
      <c r="L971">
        <v>117487</v>
      </c>
      <c r="M971">
        <v>0</v>
      </c>
      <c r="N971" t="s">
        <v>93</v>
      </c>
      <c r="O971">
        <v>0</v>
      </c>
      <c r="P971" t="s">
        <v>122</v>
      </c>
      <c r="Q971">
        <f t="shared" si="15"/>
        <v>0.36444994540401032</v>
      </c>
      <c r="R971" t="s">
        <v>1762</v>
      </c>
    </row>
    <row r="972" spans="1:19" x14ac:dyDescent="0.25">
      <c r="A972" t="s">
        <v>150</v>
      </c>
      <c r="B972">
        <v>2016</v>
      </c>
      <c r="C972" t="s">
        <v>1763</v>
      </c>
      <c r="D972" t="s">
        <v>1764</v>
      </c>
      <c r="E972" t="s">
        <v>386</v>
      </c>
      <c r="F972" t="s">
        <v>120</v>
      </c>
      <c r="G972">
        <v>31168</v>
      </c>
      <c r="I972" t="s">
        <v>167</v>
      </c>
      <c r="J972" t="s">
        <v>74</v>
      </c>
      <c r="K972">
        <v>75</v>
      </c>
      <c r="L972">
        <v>14163</v>
      </c>
      <c r="M972">
        <v>175276</v>
      </c>
      <c r="N972" t="s">
        <v>81</v>
      </c>
      <c r="O972">
        <v>0</v>
      </c>
      <c r="P972" t="s">
        <v>122</v>
      </c>
      <c r="Q972">
        <f t="shared" si="15"/>
        <v>2.1557077625570777E-2</v>
      </c>
      <c r="R972" t="s">
        <v>1764</v>
      </c>
    </row>
    <row r="973" spans="1:19" x14ac:dyDescent="0.25">
      <c r="A973" t="s">
        <v>150</v>
      </c>
      <c r="B973">
        <v>2016</v>
      </c>
      <c r="C973" t="s">
        <v>1763</v>
      </c>
      <c r="D973" t="s">
        <v>1764</v>
      </c>
      <c r="E973" t="s">
        <v>773</v>
      </c>
      <c r="F973" t="s">
        <v>120</v>
      </c>
      <c r="G973">
        <v>31177</v>
      </c>
      <c r="I973" t="s">
        <v>167</v>
      </c>
      <c r="J973" t="s">
        <v>74</v>
      </c>
      <c r="K973">
        <v>75</v>
      </c>
      <c r="L973">
        <v>14440</v>
      </c>
      <c r="M973">
        <v>180955</v>
      </c>
      <c r="N973" t="s">
        <v>81</v>
      </c>
      <c r="O973">
        <v>0</v>
      </c>
      <c r="P973" t="s">
        <v>122</v>
      </c>
      <c r="Q973">
        <f t="shared" si="15"/>
        <v>2.197869101978691E-2</v>
      </c>
      <c r="R973" t="s">
        <v>1764</v>
      </c>
    </row>
    <row r="974" spans="1:19" x14ac:dyDescent="0.25">
      <c r="A974" t="s">
        <v>150</v>
      </c>
      <c r="B974">
        <v>2016</v>
      </c>
      <c r="C974" t="s">
        <v>1763</v>
      </c>
      <c r="D974" t="s">
        <v>1764</v>
      </c>
      <c r="E974" t="s">
        <v>774</v>
      </c>
      <c r="F974" t="s">
        <v>120</v>
      </c>
      <c r="G974">
        <v>31196</v>
      </c>
      <c r="I974" t="s">
        <v>167</v>
      </c>
      <c r="J974" t="s">
        <v>74</v>
      </c>
      <c r="K974">
        <v>75</v>
      </c>
      <c r="L974">
        <v>13381</v>
      </c>
      <c r="M974">
        <v>165293</v>
      </c>
      <c r="N974" t="s">
        <v>81</v>
      </c>
      <c r="O974">
        <v>0</v>
      </c>
      <c r="P974" t="s">
        <v>122</v>
      </c>
      <c r="Q974">
        <f t="shared" si="15"/>
        <v>2.0366818873668188E-2</v>
      </c>
      <c r="R974" t="s">
        <v>1764</v>
      </c>
    </row>
    <row r="975" spans="1:19" x14ac:dyDescent="0.25">
      <c r="A975" t="s">
        <v>150</v>
      </c>
      <c r="B975">
        <v>2016</v>
      </c>
      <c r="C975" t="s">
        <v>1763</v>
      </c>
      <c r="D975" t="s">
        <v>1764</v>
      </c>
      <c r="E975" t="s">
        <v>775</v>
      </c>
      <c r="F975" t="s">
        <v>120</v>
      </c>
      <c r="G975">
        <v>31212</v>
      </c>
      <c r="I975" t="s">
        <v>167</v>
      </c>
      <c r="J975" t="s">
        <v>74</v>
      </c>
      <c r="K975">
        <v>75</v>
      </c>
      <c r="L975">
        <v>632220</v>
      </c>
      <c r="M975">
        <v>7729090</v>
      </c>
      <c r="N975" t="s">
        <v>81</v>
      </c>
      <c r="O975">
        <v>0</v>
      </c>
      <c r="P975" t="s">
        <v>122</v>
      </c>
      <c r="Q975">
        <f t="shared" si="15"/>
        <v>0.9622831050228311</v>
      </c>
      <c r="R975" t="s">
        <v>1764</v>
      </c>
    </row>
    <row r="976" spans="1:19" x14ac:dyDescent="0.25">
      <c r="A976" t="s">
        <v>150</v>
      </c>
      <c r="B976">
        <v>2016</v>
      </c>
      <c r="C976" t="s">
        <v>1765</v>
      </c>
      <c r="D976" t="s">
        <v>1766</v>
      </c>
      <c r="E976" t="s">
        <v>1767</v>
      </c>
      <c r="F976" t="s">
        <v>120</v>
      </c>
      <c r="G976">
        <v>32295</v>
      </c>
      <c r="I976" t="s">
        <v>167</v>
      </c>
      <c r="J976" t="s">
        <v>74</v>
      </c>
      <c r="K976">
        <v>24.4</v>
      </c>
      <c r="L976">
        <v>130081</v>
      </c>
      <c r="M976">
        <v>1984440</v>
      </c>
      <c r="N976" t="s">
        <v>81</v>
      </c>
      <c r="O976">
        <v>0</v>
      </c>
      <c r="P976" t="s">
        <v>527</v>
      </c>
      <c r="Q976">
        <f t="shared" si="15"/>
        <v>0.60858316490755293</v>
      </c>
      <c r="R976" t="s">
        <v>1766</v>
      </c>
    </row>
    <row r="977" spans="1:18" x14ac:dyDescent="0.25">
      <c r="A977" t="s">
        <v>150</v>
      </c>
      <c r="B977">
        <v>2016</v>
      </c>
      <c r="C977" t="s">
        <v>1765</v>
      </c>
      <c r="D977" t="s">
        <v>1766</v>
      </c>
      <c r="E977" t="s">
        <v>1768</v>
      </c>
      <c r="F977" t="s">
        <v>120</v>
      </c>
      <c r="G977">
        <v>32295</v>
      </c>
      <c r="I977" t="s">
        <v>167</v>
      </c>
      <c r="J977" t="s">
        <v>74</v>
      </c>
      <c r="K977">
        <v>24.4</v>
      </c>
      <c r="L977">
        <v>110863</v>
      </c>
      <c r="M977">
        <v>1675890</v>
      </c>
      <c r="N977" t="s">
        <v>81</v>
      </c>
      <c r="O977">
        <v>0</v>
      </c>
      <c r="P977" t="s">
        <v>527</v>
      </c>
      <c r="Q977">
        <f t="shared" si="15"/>
        <v>0.51867186915188268</v>
      </c>
      <c r="R977" t="s">
        <v>1766</v>
      </c>
    </row>
    <row r="978" spans="1:18" x14ac:dyDescent="0.25">
      <c r="A978" t="s">
        <v>125</v>
      </c>
      <c r="B978">
        <v>2016</v>
      </c>
      <c r="C978" t="s">
        <v>1769</v>
      </c>
      <c r="D978" t="s">
        <v>1770</v>
      </c>
      <c r="E978" t="s">
        <v>128</v>
      </c>
      <c r="F978" t="s">
        <v>120</v>
      </c>
      <c r="G978">
        <v>42064</v>
      </c>
      <c r="I978" t="s">
        <v>129</v>
      </c>
      <c r="J978" t="s">
        <v>69</v>
      </c>
      <c r="K978">
        <v>20</v>
      </c>
      <c r="L978">
        <v>45814</v>
      </c>
      <c r="M978">
        <v>0</v>
      </c>
      <c r="N978" t="s">
        <v>68</v>
      </c>
      <c r="O978">
        <v>0</v>
      </c>
      <c r="Q978">
        <f t="shared" si="15"/>
        <v>0.26149543378995432</v>
      </c>
      <c r="R978" t="s">
        <v>1770</v>
      </c>
    </row>
    <row r="979" spans="1:18" x14ac:dyDescent="0.25">
      <c r="A979" t="s">
        <v>188</v>
      </c>
      <c r="B979">
        <v>2016</v>
      </c>
      <c r="C979" t="s">
        <v>1771</v>
      </c>
      <c r="D979" t="s">
        <v>1772</v>
      </c>
      <c r="E979" t="s">
        <v>386</v>
      </c>
      <c r="F979" t="s">
        <v>120</v>
      </c>
      <c r="G979">
        <v>18323</v>
      </c>
      <c r="I979" t="s">
        <v>191</v>
      </c>
      <c r="J979" t="s">
        <v>95</v>
      </c>
      <c r="K979">
        <v>39</v>
      </c>
      <c r="L979">
        <v>111133</v>
      </c>
      <c r="M979">
        <v>0</v>
      </c>
      <c r="N979" t="s">
        <v>93</v>
      </c>
      <c r="O979">
        <v>0</v>
      </c>
      <c r="P979" t="s">
        <v>122</v>
      </c>
      <c r="Q979">
        <f t="shared" si="15"/>
        <v>0.32529270577215785</v>
      </c>
      <c r="R979" t="s">
        <v>1772</v>
      </c>
    </row>
    <row r="980" spans="1:18" x14ac:dyDescent="0.25">
      <c r="A980" t="s">
        <v>188</v>
      </c>
      <c r="B980">
        <v>2016</v>
      </c>
      <c r="C980" t="s">
        <v>1771</v>
      </c>
      <c r="D980" t="s">
        <v>1772</v>
      </c>
      <c r="E980" t="s">
        <v>773</v>
      </c>
      <c r="F980" t="s">
        <v>120</v>
      </c>
      <c r="G980">
        <v>18233</v>
      </c>
      <c r="I980" t="s">
        <v>191</v>
      </c>
      <c r="J980" t="s">
        <v>95</v>
      </c>
      <c r="K980">
        <v>39</v>
      </c>
      <c r="L980">
        <v>111133</v>
      </c>
      <c r="M980">
        <v>0</v>
      </c>
      <c r="N980" t="s">
        <v>93</v>
      </c>
      <c r="O980">
        <v>0</v>
      </c>
      <c r="P980" t="s">
        <v>122</v>
      </c>
      <c r="Q980">
        <f t="shared" si="15"/>
        <v>0.32529270577215785</v>
      </c>
      <c r="R980" t="s">
        <v>1772</v>
      </c>
    </row>
    <row r="981" spans="1:18" x14ac:dyDescent="0.25">
      <c r="A981" t="s">
        <v>188</v>
      </c>
      <c r="B981">
        <v>2016</v>
      </c>
      <c r="C981" t="s">
        <v>1771</v>
      </c>
      <c r="D981" t="s">
        <v>1772</v>
      </c>
      <c r="E981" t="s">
        <v>774</v>
      </c>
      <c r="F981" t="s">
        <v>120</v>
      </c>
      <c r="G981">
        <v>18172</v>
      </c>
      <c r="I981" t="s">
        <v>191</v>
      </c>
      <c r="J981" t="s">
        <v>95</v>
      </c>
      <c r="K981">
        <v>39</v>
      </c>
      <c r="L981">
        <v>111133</v>
      </c>
      <c r="M981">
        <v>0</v>
      </c>
      <c r="N981" t="s">
        <v>93</v>
      </c>
      <c r="O981">
        <v>0</v>
      </c>
      <c r="P981" t="s">
        <v>122</v>
      </c>
      <c r="Q981">
        <f t="shared" si="15"/>
        <v>0.32529270577215785</v>
      </c>
      <c r="R981" t="s">
        <v>1772</v>
      </c>
    </row>
    <row r="982" spans="1:18" x14ac:dyDescent="0.25">
      <c r="A982" t="s">
        <v>125</v>
      </c>
      <c r="B982">
        <v>2016</v>
      </c>
      <c r="C982" t="s">
        <v>1773</v>
      </c>
      <c r="D982" t="s">
        <v>1774</v>
      </c>
      <c r="E982">
        <v>1</v>
      </c>
      <c r="F982" t="s">
        <v>120</v>
      </c>
      <c r="G982">
        <v>41699</v>
      </c>
      <c r="I982" t="s">
        <v>129</v>
      </c>
      <c r="J982" t="s">
        <v>69</v>
      </c>
      <c r="K982">
        <v>1</v>
      </c>
      <c r="L982">
        <v>2513</v>
      </c>
      <c r="M982">
        <v>0</v>
      </c>
      <c r="N982" t="s">
        <v>68</v>
      </c>
      <c r="O982">
        <v>0</v>
      </c>
      <c r="P982" t="s">
        <v>122</v>
      </c>
      <c r="Q982">
        <f t="shared" si="15"/>
        <v>0.28687214611872147</v>
      </c>
      <c r="R982" t="s">
        <v>1774</v>
      </c>
    </row>
    <row r="983" spans="1:18" x14ac:dyDescent="0.25">
      <c r="A983" t="s">
        <v>130</v>
      </c>
      <c r="B983">
        <v>2016</v>
      </c>
      <c r="C983" t="s">
        <v>1775</v>
      </c>
      <c r="D983" t="s">
        <v>1776</v>
      </c>
      <c r="E983">
        <v>1</v>
      </c>
      <c r="F983" t="s">
        <v>120</v>
      </c>
      <c r="G983">
        <v>36495</v>
      </c>
      <c r="I983" t="s">
        <v>133</v>
      </c>
      <c r="J983" t="s">
        <v>75</v>
      </c>
      <c r="K983">
        <v>3.05</v>
      </c>
      <c r="L983">
        <v>18175</v>
      </c>
      <c r="M983">
        <v>234449</v>
      </c>
      <c r="N983" t="s">
        <v>79</v>
      </c>
      <c r="O983">
        <v>0</v>
      </c>
      <c r="P983" t="s">
        <v>122</v>
      </c>
      <c r="Q983">
        <f t="shared" si="15"/>
        <v>0.68025301295007112</v>
      </c>
      <c r="R983" t="s">
        <v>1776</v>
      </c>
    </row>
    <row r="984" spans="1:18" x14ac:dyDescent="0.25">
      <c r="A984" t="s">
        <v>130</v>
      </c>
      <c r="B984">
        <v>2016</v>
      </c>
      <c r="C984" t="s">
        <v>1775</v>
      </c>
      <c r="D984" t="s">
        <v>1776</v>
      </c>
      <c r="E984">
        <v>2</v>
      </c>
      <c r="F984" t="s">
        <v>120</v>
      </c>
      <c r="G984">
        <v>36495</v>
      </c>
      <c r="I984" t="s">
        <v>133</v>
      </c>
      <c r="J984" t="s">
        <v>75</v>
      </c>
      <c r="K984">
        <v>3.05</v>
      </c>
      <c r="L984">
        <v>18919</v>
      </c>
      <c r="M984">
        <v>243640</v>
      </c>
      <c r="N984" t="s">
        <v>79</v>
      </c>
      <c r="O984">
        <v>0</v>
      </c>
      <c r="P984" t="s">
        <v>122</v>
      </c>
      <c r="Q984">
        <f t="shared" si="15"/>
        <v>0.70809940863837117</v>
      </c>
      <c r="R984" t="s">
        <v>1776</v>
      </c>
    </row>
    <row r="985" spans="1:18" x14ac:dyDescent="0.25">
      <c r="A985" t="s">
        <v>130</v>
      </c>
      <c r="B985">
        <v>2016</v>
      </c>
      <c r="C985" t="s">
        <v>1775</v>
      </c>
      <c r="D985" t="s">
        <v>1776</v>
      </c>
      <c r="E985">
        <v>3</v>
      </c>
      <c r="F985" t="s">
        <v>120</v>
      </c>
      <c r="G985">
        <v>36495</v>
      </c>
      <c r="I985" t="s">
        <v>133</v>
      </c>
      <c r="J985" t="s">
        <v>75</v>
      </c>
      <c r="K985">
        <v>3.05</v>
      </c>
      <c r="L985">
        <v>16918</v>
      </c>
      <c r="M985">
        <v>218159</v>
      </c>
      <c r="N985" t="s">
        <v>79</v>
      </c>
      <c r="O985">
        <v>0</v>
      </c>
      <c r="P985" t="s">
        <v>122</v>
      </c>
      <c r="Q985">
        <f t="shared" si="15"/>
        <v>0.63320607829927389</v>
      </c>
      <c r="R985" t="s">
        <v>1776</v>
      </c>
    </row>
    <row r="986" spans="1:18" x14ac:dyDescent="0.25">
      <c r="A986" t="s">
        <v>188</v>
      </c>
      <c r="B986">
        <v>2016</v>
      </c>
      <c r="C986" t="s">
        <v>1777</v>
      </c>
      <c r="D986" t="s">
        <v>1778</v>
      </c>
      <c r="E986">
        <v>1</v>
      </c>
      <c r="F986" t="s">
        <v>120</v>
      </c>
      <c r="G986">
        <v>1614</v>
      </c>
      <c r="I986" t="s">
        <v>191</v>
      </c>
      <c r="J986" t="s">
        <v>95</v>
      </c>
      <c r="K986">
        <v>1.5</v>
      </c>
      <c r="L986">
        <v>9251</v>
      </c>
      <c r="M986">
        <v>0</v>
      </c>
      <c r="N986" t="s">
        <v>93</v>
      </c>
      <c r="O986">
        <v>0</v>
      </c>
      <c r="P986" t="s">
        <v>122</v>
      </c>
      <c r="Q986">
        <f t="shared" si="15"/>
        <v>0.70403348554033485</v>
      </c>
      <c r="R986" t="s">
        <v>1778</v>
      </c>
    </row>
    <row r="987" spans="1:18" x14ac:dyDescent="0.25">
      <c r="A987" t="s">
        <v>188</v>
      </c>
      <c r="B987">
        <v>2016</v>
      </c>
      <c r="C987" t="s">
        <v>1777</v>
      </c>
      <c r="D987" t="s">
        <v>1778</v>
      </c>
      <c r="E987">
        <v>2</v>
      </c>
      <c r="F987" t="s">
        <v>120</v>
      </c>
      <c r="G987">
        <v>1583</v>
      </c>
      <c r="I987" t="s">
        <v>191</v>
      </c>
      <c r="J987" t="s">
        <v>95</v>
      </c>
      <c r="K987">
        <v>1.5</v>
      </c>
      <c r="L987">
        <v>9251</v>
      </c>
      <c r="M987">
        <v>0</v>
      </c>
      <c r="N987" t="s">
        <v>93</v>
      </c>
      <c r="O987">
        <v>0</v>
      </c>
      <c r="P987" t="s">
        <v>122</v>
      </c>
      <c r="Q987">
        <f t="shared" si="15"/>
        <v>0.70403348554033485</v>
      </c>
      <c r="R987" t="s">
        <v>1778</v>
      </c>
    </row>
    <row r="988" spans="1:18" x14ac:dyDescent="0.25">
      <c r="A988" t="s">
        <v>150</v>
      </c>
      <c r="B988">
        <v>2016</v>
      </c>
      <c r="C988" t="s">
        <v>1779</v>
      </c>
      <c r="D988" t="s">
        <v>1780</v>
      </c>
      <c r="E988" t="s">
        <v>1781</v>
      </c>
      <c r="F988" t="s">
        <v>120</v>
      </c>
      <c r="G988">
        <v>37347</v>
      </c>
      <c r="I988" t="s">
        <v>167</v>
      </c>
      <c r="J988" t="s">
        <v>74</v>
      </c>
      <c r="K988">
        <v>47.3</v>
      </c>
      <c r="L988">
        <v>4391.01</v>
      </c>
      <c r="M988">
        <v>51222</v>
      </c>
      <c r="N988" t="s">
        <v>81</v>
      </c>
      <c r="O988">
        <v>0</v>
      </c>
      <c r="P988" t="s">
        <v>122</v>
      </c>
      <c r="Q988">
        <f t="shared" si="15"/>
        <v>1.0597396391439081E-2</v>
      </c>
      <c r="R988" t="s">
        <v>1780</v>
      </c>
    </row>
    <row r="989" spans="1:18" x14ac:dyDescent="0.25">
      <c r="A989" t="s">
        <v>125</v>
      </c>
      <c r="B989">
        <v>2016</v>
      </c>
      <c r="C989" t="s">
        <v>1782</v>
      </c>
      <c r="D989" t="s">
        <v>1783</v>
      </c>
      <c r="E989" t="s">
        <v>128</v>
      </c>
      <c r="F989" t="s">
        <v>120</v>
      </c>
      <c r="G989">
        <v>42490</v>
      </c>
      <c r="I989" t="s">
        <v>129</v>
      </c>
      <c r="J989" t="s">
        <v>69</v>
      </c>
      <c r="K989">
        <v>20.73</v>
      </c>
      <c r="L989">
        <v>41719</v>
      </c>
      <c r="M989">
        <v>0</v>
      </c>
      <c r="N989" t="s">
        <v>68</v>
      </c>
      <c r="O989">
        <v>0</v>
      </c>
      <c r="Q989">
        <f t="shared" si="15"/>
        <v>0.22973675457667289</v>
      </c>
      <c r="R989" t="s">
        <v>1783</v>
      </c>
    </row>
    <row r="990" spans="1:18" x14ac:dyDescent="0.25">
      <c r="A990" t="s">
        <v>125</v>
      </c>
      <c r="B990">
        <v>2016</v>
      </c>
      <c r="C990" t="s">
        <v>1784</v>
      </c>
      <c r="D990" t="s">
        <v>1785</v>
      </c>
      <c r="E990" t="s">
        <v>128</v>
      </c>
      <c r="F990" t="s">
        <v>120</v>
      </c>
      <c r="G990">
        <v>42490</v>
      </c>
      <c r="I990" t="s">
        <v>129</v>
      </c>
      <c r="J990" t="s">
        <v>69</v>
      </c>
      <c r="K990">
        <v>20.73</v>
      </c>
      <c r="L990">
        <v>39359</v>
      </c>
      <c r="M990">
        <v>0</v>
      </c>
      <c r="N990" t="s">
        <v>68</v>
      </c>
      <c r="O990">
        <v>0</v>
      </c>
      <c r="Q990">
        <f t="shared" si="15"/>
        <v>0.21674078773180727</v>
      </c>
      <c r="R990" t="s">
        <v>1785</v>
      </c>
    </row>
    <row r="991" spans="1:18" x14ac:dyDescent="0.25">
      <c r="A991" t="s">
        <v>188</v>
      </c>
      <c r="B991">
        <v>2016</v>
      </c>
      <c r="C991" t="s">
        <v>1786</v>
      </c>
      <c r="D991" t="s">
        <v>1787</v>
      </c>
      <c r="E991" t="s">
        <v>1788</v>
      </c>
      <c r="F991" t="s">
        <v>120</v>
      </c>
      <c r="G991">
        <v>22712</v>
      </c>
      <c r="I991" t="s">
        <v>191</v>
      </c>
      <c r="J991" t="s">
        <v>95</v>
      </c>
      <c r="K991">
        <v>52</v>
      </c>
      <c r="L991">
        <v>122312</v>
      </c>
      <c r="M991">
        <v>0</v>
      </c>
      <c r="N991" t="s">
        <v>93</v>
      </c>
      <c r="O991">
        <v>0</v>
      </c>
      <c r="P991" t="s">
        <v>122</v>
      </c>
      <c r="Q991">
        <f t="shared" si="15"/>
        <v>0.26851071303126095</v>
      </c>
      <c r="R991" t="s">
        <v>1787</v>
      </c>
    </row>
    <row r="992" spans="1:18" x14ac:dyDescent="0.25">
      <c r="A992" t="s">
        <v>125</v>
      </c>
      <c r="B992">
        <v>2016</v>
      </c>
      <c r="C992" t="s">
        <v>1789</v>
      </c>
      <c r="D992" t="s">
        <v>1790</v>
      </c>
      <c r="E992" t="s">
        <v>128</v>
      </c>
      <c r="F992" t="s">
        <v>120</v>
      </c>
      <c r="G992">
        <v>41609</v>
      </c>
      <c r="I992" t="s">
        <v>129</v>
      </c>
      <c r="J992" t="s">
        <v>69</v>
      </c>
      <c r="K992">
        <v>1.5</v>
      </c>
      <c r="L992">
        <v>2999</v>
      </c>
      <c r="M992">
        <v>0</v>
      </c>
      <c r="N992" t="s">
        <v>68</v>
      </c>
      <c r="O992">
        <v>0</v>
      </c>
      <c r="P992" t="s">
        <v>122</v>
      </c>
      <c r="Q992">
        <f t="shared" si="15"/>
        <v>0.228234398782344</v>
      </c>
      <c r="R992" t="s">
        <v>1790</v>
      </c>
    </row>
    <row r="993" spans="1:19" x14ac:dyDescent="0.25">
      <c r="A993" t="s">
        <v>125</v>
      </c>
      <c r="B993">
        <v>2016</v>
      </c>
      <c r="C993" t="s">
        <v>1789</v>
      </c>
      <c r="D993" t="s">
        <v>1790</v>
      </c>
      <c r="E993" t="s">
        <v>154</v>
      </c>
      <c r="F993" t="s">
        <v>120</v>
      </c>
      <c r="G993">
        <v>41609</v>
      </c>
      <c r="I993" t="s">
        <v>129</v>
      </c>
      <c r="J993" t="s">
        <v>69</v>
      </c>
      <c r="K993">
        <v>1.5</v>
      </c>
      <c r="L993">
        <v>3027</v>
      </c>
      <c r="M993">
        <v>0</v>
      </c>
      <c r="N993" t="s">
        <v>68</v>
      </c>
      <c r="O993">
        <v>0</v>
      </c>
      <c r="P993" t="s">
        <v>122</v>
      </c>
      <c r="Q993">
        <f t="shared" si="15"/>
        <v>0.23036529680365297</v>
      </c>
      <c r="R993" t="s">
        <v>1790</v>
      </c>
    </row>
    <row r="994" spans="1:19" x14ac:dyDescent="0.25">
      <c r="A994" t="s">
        <v>150</v>
      </c>
      <c r="B994">
        <v>2016</v>
      </c>
      <c r="C994" t="s">
        <v>1791</v>
      </c>
      <c r="D994" t="s">
        <v>1792</v>
      </c>
      <c r="E994" t="s">
        <v>681</v>
      </c>
      <c r="F994" t="s">
        <v>120</v>
      </c>
      <c r="G994">
        <v>33208</v>
      </c>
      <c r="I994" t="s">
        <v>197</v>
      </c>
      <c r="J994" t="s">
        <v>82</v>
      </c>
      <c r="K994">
        <v>23.1</v>
      </c>
      <c r="L994">
        <v>18925</v>
      </c>
      <c r="M994">
        <v>208387</v>
      </c>
      <c r="N994" t="s">
        <v>81</v>
      </c>
      <c r="O994">
        <v>0</v>
      </c>
      <c r="P994" t="s">
        <v>122</v>
      </c>
      <c r="Q994">
        <f t="shared" si="15"/>
        <v>9.3523295578090096E-2</v>
      </c>
      <c r="R994" t="s">
        <v>1792</v>
      </c>
    </row>
    <row r="995" spans="1:19" x14ac:dyDescent="0.25">
      <c r="A995" t="s">
        <v>150</v>
      </c>
      <c r="B995">
        <v>2016</v>
      </c>
      <c r="C995" t="s">
        <v>1791</v>
      </c>
      <c r="D995" t="s">
        <v>1792</v>
      </c>
      <c r="E995" t="s">
        <v>682</v>
      </c>
      <c r="F995" t="s">
        <v>120</v>
      </c>
      <c r="G995">
        <v>33208</v>
      </c>
      <c r="I995" t="s">
        <v>199</v>
      </c>
      <c r="J995" t="s">
        <v>84</v>
      </c>
      <c r="K995">
        <v>11.4</v>
      </c>
      <c r="L995">
        <v>7049.02</v>
      </c>
      <c r="M995">
        <v>62959</v>
      </c>
      <c r="N995" t="s">
        <v>81</v>
      </c>
      <c r="O995">
        <v>0</v>
      </c>
      <c r="P995" t="s">
        <v>122</v>
      </c>
      <c r="Q995">
        <f t="shared" si="15"/>
        <v>7.0586197228230396E-2</v>
      </c>
      <c r="R995" t="s">
        <v>1792</v>
      </c>
    </row>
    <row r="996" spans="1:19" x14ac:dyDescent="0.25">
      <c r="A996" t="s">
        <v>188</v>
      </c>
      <c r="B996">
        <v>2016</v>
      </c>
      <c r="C996" t="s">
        <v>1793</v>
      </c>
      <c r="D996" t="s">
        <v>1794</v>
      </c>
      <c r="E996" t="s">
        <v>386</v>
      </c>
      <c r="F996" t="s">
        <v>120</v>
      </c>
      <c r="G996">
        <v>24504</v>
      </c>
      <c r="I996" t="s">
        <v>191</v>
      </c>
      <c r="J996" t="s">
        <v>95</v>
      </c>
      <c r="K996">
        <v>38.81</v>
      </c>
      <c r="L996">
        <v>185050</v>
      </c>
      <c r="M996">
        <v>0</v>
      </c>
      <c r="N996" t="s">
        <v>93</v>
      </c>
      <c r="O996">
        <v>0</v>
      </c>
      <c r="P996" t="s">
        <v>122</v>
      </c>
      <c r="Q996">
        <f t="shared" si="15"/>
        <v>0.54430376768215127</v>
      </c>
      <c r="R996" t="s">
        <v>3828</v>
      </c>
      <c r="S996" t="s">
        <v>3829</v>
      </c>
    </row>
    <row r="997" spans="1:19" x14ac:dyDescent="0.25">
      <c r="A997" t="s">
        <v>188</v>
      </c>
      <c r="B997">
        <v>2016</v>
      </c>
      <c r="C997" t="s">
        <v>1793</v>
      </c>
      <c r="D997" t="s">
        <v>1794</v>
      </c>
      <c r="E997" t="s">
        <v>773</v>
      </c>
      <c r="F997" t="s">
        <v>120</v>
      </c>
      <c r="G997">
        <v>24504</v>
      </c>
      <c r="I997" t="s">
        <v>191</v>
      </c>
      <c r="J997" t="s">
        <v>95</v>
      </c>
      <c r="K997">
        <v>38.81</v>
      </c>
      <c r="L997">
        <v>193452</v>
      </c>
      <c r="M997">
        <v>0</v>
      </c>
      <c r="N997" t="s">
        <v>93</v>
      </c>
      <c r="O997">
        <v>0</v>
      </c>
      <c r="P997" t="s">
        <v>122</v>
      </c>
      <c r="Q997">
        <f t="shared" si="15"/>
        <v>0.5690173059478385</v>
      </c>
      <c r="R997" t="s">
        <v>3828</v>
      </c>
      <c r="S997" t="s">
        <v>3829</v>
      </c>
    </row>
    <row r="998" spans="1:19" x14ac:dyDescent="0.25">
      <c r="A998" t="s">
        <v>188</v>
      </c>
      <c r="B998">
        <v>2016</v>
      </c>
      <c r="C998" t="s">
        <v>1793</v>
      </c>
      <c r="D998" t="s">
        <v>1794</v>
      </c>
      <c r="E998" t="s">
        <v>774</v>
      </c>
      <c r="F998" t="s">
        <v>120</v>
      </c>
      <c r="G998">
        <v>32021</v>
      </c>
      <c r="I998" t="s">
        <v>191</v>
      </c>
      <c r="J998" t="s">
        <v>95</v>
      </c>
      <c r="K998">
        <v>40.6</v>
      </c>
      <c r="L998">
        <v>192203</v>
      </c>
      <c r="M998">
        <v>0</v>
      </c>
      <c r="N998" t="s">
        <v>93</v>
      </c>
      <c r="O998">
        <v>0</v>
      </c>
      <c r="P998" t="s">
        <v>122</v>
      </c>
      <c r="Q998">
        <f t="shared" si="15"/>
        <v>0.54041826933891179</v>
      </c>
      <c r="R998" t="s">
        <v>3828</v>
      </c>
      <c r="S998" t="s">
        <v>3829</v>
      </c>
    </row>
    <row r="999" spans="1:19" x14ac:dyDescent="0.25">
      <c r="A999" t="s">
        <v>150</v>
      </c>
      <c r="B999">
        <v>2016</v>
      </c>
      <c r="C999" t="s">
        <v>1795</v>
      </c>
      <c r="D999" t="s">
        <v>1796</v>
      </c>
      <c r="E999" t="s">
        <v>1797</v>
      </c>
      <c r="F999" t="s">
        <v>120</v>
      </c>
      <c r="G999">
        <v>40994</v>
      </c>
      <c r="I999" t="s">
        <v>133</v>
      </c>
      <c r="J999" t="s">
        <v>75</v>
      </c>
      <c r="K999">
        <v>5</v>
      </c>
      <c r="L999">
        <v>312</v>
      </c>
      <c r="M999">
        <v>4551</v>
      </c>
      <c r="N999" t="s">
        <v>73</v>
      </c>
      <c r="O999">
        <v>0</v>
      </c>
      <c r="P999" t="s">
        <v>122</v>
      </c>
      <c r="Q999">
        <f t="shared" si="15"/>
        <v>7.1232876712328764E-3</v>
      </c>
      <c r="R999" t="s">
        <v>1796</v>
      </c>
    </row>
    <row r="1000" spans="1:19" x14ac:dyDescent="0.25">
      <c r="A1000" t="s">
        <v>125</v>
      </c>
      <c r="B1000">
        <v>2016</v>
      </c>
      <c r="C1000" t="s">
        <v>1798</v>
      </c>
      <c r="D1000" t="s">
        <v>1799</v>
      </c>
      <c r="E1000">
        <v>1</v>
      </c>
      <c r="F1000" t="s">
        <v>120</v>
      </c>
      <c r="G1000">
        <v>41145</v>
      </c>
      <c r="I1000" t="s">
        <v>129</v>
      </c>
      <c r="J1000" t="s">
        <v>69</v>
      </c>
      <c r="K1000">
        <v>1</v>
      </c>
      <c r="L1000">
        <v>1778</v>
      </c>
      <c r="M1000">
        <v>0</v>
      </c>
      <c r="N1000" t="s">
        <v>68</v>
      </c>
      <c r="O1000">
        <v>0</v>
      </c>
      <c r="P1000" t="s">
        <v>122</v>
      </c>
      <c r="Q1000">
        <f t="shared" si="15"/>
        <v>0.20296803652968037</v>
      </c>
      <c r="R1000" t="s">
        <v>1799</v>
      </c>
    </row>
    <row r="1001" spans="1:19" x14ac:dyDescent="0.25">
      <c r="A1001" t="s">
        <v>125</v>
      </c>
      <c r="B1001">
        <v>2016</v>
      </c>
      <c r="C1001" t="s">
        <v>1800</v>
      </c>
      <c r="D1001" t="s">
        <v>1801</v>
      </c>
      <c r="E1001">
        <v>1</v>
      </c>
      <c r="F1001" t="s">
        <v>120</v>
      </c>
      <c r="G1001">
        <v>39414</v>
      </c>
      <c r="I1001" t="s">
        <v>129</v>
      </c>
      <c r="J1001" t="s">
        <v>69</v>
      </c>
      <c r="K1001">
        <v>1</v>
      </c>
      <c r="L1001">
        <v>1342</v>
      </c>
      <c r="M1001">
        <v>0</v>
      </c>
      <c r="N1001" t="s">
        <v>68</v>
      </c>
      <c r="O1001">
        <v>0</v>
      </c>
      <c r="P1001" t="s">
        <v>122</v>
      </c>
      <c r="Q1001">
        <f t="shared" si="15"/>
        <v>0.15319634703196347</v>
      </c>
      <c r="R1001" t="s">
        <v>1801</v>
      </c>
    </row>
    <row r="1002" spans="1:19" x14ac:dyDescent="0.25">
      <c r="A1002" t="s">
        <v>125</v>
      </c>
      <c r="B1002">
        <v>2016</v>
      </c>
      <c r="C1002" t="s">
        <v>1802</v>
      </c>
      <c r="D1002" t="s">
        <v>1803</v>
      </c>
      <c r="E1002" t="s">
        <v>128</v>
      </c>
      <c r="F1002" t="s">
        <v>120</v>
      </c>
      <c r="G1002">
        <v>40641</v>
      </c>
      <c r="I1002" t="s">
        <v>129</v>
      </c>
      <c r="J1002" t="s">
        <v>69</v>
      </c>
      <c r="K1002">
        <v>1.4</v>
      </c>
      <c r="L1002">
        <v>1556</v>
      </c>
      <c r="M1002">
        <v>0</v>
      </c>
      <c r="N1002" t="s">
        <v>68</v>
      </c>
      <c r="O1002">
        <v>0</v>
      </c>
      <c r="P1002" t="s">
        <v>122</v>
      </c>
      <c r="Q1002">
        <f t="shared" si="15"/>
        <v>0.1268754076973255</v>
      </c>
      <c r="R1002" t="s">
        <v>1803</v>
      </c>
    </row>
    <row r="1003" spans="1:19" x14ac:dyDescent="0.25">
      <c r="A1003" t="s">
        <v>125</v>
      </c>
      <c r="B1003">
        <v>2016</v>
      </c>
      <c r="C1003" t="s">
        <v>1804</v>
      </c>
      <c r="D1003" t="s">
        <v>1805</v>
      </c>
      <c r="E1003" t="s">
        <v>441</v>
      </c>
      <c r="F1003" t="s">
        <v>120</v>
      </c>
      <c r="G1003">
        <v>40866</v>
      </c>
      <c r="I1003" t="s">
        <v>129</v>
      </c>
      <c r="J1003" t="s">
        <v>69</v>
      </c>
      <c r="K1003">
        <v>3</v>
      </c>
      <c r="L1003">
        <v>5409</v>
      </c>
      <c r="M1003">
        <v>0</v>
      </c>
      <c r="N1003" t="s">
        <v>68</v>
      </c>
      <c r="O1003">
        <v>0</v>
      </c>
      <c r="P1003" t="s">
        <v>122</v>
      </c>
      <c r="Q1003">
        <f t="shared" si="15"/>
        <v>0.20582191780821918</v>
      </c>
      <c r="R1003" t="s">
        <v>3830</v>
      </c>
      <c r="S1003" t="s">
        <v>3831</v>
      </c>
    </row>
    <row r="1004" spans="1:19" x14ac:dyDescent="0.25">
      <c r="A1004" t="s">
        <v>116</v>
      </c>
      <c r="B1004">
        <v>2016</v>
      </c>
      <c r="C1004" t="s">
        <v>1806</v>
      </c>
      <c r="D1004" t="s">
        <v>1807</v>
      </c>
      <c r="E1004" t="s">
        <v>119</v>
      </c>
      <c r="F1004" t="s">
        <v>120</v>
      </c>
      <c r="G1004">
        <v>38707</v>
      </c>
      <c r="I1004" t="s">
        <v>121</v>
      </c>
      <c r="J1004" t="s">
        <v>99</v>
      </c>
      <c r="K1004">
        <v>50</v>
      </c>
      <c r="L1004">
        <v>143754</v>
      </c>
      <c r="M1004">
        <v>0</v>
      </c>
      <c r="N1004" t="s">
        <v>98</v>
      </c>
      <c r="O1004">
        <v>0</v>
      </c>
      <c r="P1004" t="s">
        <v>122</v>
      </c>
      <c r="Q1004">
        <f t="shared" si="15"/>
        <v>0.3282054794520548</v>
      </c>
      <c r="R1004" t="s">
        <v>1807</v>
      </c>
    </row>
    <row r="1005" spans="1:19" x14ac:dyDescent="0.25">
      <c r="A1005" t="s">
        <v>150</v>
      </c>
      <c r="B1005">
        <v>2016</v>
      </c>
      <c r="C1005" t="s">
        <v>1808</v>
      </c>
      <c r="D1005" t="s">
        <v>1809</v>
      </c>
      <c r="E1005" t="s">
        <v>1810</v>
      </c>
      <c r="F1005" t="s">
        <v>120</v>
      </c>
      <c r="G1005">
        <v>41153</v>
      </c>
      <c r="I1005" t="s">
        <v>133</v>
      </c>
      <c r="J1005" t="s">
        <v>75</v>
      </c>
      <c r="K1005">
        <v>2.06</v>
      </c>
      <c r="L1005">
        <v>7846</v>
      </c>
      <c r="M1005">
        <v>92110</v>
      </c>
      <c r="N1005" t="s">
        <v>81</v>
      </c>
      <c r="O1005">
        <v>0</v>
      </c>
      <c r="P1005" t="s">
        <v>122</v>
      </c>
      <c r="Q1005">
        <f t="shared" si="15"/>
        <v>0.43478742740612664</v>
      </c>
      <c r="R1005" t="s">
        <v>1809</v>
      </c>
    </row>
    <row r="1006" spans="1:19" x14ac:dyDescent="0.25">
      <c r="A1006" t="s">
        <v>150</v>
      </c>
      <c r="B1006">
        <v>2016</v>
      </c>
      <c r="C1006" t="s">
        <v>1808</v>
      </c>
      <c r="D1006" t="s">
        <v>1809</v>
      </c>
      <c r="E1006" t="s">
        <v>1811</v>
      </c>
      <c r="F1006" t="s">
        <v>120</v>
      </c>
      <c r="G1006">
        <v>41153</v>
      </c>
      <c r="I1006" t="s">
        <v>133</v>
      </c>
      <c r="J1006" t="s">
        <v>75</v>
      </c>
      <c r="K1006">
        <v>1.66</v>
      </c>
      <c r="L1006">
        <v>4909</v>
      </c>
      <c r="M1006">
        <v>57630</v>
      </c>
      <c r="N1006" t="s">
        <v>81</v>
      </c>
      <c r="O1006">
        <v>0</v>
      </c>
      <c r="P1006" t="s">
        <v>122</v>
      </c>
      <c r="Q1006">
        <f t="shared" si="15"/>
        <v>0.33758320955053095</v>
      </c>
      <c r="R1006" t="s">
        <v>1809</v>
      </c>
    </row>
    <row r="1007" spans="1:19" x14ac:dyDescent="0.25">
      <c r="A1007" t="s">
        <v>125</v>
      </c>
      <c r="B1007">
        <v>2016</v>
      </c>
      <c r="C1007" t="s">
        <v>1812</v>
      </c>
      <c r="D1007" t="s">
        <v>1813</v>
      </c>
      <c r="E1007">
        <v>1</v>
      </c>
      <c r="F1007" t="s">
        <v>120</v>
      </c>
      <c r="G1007">
        <v>41046</v>
      </c>
      <c r="I1007" t="s">
        <v>129</v>
      </c>
      <c r="J1007" t="s">
        <v>69</v>
      </c>
      <c r="K1007">
        <v>1.5</v>
      </c>
      <c r="L1007">
        <v>2175</v>
      </c>
      <c r="M1007">
        <v>0</v>
      </c>
      <c r="N1007" t="s">
        <v>68</v>
      </c>
      <c r="O1007">
        <v>0</v>
      </c>
      <c r="P1007" t="s">
        <v>122</v>
      </c>
      <c r="Q1007">
        <f t="shared" si="15"/>
        <v>0.16552511415525115</v>
      </c>
      <c r="R1007" t="s">
        <v>1813</v>
      </c>
    </row>
    <row r="1008" spans="1:19" x14ac:dyDescent="0.25">
      <c r="A1008" t="s">
        <v>125</v>
      </c>
      <c r="B1008">
        <v>2016</v>
      </c>
      <c r="C1008" t="s">
        <v>1814</v>
      </c>
      <c r="D1008" t="s">
        <v>1815</v>
      </c>
      <c r="E1008" t="s">
        <v>1816</v>
      </c>
      <c r="F1008" t="s">
        <v>120</v>
      </c>
      <c r="G1008">
        <v>39904</v>
      </c>
      <c r="I1008" t="s">
        <v>129</v>
      </c>
      <c r="J1008" t="s">
        <v>69</v>
      </c>
      <c r="K1008">
        <v>1.05</v>
      </c>
      <c r="L1008">
        <v>1839.6</v>
      </c>
      <c r="M1008">
        <v>0</v>
      </c>
      <c r="N1008" t="s">
        <v>68</v>
      </c>
      <c r="O1008">
        <v>0</v>
      </c>
      <c r="Q1008">
        <f t="shared" si="15"/>
        <v>0.19999999999999998</v>
      </c>
      <c r="R1008" t="s">
        <v>1815</v>
      </c>
    </row>
    <row r="1009" spans="1:20" x14ac:dyDescent="0.25">
      <c r="A1009" t="s">
        <v>188</v>
      </c>
      <c r="B1009">
        <v>2016</v>
      </c>
      <c r="C1009" t="s">
        <v>1817</v>
      </c>
      <c r="D1009" t="s">
        <v>1818</v>
      </c>
      <c r="E1009">
        <v>117954</v>
      </c>
      <c r="F1009" t="s">
        <v>120</v>
      </c>
      <c r="G1009">
        <v>32813</v>
      </c>
      <c r="I1009" t="s">
        <v>191</v>
      </c>
      <c r="J1009" t="s">
        <v>95</v>
      </c>
      <c r="K1009">
        <v>4.2</v>
      </c>
      <c r="L1009">
        <v>6815</v>
      </c>
      <c r="M1009">
        <v>0</v>
      </c>
      <c r="N1009" t="s">
        <v>93</v>
      </c>
      <c r="O1009">
        <v>0</v>
      </c>
      <c r="P1009" t="s">
        <v>122</v>
      </c>
      <c r="Q1009">
        <f t="shared" si="15"/>
        <v>0.18523048488801913</v>
      </c>
      <c r="R1009" t="s">
        <v>1818</v>
      </c>
    </row>
    <row r="1010" spans="1:20" x14ac:dyDescent="0.25">
      <c r="A1010" t="s">
        <v>188</v>
      </c>
      <c r="B1010">
        <v>2016</v>
      </c>
      <c r="C1010" t="s">
        <v>1817</v>
      </c>
      <c r="D1010" t="s">
        <v>1818</v>
      </c>
      <c r="E1010">
        <v>342321</v>
      </c>
      <c r="F1010" t="s">
        <v>120</v>
      </c>
      <c r="G1010">
        <v>32813</v>
      </c>
      <c r="I1010" t="s">
        <v>191</v>
      </c>
      <c r="J1010" t="s">
        <v>95</v>
      </c>
      <c r="K1010">
        <v>0</v>
      </c>
      <c r="L1010">
        <v>2728</v>
      </c>
      <c r="M1010">
        <v>0</v>
      </c>
      <c r="N1010" t="s">
        <v>93</v>
      </c>
      <c r="O1010">
        <v>0</v>
      </c>
      <c r="P1010" t="s">
        <v>122</v>
      </c>
      <c r="Q1010" t="str">
        <f t="shared" si="15"/>
        <v/>
      </c>
      <c r="R1010" t="s">
        <v>1818</v>
      </c>
    </row>
    <row r="1011" spans="1:20" x14ac:dyDescent="0.25">
      <c r="A1011" t="s">
        <v>125</v>
      </c>
      <c r="B1011">
        <v>2016</v>
      </c>
      <c r="C1011" t="s">
        <v>1819</v>
      </c>
      <c r="D1011" t="s">
        <v>1820</v>
      </c>
      <c r="E1011">
        <v>1</v>
      </c>
      <c r="F1011" t="s">
        <v>120</v>
      </c>
      <c r="G1011">
        <v>40403</v>
      </c>
      <c r="I1011" t="s">
        <v>129</v>
      </c>
      <c r="J1011" t="s">
        <v>69</v>
      </c>
      <c r="K1011">
        <v>1.1499999999999999</v>
      </c>
      <c r="L1011">
        <v>1491</v>
      </c>
      <c r="M1011">
        <v>0</v>
      </c>
      <c r="N1011" t="s">
        <v>68</v>
      </c>
      <c r="O1011">
        <v>0</v>
      </c>
      <c r="P1011" t="s">
        <v>122</v>
      </c>
      <c r="Q1011">
        <f t="shared" si="15"/>
        <v>0.1480047647409172</v>
      </c>
      <c r="R1011" t="s">
        <v>1820</v>
      </c>
    </row>
    <row r="1012" spans="1:20" x14ac:dyDescent="0.25">
      <c r="A1012" t="s">
        <v>125</v>
      </c>
      <c r="B1012">
        <v>2016</v>
      </c>
      <c r="C1012" t="s">
        <v>1819</v>
      </c>
      <c r="D1012" t="s">
        <v>1820</v>
      </c>
      <c r="E1012">
        <v>2</v>
      </c>
      <c r="F1012" t="s">
        <v>120</v>
      </c>
      <c r="G1012">
        <v>40664</v>
      </c>
      <c r="I1012" t="s">
        <v>129</v>
      </c>
      <c r="J1012" t="s">
        <v>69</v>
      </c>
      <c r="K1012">
        <v>0.96</v>
      </c>
      <c r="L1012">
        <v>1350</v>
      </c>
      <c r="M1012">
        <v>0</v>
      </c>
      <c r="N1012" t="s">
        <v>68</v>
      </c>
      <c r="O1012">
        <v>0</v>
      </c>
      <c r="P1012" t="s">
        <v>122</v>
      </c>
      <c r="Q1012">
        <f t="shared" si="15"/>
        <v>0.16053082191780821</v>
      </c>
      <c r="R1012" t="s">
        <v>1820</v>
      </c>
    </row>
    <row r="1013" spans="1:20" x14ac:dyDescent="0.25">
      <c r="A1013" t="s">
        <v>125</v>
      </c>
      <c r="B1013">
        <v>2016</v>
      </c>
      <c r="C1013" t="s">
        <v>1821</v>
      </c>
      <c r="D1013" t="s">
        <v>1822</v>
      </c>
      <c r="E1013">
        <v>1</v>
      </c>
      <c r="F1013" t="s">
        <v>120</v>
      </c>
      <c r="G1013">
        <v>41213</v>
      </c>
      <c r="I1013" t="s">
        <v>129</v>
      </c>
      <c r="J1013" t="s">
        <v>69</v>
      </c>
      <c r="K1013">
        <v>1.5</v>
      </c>
      <c r="L1013">
        <v>3130</v>
      </c>
      <c r="M1013">
        <v>0</v>
      </c>
      <c r="N1013" t="s">
        <v>68</v>
      </c>
      <c r="O1013">
        <v>0</v>
      </c>
      <c r="P1013" t="s">
        <v>122</v>
      </c>
      <c r="Q1013">
        <f t="shared" si="15"/>
        <v>0.23820395738203956</v>
      </c>
      <c r="R1013" t="s">
        <v>1822</v>
      </c>
    </row>
    <row r="1014" spans="1:20" x14ac:dyDescent="0.25">
      <c r="A1014" t="s">
        <v>150</v>
      </c>
      <c r="B1014">
        <v>2016</v>
      </c>
      <c r="C1014" t="s">
        <v>1823</v>
      </c>
      <c r="D1014" t="s">
        <v>1824</v>
      </c>
      <c r="E1014" t="s">
        <v>522</v>
      </c>
      <c r="F1014" t="s">
        <v>120</v>
      </c>
      <c r="G1014">
        <v>37627</v>
      </c>
      <c r="I1014" t="s">
        <v>153</v>
      </c>
      <c r="J1014" t="s">
        <v>83</v>
      </c>
      <c r="K1014">
        <v>300</v>
      </c>
      <c r="L1014">
        <v>1147020</v>
      </c>
      <c r="M1014">
        <v>8418980</v>
      </c>
      <c r="N1014" t="s">
        <v>81</v>
      </c>
      <c r="O1014">
        <v>0</v>
      </c>
      <c r="P1014" t="s">
        <v>122</v>
      </c>
      <c r="Q1014">
        <f t="shared" si="15"/>
        <v>0.43646118721461186</v>
      </c>
      <c r="R1014" t="s">
        <v>1824</v>
      </c>
    </row>
    <row r="1015" spans="1:20" x14ac:dyDescent="0.25">
      <c r="A1015" t="s">
        <v>150</v>
      </c>
      <c r="B1015">
        <v>2016</v>
      </c>
      <c r="C1015" t="s">
        <v>1823</v>
      </c>
      <c r="D1015" t="s">
        <v>1824</v>
      </c>
      <c r="E1015" t="s">
        <v>523</v>
      </c>
      <c r="F1015" t="s">
        <v>120</v>
      </c>
      <c r="G1015">
        <v>37627</v>
      </c>
      <c r="I1015" t="s">
        <v>153</v>
      </c>
      <c r="J1015" t="s">
        <v>83</v>
      </c>
      <c r="K1015">
        <v>300</v>
      </c>
      <c r="L1015">
        <v>1136570</v>
      </c>
      <c r="M1015">
        <v>8330270</v>
      </c>
      <c r="N1015" t="s">
        <v>81</v>
      </c>
      <c r="O1015">
        <v>0</v>
      </c>
      <c r="P1015" t="s">
        <v>122</v>
      </c>
      <c r="Q1015">
        <f t="shared" si="15"/>
        <v>0.4324847792998478</v>
      </c>
      <c r="R1015" t="s">
        <v>1824</v>
      </c>
    </row>
    <row r="1016" spans="1:20" x14ac:dyDescent="0.25">
      <c r="A1016" t="s">
        <v>150</v>
      </c>
      <c r="B1016">
        <v>2016</v>
      </c>
      <c r="C1016" t="s">
        <v>1823</v>
      </c>
      <c r="D1016" t="s">
        <v>1824</v>
      </c>
      <c r="E1016" t="s">
        <v>524</v>
      </c>
      <c r="F1016" t="s">
        <v>120</v>
      </c>
      <c r="G1016">
        <v>37687</v>
      </c>
      <c r="I1016" t="s">
        <v>153</v>
      </c>
      <c r="J1016" t="s">
        <v>83</v>
      </c>
      <c r="K1016">
        <v>300</v>
      </c>
      <c r="L1016">
        <v>1166430</v>
      </c>
      <c r="M1016">
        <v>8603070</v>
      </c>
      <c r="N1016" t="s">
        <v>81</v>
      </c>
      <c r="O1016">
        <v>0</v>
      </c>
      <c r="P1016" t="s">
        <v>122</v>
      </c>
      <c r="Q1016">
        <f t="shared" si="15"/>
        <v>0.44384703196347031</v>
      </c>
      <c r="R1016" t="s">
        <v>1824</v>
      </c>
    </row>
    <row r="1017" spans="1:20" x14ac:dyDescent="0.25">
      <c r="A1017" t="s">
        <v>150</v>
      </c>
      <c r="B1017">
        <v>2016</v>
      </c>
      <c r="C1017" t="s">
        <v>1823</v>
      </c>
      <c r="D1017" t="s">
        <v>1824</v>
      </c>
      <c r="E1017" t="s">
        <v>1825</v>
      </c>
      <c r="F1017" t="s">
        <v>120</v>
      </c>
      <c r="G1017">
        <v>37687</v>
      </c>
      <c r="I1017" t="s">
        <v>153</v>
      </c>
      <c r="J1017" t="s">
        <v>83</v>
      </c>
      <c r="K1017">
        <v>300</v>
      </c>
      <c r="L1017">
        <v>786155</v>
      </c>
      <c r="M1017">
        <v>5896300</v>
      </c>
      <c r="N1017" t="s">
        <v>81</v>
      </c>
      <c r="O1017">
        <v>0</v>
      </c>
      <c r="P1017" t="s">
        <v>122</v>
      </c>
      <c r="Q1017">
        <f t="shared" si="15"/>
        <v>0.2991457382039574</v>
      </c>
      <c r="R1017" t="s">
        <v>1824</v>
      </c>
    </row>
    <row r="1018" spans="1:20" x14ac:dyDescent="0.25">
      <c r="A1018" t="s">
        <v>150</v>
      </c>
      <c r="B1018">
        <v>2016</v>
      </c>
      <c r="C1018" t="s">
        <v>1826</v>
      </c>
      <c r="D1018" t="s">
        <v>1827</v>
      </c>
      <c r="E1018" t="s">
        <v>1828</v>
      </c>
      <c r="F1018" t="s">
        <v>120</v>
      </c>
      <c r="G1018">
        <v>37822</v>
      </c>
      <c r="I1018" t="s">
        <v>197</v>
      </c>
      <c r="J1018" t="s">
        <v>82</v>
      </c>
      <c r="K1018">
        <v>193.5</v>
      </c>
      <c r="L1018">
        <v>899263</v>
      </c>
      <c r="M1018">
        <v>6799440</v>
      </c>
      <c r="N1018" t="s">
        <v>81</v>
      </c>
      <c r="O1018">
        <v>0</v>
      </c>
      <c r="P1018" t="s">
        <v>122</v>
      </c>
      <c r="Q1018">
        <f t="shared" si="15"/>
        <v>0.53051986360364822</v>
      </c>
      <c r="R1018" t="s">
        <v>3832</v>
      </c>
      <c r="S1018" t="s">
        <v>3833</v>
      </c>
      <c r="T1018">
        <v>1</v>
      </c>
    </row>
    <row r="1019" spans="1:20" x14ac:dyDescent="0.25">
      <c r="A1019" t="s">
        <v>150</v>
      </c>
      <c r="B1019">
        <v>2016</v>
      </c>
      <c r="C1019" t="s">
        <v>1826</v>
      </c>
      <c r="D1019" t="s">
        <v>1827</v>
      </c>
      <c r="E1019" t="s">
        <v>1829</v>
      </c>
      <c r="F1019" t="s">
        <v>120</v>
      </c>
      <c r="G1019">
        <v>37822</v>
      </c>
      <c r="I1019" t="s">
        <v>199</v>
      </c>
      <c r="J1019" t="s">
        <v>84</v>
      </c>
      <c r="K1019">
        <v>130</v>
      </c>
      <c r="L1019">
        <v>14486.1</v>
      </c>
      <c r="M1019">
        <v>0</v>
      </c>
      <c r="N1019" t="s">
        <v>81</v>
      </c>
      <c r="O1019">
        <v>0</v>
      </c>
      <c r="P1019" t="s">
        <v>122</v>
      </c>
      <c r="Q1019">
        <f t="shared" si="15"/>
        <v>1.2720495258166492E-2</v>
      </c>
      <c r="R1019" t="s">
        <v>3832</v>
      </c>
      <c r="S1019" t="s">
        <v>3833</v>
      </c>
      <c r="T1019">
        <v>1</v>
      </c>
    </row>
    <row r="1020" spans="1:20" x14ac:dyDescent="0.25">
      <c r="A1020" t="s">
        <v>150</v>
      </c>
      <c r="B1020">
        <v>2016</v>
      </c>
      <c r="C1020" t="s">
        <v>1826</v>
      </c>
      <c r="D1020" t="s">
        <v>1827</v>
      </c>
      <c r="E1020" t="s">
        <v>1830</v>
      </c>
      <c r="F1020" t="s">
        <v>120</v>
      </c>
      <c r="G1020">
        <v>37851</v>
      </c>
      <c r="I1020" t="s">
        <v>153</v>
      </c>
      <c r="J1020" t="s">
        <v>83</v>
      </c>
      <c r="K1020">
        <v>353</v>
      </c>
      <c r="L1020">
        <v>1972920</v>
      </c>
      <c r="M1020">
        <v>15107300</v>
      </c>
      <c r="N1020" t="s">
        <v>81</v>
      </c>
      <c r="O1020">
        <v>0</v>
      </c>
      <c r="P1020" t="s">
        <v>122</v>
      </c>
      <c r="Q1020">
        <f t="shared" si="15"/>
        <v>0.63801466878807866</v>
      </c>
      <c r="R1020" t="s">
        <v>3832</v>
      </c>
      <c r="S1020" t="s">
        <v>3833</v>
      </c>
      <c r="T1020">
        <v>1</v>
      </c>
    </row>
    <row r="1021" spans="1:20" x14ac:dyDescent="0.25">
      <c r="A1021" t="s">
        <v>150</v>
      </c>
      <c r="B1021">
        <v>2016</v>
      </c>
      <c r="C1021" t="s">
        <v>1831</v>
      </c>
      <c r="D1021" t="s">
        <v>1832</v>
      </c>
      <c r="E1021" t="s">
        <v>691</v>
      </c>
      <c r="F1021" t="s">
        <v>120</v>
      </c>
      <c r="G1021">
        <v>41365</v>
      </c>
      <c r="I1021" t="s">
        <v>133</v>
      </c>
      <c r="J1021" t="s">
        <v>75</v>
      </c>
      <c r="K1021">
        <v>0.27</v>
      </c>
      <c r="L1021">
        <v>2764.25</v>
      </c>
      <c r="M1021">
        <v>22971.5</v>
      </c>
      <c r="N1021" t="s">
        <v>88</v>
      </c>
      <c r="O1021">
        <v>15045</v>
      </c>
      <c r="P1021" t="s">
        <v>81</v>
      </c>
      <c r="Q1021">
        <f t="shared" si="15"/>
        <v>1.16871723321495</v>
      </c>
      <c r="R1021" t="s">
        <v>1832</v>
      </c>
    </row>
    <row r="1022" spans="1:20" x14ac:dyDescent="0.25">
      <c r="A1022" t="s">
        <v>150</v>
      </c>
      <c r="B1022">
        <v>2016</v>
      </c>
      <c r="C1022" t="s">
        <v>1831</v>
      </c>
      <c r="D1022" t="s">
        <v>1832</v>
      </c>
      <c r="E1022" t="s">
        <v>692</v>
      </c>
      <c r="F1022" t="s">
        <v>120</v>
      </c>
      <c r="G1022">
        <v>41365</v>
      </c>
      <c r="I1022" t="s">
        <v>133</v>
      </c>
      <c r="J1022" t="s">
        <v>75</v>
      </c>
      <c r="K1022">
        <v>0.27</v>
      </c>
      <c r="L1022">
        <v>2764.25</v>
      </c>
      <c r="M1022">
        <v>22971.5</v>
      </c>
      <c r="N1022" t="s">
        <v>88</v>
      </c>
      <c r="O1022">
        <v>15045</v>
      </c>
      <c r="P1022" t="s">
        <v>81</v>
      </c>
      <c r="Q1022">
        <f t="shared" si="15"/>
        <v>1.16871723321495</v>
      </c>
      <c r="R1022" t="s">
        <v>1832</v>
      </c>
    </row>
    <row r="1023" spans="1:20" x14ac:dyDescent="0.25">
      <c r="A1023" t="s">
        <v>150</v>
      </c>
      <c r="B1023">
        <v>2016</v>
      </c>
      <c r="C1023" t="s">
        <v>1831</v>
      </c>
      <c r="D1023" t="s">
        <v>1832</v>
      </c>
      <c r="E1023" t="s">
        <v>1833</v>
      </c>
      <c r="F1023" t="s">
        <v>120</v>
      </c>
      <c r="G1023">
        <v>41365</v>
      </c>
      <c r="I1023" t="s">
        <v>133</v>
      </c>
      <c r="J1023" t="s">
        <v>75</v>
      </c>
      <c r="K1023">
        <v>0.27</v>
      </c>
      <c r="L1023">
        <v>2764.25</v>
      </c>
      <c r="M1023">
        <v>22971.5</v>
      </c>
      <c r="N1023" t="s">
        <v>88</v>
      </c>
      <c r="O1023">
        <v>15045</v>
      </c>
      <c r="P1023" t="s">
        <v>81</v>
      </c>
      <c r="Q1023">
        <f t="shared" si="15"/>
        <v>1.16871723321495</v>
      </c>
      <c r="R1023" t="s">
        <v>1832</v>
      </c>
    </row>
    <row r="1024" spans="1:20" x14ac:dyDescent="0.25">
      <c r="A1024" t="s">
        <v>150</v>
      </c>
      <c r="B1024">
        <v>2016</v>
      </c>
      <c r="C1024" t="s">
        <v>1831</v>
      </c>
      <c r="D1024" t="s">
        <v>1832</v>
      </c>
      <c r="E1024" t="s">
        <v>1834</v>
      </c>
      <c r="F1024" t="s">
        <v>120</v>
      </c>
      <c r="G1024">
        <v>41365</v>
      </c>
      <c r="I1024" t="s">
        <v>133</v>
      </c>
      <c r="J1024" t="s">
        <v>75</v>
      </c>
      <c r="K1024">
        <v>0.27</v>
      </c>
      <c r="L1024">
        <v>2764.25</v>
      </c>
      <c r="M1024">
        <v>22971.5</v>
      </c>
      <c r="N1024" t="s">
        <v>88</v>
      </c>
      <c r="O1024">
        <v>15045</v>
      </c>
      <c r="P1024" t="s">
        <v>81</v>
      </c>
      <c r="Q1024">
        <f t="shared" si="15"/>
        <v>1.16871723321495</v>
      </c>
      <c r="R1024" t="s">
        <v>1832</v>
      </c>
    </row>
    <row r="1025" spans="1:19" x14ac:dyDescent="0.25">
      <c r="A1025" t="s">
        <v>150</v>
      </c>
      <c r="B1025">
        <v>2016</v>
      </c>
      <c r="C1025" t="s">
        <v>1835</v>
      </c>
      <c r="D1025" t="s">
        <v>1836</v>
      </c>
      <c r="E1025" t="s">
        <v>1836</v>
      </c>
      <c r="F1025" t="s">
        <v>120</v>
      </c>
      <c r="G1025">
        <v>37429</v>
      </c>
      <c r="I1025" t="s">
        <v>167</v>
      </c>
      <c r="J1025" t="s">
        <v>74</v>
      </c>
      <c r="K1025">
        <v>60.5</v>
      </c>
      <c r="L1025">
        <v>13599</v>
      </c>
      <c r="M1025">
        <v>162160</v>
      </c>
      <c r="N1025" t="s">
        <v>81</v>
      </c>
      <c r="O1025">
        <v>0</v>
      </c>
      <c r="P1025" t="s">
        <v>122</v>
      </c>
      <c r="Q1025">
        <f t="shared" si="15"/>
        <v>2.5659458847503678E-2</v>
      </c>
      <c r="R1025" t="s">
        <v>1836</v>
      </c>
    </row>
    <row r="1026" spans="1:19" x14ac:dyDescent="0.25">
      <c r="A1026" t="s">
        <v>188</v>
      </c>
      <c r="B1026">
        <v>2016</v>
      </c>
      <c r="C1026" t="s">
        <v>1837</v>
      </c>
      <c r="D1026" t="s">
        <v>1838</v>
      </c>
      <c r="E1026" t="s">
        <v>128</v>
      </c>
      <c r="F1026" t="s">
        <v>120</v>
      </c>
      <c r="G1026">
        <v>40739</v>
      </c>
      <c r="I1026" t="s">
        <v>191</v>
      </c>
      <c r="J1026" t="s">
        <v>95</v>
      </c>
      <c r="K1026">
        <v>20</v>
      </c>
      <c r="L1026">
        <v>-4970</v>
      </c>
      <c r="M1026">
        <v>0</v>
      </c>
      <c r="N1026" t="s">
        <v>93</v>
      </c>
      <c r="O1026">
        <v>0</v>
      </c>
      <c r="P1026" t="s">
        <v>122</v>
      </c>
      <c r="Q1026">
        <f t="shared" si="15"/>
        <v>-2.8367579908675798E-2</v>
      </c>
      <c r="R1026" t="s">
        <v>3834</v>
      </c>
      <c r="S1026" t="s">
        <v>3835</v>
      </c>
    </row>
    <row r="1027" spans="1:19" x14ac:dyDescent="0.25">
      <c r="A1027" t="s">
        <v>188</v>
      </c>
      <c r="B1027">
        <v>2016</v>
      </c>
      <c r="C1027" t="s">
        <v>1837</v>
      </c>
      <c r="D1027" t="s">
        <v>1838</v>
      </c>
      <c r="E1027" t="s">
        <v>154</v>
      </c>
      <c r="F1027" t="s">
        <v>120</v>
      </c>
      <c r="G1027">
        <v>40739</v>
      </c>
      <c r="I1027" t="s">
        <v>191</v>
      </c>
      <c r="J1027" t="s">
        <v>95</v>
      </c>
      <c r="K1027">
        <v>20</v>
      </c>
      <c r="L1027">
        <v>-5266</v>
      </c>
      <c r="M1027">
        <v>0</v>
      </c>
      <c r="N1027" t="s">
        <v>93</v>
      </c>
      <c r="O1027">
        <v>0</v>
      </c>
      <c r="P1027" t="s">
        <v>122</v>
      </c>
      <c r="Q1027">
        <f t="shared" si="15"/>
        <v>-3.0057077625570777E-2</v>
      </c>
      <c r="R1027" t="s">
        <v>3834</v>
      </c>
      <c r="S1027" t="s">
        <v>3835</v>
      </c>
    </row>
    <row r="1028" spans="1:19" x14ac:dyDescent="0.25">
      <c r="A1028" t="s">
        <v>188</v>
      </c>
      <c r="B1028">
        <v>2016</v>
      </c>
      <c r="C1028" t="s">
        <v>1839</v>
      </c>
      <c r="D1028" t="s">
        <v>1840</v>
      </c>
      <c r="E1028">
        <v>1</v>
      </c>
      <c r="F1028" t="s">
        <v>120</v>
      </c>
      <c r="G1028">
        <v>29342</v>
      </c>
      <c r="I1028" t="s">
        <v>191</v>
      </c>
      <c r="J1028" t="s">
        <v>95</v>
      </c>
      <c r="K1028">
        <v>4.9000000000000004</v>
      </c>
      <c r="L1028">
        <v>32845</v>
      </c>
      <c r="M1028">
        <v>0</v>
      </c>
      <c r="N1028" t="s">
        <v>93</v>
      </c>
      <c r="O1028">
        <v>0</v>
      </c>
      <c r="P1028" t="s">
        <v>122</v>
      </c>
      <c r="Q1028">
        <f t="shared" si="15"/>
        <v>0.76518963749883517</v>
      </c>
      <c r="R1028" t="s">
        <v>1840</v>
      </c>
    </row>
    <row r="1029" spans="1:19" x14ac:dyDescent="0.25">
      <c r="A1029" t="s">
        <v>188</v>
      </c>
      <c r="B1029">
        <v>2016</v>
      </c>
      <c r="C1029" t="s">
        <v>1841</v>
      </c>
      <c r="D1029" t="s">
        <v>1842</v>
      </c>
      <c r="E1029" t="s">
        <v>1843</v>
      </c>
      <c r="F1029" t="s">
        <v>446</v>
      </c>
      <c r="G1029">
        <v>31898</v>
      </c>
      <c r="I1029" t="s">
        <v>191</v>
      </c>
      <c r="J1029" t="s">
        <v>95</v>
      </c>
      <c r="K1029">
        <v>1</v>
      </c>
      <c r="L1029">
        <v>2288</v>
      </c>
      <c r="M1029">
        <v>0</v>
      </c>
      <c r="N1029" t="s">
        <v>93</v>
      </c>
      <c r="O1029">
        <v>0</v>
      </c>
      <c r="P1029" t="s">
        <v>122</v>
      </c>
      <c r="Q1029">
        <f t="shared" ref="Q1029:Q1092" si="16">IFERROR(L1029/(K1029*8760),"")</f>
        <v>0.26118721461187216</v>
      </c>
      <c r="R1029" t="s">
        <v>1842</v>
      </c>
    </row>
    <row r="1030" spans="1:19" x14ac:dyDescent="0.25">
      <c r="A1030" t="s">
        <v>188</v>
      </c>
      <c r="B1030">
        <v>2016</v>
      </c>
      <c r="C1030" t="s">
        <v>1841</v>
      </c>
      <c r="D1030" t="s">
        <v>1842</v>
      </c>
      <c r="E1030" t="s">
        <v>1844</v>
      </c>
      <c r="F1030" t="s">
        <v>446</v>
      </c>
      <c r="G1030">
        <v>31898</v>
      </c>
      <c r="I1030" t="s">
        <v>191</v>
      </c>
      <c r="J1030" t="s">
        <v>95</v>
      </c>
      <c r="K1030">
        <v>2.5</v>
      </c>
      <c r="L1030">
        <v>5720</v>
      </c>
      <c r="M1030">
        <v>0</v>
      </c>
      <c r="N1030" t="s">
        <v>93</v>
      </c>
      <c r="O1030">
        <v>0</v>
      </c>
      <c r="P1030" t="s">
        <v>122</v>
      </c>
      <c r="Q1030">
        <f t="shared" si="16"/>
        <v>0.26118721461187216</v>
      </c>
      <c r="R1030" t="s">
        <v>1842</v>
      </c>
    </row>
    <row r="1031" spans="1:19" x14ac:dyDescent="0.25">
      <c r="A1031" t="s">
        <v>168</v>
      </c>
      <c r="B1031">
        <v>2016</v>
      </c>
      <c r="C1031" t="s">
        <v>1845</v>
      </c>
      <c r="D1031" t="s">
        <v>1846</v>
      </c>
      <c r="E1031" t="s">
        <v>1847</v>
      </c>
      <c r="F1031" t="s">
        <v>120</v>
      </c>
      <c r="G1031">
        <v>29952</v>
      </c>
      <c r="I1031" t="s">
        <v>172</v>
      </c>
      <c r="J1031" t="s">
        <v>70</v>
      </c>
      <c r="K1031">
        <v>120</v>
      </c>
      <c r="L1031">
        <v>502493</v>
      </c>
      <c r="M1031">
        <v>0</v>
      </c>
      <c r="N1031" t="s">
        <v>77</v>
      </c>
      <c r="O1031">
        <v>0</v>
      </c>
      <c r="P1031" t="s">
        <v>122</v>
      </c>
      <c r="Q1031">
        <f t="shared" si="16"/>
        <v>0.47801845509893454</v>
      </c>
      <c r="R1031" t="s">
        <v>1846</v>
      </c>
    </row>
    <row r="1032" spans="1:19" x14ac:dyDescent="0.25">
      <c r="A1032" t="s">
        <v>150</v>
      </c>
      <c r="B1032">
        <v>2016</v>
      </c>
      <c r="C1032" t="s">
        <v>1848</v>
      </c>
      <c r="D1032" t="s">
        <v>1849</v>
      </c>
      <c r="E1032" t="s">
        <v>1850</v>
      </c>
      <c r="F1032" t="s">
        <v>120</v>
      </c>
      <c r="G1032">
        <v>37622</v>
      </c>
      <c r="I1032" t="s">
        <v>167</v>
      </c>
      <c r="J1032" t="s">
        <v>74</v>
      </c>
      <c r="K1032">
        <v>48.1</v>
      </c>
      <c r="L1032">
        <v>9367</v>
      </c>
      <c r="M1032">
        <v>104968</v>
      </c>
      <c r="N1032" t="s">
        <v>81</v>
      </c>
      <c r="O1032">
        <v>0</v>
      </c>
      <c r="P1032" t="s">
        <v>122</v>
      </c>
      <c r="Q1032">
        <f t="shared" si="16"/>
        <v>2.2230607847046203E-2</v>
      </c>
      <c r="R1032" t="s">
        <v>1849</v>
      </c>
    </row>
    <row r="1033" spans="1:19" x14ac:dyDescent="0.25">
      <c r="A1033" t="s">
        <v>125</v>
      </c>
      <c r="B1033">
        <v>2016</v>
      </c>
      <c r="C1033" t="s">
        <v>1851</v>
      </c>
      <c r="D1033" t="s">
        <v>1852</v>
      </c>
      <c r="E1033" t="s">
        <v>128</v>
      </c>
      <c r="F1033" t="s">
        <v>120</v>
      </c>
      <c r="G1033">
        <v>42004</v>
      </c>
      <c r="I1033" t="s">
        <v>129</v>
      </c>
      <c r="J1033" t="s">
        <v>69</v>
      </c>
      <c r="K1033">
        <v>1.5</v>
      </c>
      <c r="L1033">
        <v>2628</v>
      </c>
      <c r="M1033">
        <v>0</v>
      </c>
      <c r="N1033" t="s">
        <v>68</v>
      </c>
      <c r="O1033">
        <v>0</v>
      </c>
      <c r="Q1033">
        <f t="shared" si="16"/>
        <v>0.2</v>
      </c>
      <c r="R1033" t="s">
        <v>1852</v>
      </c>
    </row>
    <row r="1034" spans="1:19" x14ac:dyDescent="0.25">
      <c r="A1034" t="s">
        <v>125</v>
      </c>
      <c r="B1034">
        <v>2016</v>
      </c>
      <c r="C1034" t="s">
        <v>1853</v>
      </c>
      <c r="D1034" t="s">
        <v>1854</v>
      </c>
      <c r="E1034" t="s">
        <v>128</v>
      </c>
      <c r="F1034" t="s">
        <v>120</v>
      </c>
      <c r="G1034">
        <v>41991</v>
      </c>
      <c r="I1034" t="s">
        <v>129</v>
      </c>
      <c r="J1034" t="s">
        <v>69</v>
      </c>
      <c r="K1034">
        <v>5</v>
      </c>
      <c r="L1034">
        <v>12980</v>
      </c>
      <c r="M1034">
        <v>0</v>
      </c>
      <c r="N1034" t="s">
        <v>68</v>
      </c>
      <c r="O1034">
        <v>0</v>
      </c>
      <c r="P1034" t="s">
        <v>122</v>
      </c>
      <c r="Q1034">
        <f t="shared" si="16"/>
        <v>0.29634703196347034</v>
      </c>
      <c r="R1034" t="s">
        <v>1854</v>
      </c>
    </row>
    <row r="1035" spans="1:19" x14ac:dyDescent="0.25">
      <c r="A1035" t="s">
        <v>125</v>
      </c>
      <c r="B1035">
        <v>2016</v>
      </c>
      <c r="C1035" t="s">
        <v>1855</v>
      </c>
      <c r="D1035" t="s">
        <v>1856</v>
      </c>
      <c r="E1035" t="s">
        <v>128</v>
      </c>
      <c r="F1035" t="s">
        <v>120</v>
      </c>
      <c r="G1035">
        <v>41988</v>
      </c>
      <c r="I1035" t="s">
        <v>129</v>
      </c>
      <c r="J1035" t="s">
        <v>69</v>
      </c>
      <c r="K1035">
        <v>5</v>
      </c>
      <c r="L1035">
        <v>12934</v>
      </c>
      <c r="M1035">
        <v>0</v>
      </c>
      <c r="N1035" t="s">
        <v>68</v>
      </c>
      <c r="O1035">
        <v>0</v>
      </c>
      <c r="P1035" t="s">
        <v>122</v>
      </c>
      <c r="Q1035">
        <f t="shared" si="16"/>
        <v>0.29529680365296801</v>
      </c>
      <c r="R1035" t="s">
        <v>1856</v>
      </c>
    </row>
    <row r="1036" spans="1:19" x14ac:dyDescent="0.25">
      <c r="A1036" t="s">
        <v>125</v>
      </c>
      <c r="B1036">
        <v>2016</v>
      </c>
      <c r="C1036" t="s">
        <v>1857</v>
      </c>
      <c r="D1036" t="s">
        <v>1858</v>
      </c>
      <c r="E1036" t="s">
        <v>128</v>
      </c>
      <c r="F1036" t="s">
        <v>120</v>
      </c>
      <c r="G1036">
        <v>41985</v>
      </c>
      <c r="I1036" t="s">
        <v>129</v>
      </c>
      <c r="J1036" t="s">
        <v>69</v>
      </c>
      <c r="K1036">
        <v>1.5</v>
      </c>
      <c r="L1036">
        <v>3586</v>
      </c>
      <c r="M1036">
        <v>0</v>
      </c>
      <c r="N1036" t="s">
        <v>68</v>
      </c>
      <c r="O1036">
        <v>0</v>
      </c>
      <c r="P1036" t="s">
        <v>122</v>
      </c>
      <c r="Q1036">
        <f t="shared" si="16"/>
        <v>0.27290715372907154</v>
      </c>
      <c r="R1036" t="s">
        <v>1858</v>
      </c>
    </row>
    <row r="1037" spans="1:19" x14ac:dyDescent="0.25">
      <c r="A1037" t="s">
        <v>125</v>
      </c>
      <c r="B1037">
        <v>2016</v>
      </c>
      <c r="C1037" t="s">
        <v>1859</v>
      </c>
      <c r="D1037" t="s">
        <v>1860</v>
      </c>
      <c r="E1037" t="s">
        <v>128</v>
      </c>
      <c r="F1037" t="s">
        <v>120</v>
      </c>
      <c r="G1037">
        <v>41985</v>
      </c>
      <c r="I1037" t="s">
        <v>129</v>
      </c>
      <c r="J1037" t="s">
        <v>69</v>
      </c>
      <c r="K1037">
        <v>1.5</v>
      </c>
      <c r="L1037">
        <v>3633</v>
      </c>
      <c r="M1037">
        <v>0</v>
      </c>
      <c r="N1037" t="s">
        <v>68</v>
      </c>
      <c r="O1037">
        <v>0</v>
      </c>
      <c r="P1037" t="s">
        <v>122</v>
      </c>
      <c r="Q1037">
        <f t="shared" si="16"/>
        <v>0.2764840182648402</v>
      </c>
      <c r="R1037" t="s">
        <v>1860</v>
      </c>
    </row>
    <row r="1038" spans="1:19" x14ac:dyDescent="0.25">
      <c r="A1038" t="s">
        <v>125</v>
      </c>
      <c r="B1038">
        <v>2016</v>
      </c>
      <c r="C1038" t="s">
        <v>1861</v>
      </c>
      <c r="D1038" t="s">
        <v>1862</v>
      </c>
      <c r="E1038" t="s">
        <v>128</v>
      </c>
      <c r="F1038" t="s">
        <v>120</v>
      </c>
      <c r="G1038">
        <v>41698</v>
      </c>
      <c r="I1038" t="s">
        <v>129</v>
      </c>
      <c r="J1038" t="s">
        <v>69</v>
      </c>
      <c r="K1038">
        <v>3.5</v>
      </c>
      <c r="L1038">
        <v>4599</v>
      </c>
      <c r="M1038">
        <v>0</v>
      </c>
      <c r="N1038" t="s">
        <v>68</v>
      </c>
      <c r="O1038">
        <v>0</v>
      </c>
      <c r="P1038" t="s">
        <v>122</v>
      </c>
      <c r="Q1038">
        <f t="shared" si="16"/>
        <v>0.15</v>
      </c>
      <c r="R1038" t="s">
        <v>1862</v>
      </c>
    </row>
    <row r="1039" spans="1:19" x14ac:dyDescent="0.25">
      <c r="A1039" t="s">
        <v>125</v>
      </c>
      <c r="B1039">
        <v>2016</v>
      </c>
      <c r="C1039" t="s">
        <v>1863</v>
      </c>
      <c r="D1039" t="s">
        <v>1864</v>
      </c>
      <c r="E1039">
        <v>1</v>
      </c>
      <c r="F1039" t="s">
        <v>120</v>
      </c>
      <c r="G1039">
        <v>40409</v>
      </c>
      <c r="I1039" t="s">
        <v>129</v>
      </c>
      <c r="J1039" t="s">
        <v>69</v>
      </c>
      <c r="K1039">
        <v>1.46</v>
      </c>
      <c r="L1039">
        <v>2243</v>
      </c>
      <c r="M1039">
        <v>0</v>
      </c>
      <c r="N1039" t="s">
        <v>68</v>
      </c>
      <c r="O1039">
        <v>0</v>
      </c>
      <c r="P1039" t="s">
        <v>122</v>
      </c>
      <c r="Q1039">
        <f t="shared" si="16"/>
        <v>0.17537686870582347</v>
      </c>
      <c r="R1039" t="s">
        <v>3836</v>
      </c>
      <c r="S1039" t="s">
        <v>3837</v>
      </c>
    </row>
    <row r="1040" spans="1:19" x14ac:dyDescent="0.25">
      <c r="A1040" t="s">
        <v>125</v>
      </c>
      <c r="B1040">
        <v>2016</v>
      </c>
      <c r="C1040" t="s">
        <v>1863</v>
      </c>
      <c r="D1040" t="s">
        <v>1864</v>
      </c>
      <c r="E1040">
        <v>2</v>
      </c>
      <c r="F1040" t="s">
        <v>120</v>
      </c>
      <c r="G1040">
        <v>40909</v>
      </c>
      <c r="I1040" t="s">
        <v>129</v>
      </c>
      <c r="J1040" t="s">
        <v>69</v>
      </c>
      <c r="K1040">
        <v>0.63</v>
      </c>
      <c r="L1040">
        <v>970</v>
      </c>
      <c r="M1040">
        <v>0</v>
      </c>
      <c r="N1040" t="s">
        <v>68</v>
      </c>
      <c r="O1040">
        <v>0</v>
      </c>
      <c r="P1040" t="s">
        <v>122</v>
      </c>
      <c r="Q1040">
        <f t="shared" si="16"/>
        <v>0.1757628469957237</v>
      </c>
      <c r="R1040" t="s">
        <v>3836</v>
      </c>
      <c r="S1040" t="s">
        <v>3837</v>
      </c>
    </row>
    <row r="1041" spans="1:19" x14ac:dyDescent="0.25">
      <c r="A1041" t="s">
        <v>150</v>
      </c>
      <c r="B1041">
        <v>2016</v>
      </c>
      <c r="C1041" t="s">
        <v>1865</v>
      </c>
      <c r="D1041" t="s">
        <v>1866</v>
      </c>
      <c r="E1041" t="s">
        <v>1867</v>
      </c>
      <c r="F1041" t="s">
        <v>120</v>
      </c>
      <c r="G1041">
        <v>37090</v>
      </c>
      <c r="I1041" t="s">
        <v>167</v>
      </c>
      <c r="J1041" t="s">
        <v>74</v>
      </c>
      <c r="K1041">
        <v>45</v>
      </c>
      <c r="L1041">
        <v>21390</v>
      </c>
      <c r="M1041">
        <v>222753</v>
      </c>
      <c r="N1041" t="s">
        <v>81</v>
      </c>
      <c r="O1041">
        <v>0</v>
      </c>
      <c r="P1041" t="s">
        <v>73</v>
      </c>
      <c r="Q1041">
        <f t="shared" si="16"/>
        <v>5.4261796042617959E-2</v>
      </c>
      <c r="R1041" t="s">
        <v>1866</v>
      </c>
    </row>
    <row r="1042" spans="1:19" x14ac:dyDescent="0.25">
      <c r="A1042" t="s">
        <v>150</v>
      </c>
      <c r="B1042">
        <v>2016</v>
      </c>
      <c r="C1042" t="s">
        <v>1865</v>
      </c>
      <c r="D1042" t="s">
        <v>1866</v>
      </c>
      <c r="E1042" t="s">
        <v>1868</v>
      </c>
      <c r="F1042" t="s">
        <v>120</v>
      </c>
      <c r="G1042">
        <v>37090</v>
      </c>
      <c r="I1042" t="s">
        <v>167</v>
      </c>
      <c r="J1042" t="s">
        <v>74</v>
      </c>
      <c r="K1042">
        <v>45</v>
      </c>
      <c r="L1042">
        <v>25015</v>
      </c>
      <c r="M1042">
        <v>260346</v>
      </c>
      <c r="N1042" t="s">
        <v>81</v>
      </c>
      <c r="O1042">
        <v>0</v>
      </c>
      <c r="P1042" t="s">
        <v>73</v>
      </c>
      <c r="Q1042">
        <f t="shared" si="16"/>
        <v>6.3457635717909688E-2</v>
      </c>
      <c r="R1042" t="s">
        <v>1866</v>
      </c>
    </row>
    <row r="1043" spans="1:19" x14ac:dyDescent="0.25">
      <c r="A1043" t="s">
        <v>150</v>
      </c>
      <c r="B1043">
        <v>2016</v>
      </c>
      <c r="C1043" t="s">
        <v>1869</v>
      </c>
      <c r="D1043" t="s">
        <v>1870</v>
      </c>
      <c r="E1043">
        <v>1</v>
      </c>
      <c r="F1043" t="s">
        <v>120</v>
      </c>
      <c r="G1043">
        <v>34972</v>
      </c>
      <c r="I1043" t="s">
        <v>172</v>
      </c>
      <c r="J1043" t="s">
        <v>70</v>
      </c>
      <c r="K1043">
        <v>4</v>
      </c>
      <c r="L1043">
        <v>10758</v>
      </c>
      <c r="M1043">
        <v>0</v>
      </c>
      <c r="N1043" t="s">
        <v>81</v>
      </c>
      <c r="O1043">
        <v>0</v>
      </c>
      <c r="P1043" t="s">
        <v>122</v>
      </c>
      <c r="Q1043">
        <f t="shared" si="16"/>
        <v>0.3070205479452055</v>
      </c>
      <c r="R1043" t="s">
        <v>1870</v>
      </c>
    </row>
    <row r="1044" spans="1:19" x14ac:dyDescent="0.25">
      <c r="A1044" t="s">
        <v>125</v>
      </c>
      <c r="B1044">
        <v>2016</v>
      </c>
      <c r="C1044" t="s">
        <v>1871</v>
      </c>
      <c r="D1044" t="s">
        <v>1872</v>
      </c>
      <c r="E1044" t="s">
        <v>128</v>
      </c>
      <c r="F1044" t="s">
        <v>120</v>
      </c>
      <c r="G1044">
        <v>42398</v>
      </c>
      <c r="I1044" t="s">
        <v>129</v>
      </c>
      <c r="J1044" t="s">
        <v>69</v>
      </c>
      <c r="K1044">
        <v>1.5</v>
      </c>
      <c r="L1044">
        <v>3963</v>
      </c>
      <c r="M1044">
        <v>0</v>
      </c>
      <c r="N1044" t="s">
        <v>68</v>
      </c>
      <c r="O1044">
        <v>0</v>
      </c>
      <c r="Q1044">
        <f t="shared" si="16"/>
        <v>0.30159817351598173</v>
      </c>
      <c r="R1044" t="s">
        <v>1872</v>
      </c>
    </row>
    <row r="1045" spans="1:19" x14ac:dyDescent="0.25">
      <c r="A1045" t="s">
        <v>125</v>
      </c>
      <c r="B1045">
        <v>2016</v>
      </c>
      <c r="C1045" t="s">
        <v>1873</v>
      </c>
      <c r="D1045" t="s">
        <v>1874</v>
      </c>
      <c r="E1045" t="s">
        <v>128</v>
      </c>
      <c r="F1045" t="s">
        <v>120</v>
      </c>
      <c r="G1045">
        <v>42004</v>
      </c>
      <c r="I1045" t="s">
        <v>129</v>
      </c>
      <c r="J1045" t="s">
        <v>69</v>
      </c>
      <c r="K1045">
        <v>1.5</v>
      </c>
      <c r="L1045">
        <v>2628</v>
      </c>
      <c r="M1045">
        <v>0</v>
      </c>
      <c r="N1045" t="s">
        <v>68</v>
      </c>
      <c r="O1045">
        <v>0</v>
      </c>
      <c r="Q1045">
        <f t="shared" si="16"/>
        <v>0.2</v>
      </c>
      <c r="R1045" t="s">
        <v>1874</v>
      </c>
    </row>
    <row r="1046" spans="1:19" x14ac:dyDescent="0.25">
      <c r="A1046" t="s">
        <v>125</v>
      </c>
      <c r="B1046">
        <v>2016</v>
      </c>
      <c r="C1046" t="s">
        <v>1875</v>
      </c>
      <c r="D1046" t="s">
        <v>1876</v>
      </c>
      <c r="E1046" t="s">
        <v>128</v>
      </c>
      <c r="F1046" t="s">
        <v>120</v>
      </c>
      <c r="G1046">
        <v>42004</v>
      </c>
      <c r="I1046" t="s">
        <v>129</v>
      </c>
      <c r="J1046" t="s">
        <v>69</v>
      </c>
      <c r="K1046">
        <v>1</v>
      </c>
      <c r="L1046">
        <v>1752</v>
      </c>
      <c r="M1046">
        <v>0</v>
      </c>
      <c r="N1046" t="s">
        <v>68</v>
      </c>
      <c r="O1046">
        <v>0</v>
      </c>
      <c r="Q1046">
        <f t="shared" si="16"/>
        <v>0.2</v>
      </c>
      <c r="R1046" t="s">
        <v>1876</v>
      </c>
    </row>
    <row r="1047" spans="1:19" x14ac:dyDescent="0.25">
      <c r="A1047" t="s">
        <v>188</v>
      </c>
      <c r="B1047">
        <v>2016</v>
      </c>
      <c r="C1047" t="s">
        <v>1877</v>
      </c>
      <c r="D1047" t="s">
        <v>1878</v>
      </c>
      <c r="E1047">
        <v>1</v>
      </c>
      <c r="F1047" t="s">
        <v>120</v>
      </c>
      <c r="G1047">
        <v>23408</v>
      </c>
      <c r="I1047" t="s">
        <v>191</v>
      </c>
      <c r="J1047" t="s">
        <v>95</v>
      </c>
      <c r="K1047">
        <v>0.35</v>
      </c>
      <c r="L1047">
        <v>1144.5999999999999</v>
      </c>
      <c r="M1047">
        <v>0</v>
      </c>
      <c r="N1047" t="s">
        <v>93</v>
      </c>
      <c r="O1047">
        <v>0</v>
      </c>
      <c r="P1047" t="s">
        <v>122</v>
      </c>
      <c r="Q1047">
        <f t="shared" si="16"/>
        <v>0.37332028701891712</v>
      </c>
      <c r="R1047" t="s">
        <v>1878</v>
      </c>
    </row>
    <row r="1048" spans="1:19" x14ac:dyDescent="0.25">
      <c r="A1048" t="s">
        <v>188</v>
      </c>
      <c r="B1048">
        <v>2016</v>
      </c>
      <c r="C1048" t="s">
        <v>1879</v>
      </c>
      <c r="D1048" t="s">
        <v>1880</v>
      </c>
      <c r="E1048">
        <v>1</v>
      </c>
      <c r="F1048" t="s">
        <v>120</v>
      </c>
      <c r="G1048">
        <v>2405</v>
      </c>
      <c r="I1048" t="s">
        <v>191</v>
      </c>
      <c r="J1048" t="s">
        <v>95</v>
      </c>
      <c r="K1048">
        <v>1</v>
      </c>
      <c r="L1048">
        <v>1660</v>
      </c>
      <c r="M1048">
        <v>0</v>
      </c>
      <c r="N1048" t="s">
        <v>93</v>
      </c>
      <c r="O1048">
        <v>0</v>
      </c>
      <c r="P1048" t="s">
        <v>122</v>
      </c>
      <c r="Q1048">
        <f t="shared" si="16"/>
        <v>0.18949771689497716</v>
      </c>
      <c r="R1048" t="s">
        <v>1880</v>
      </c>
    </row>
    <row r="1049" spans="1:19" x14ac:dyDescent="0.25">
      <c r="A1049" t="s">
        <v>188</v>
      </c>
      <c r="B1049">
        <v>2016</v>
      </c>
      <c r="C1049" t="s">
        <v>1879</v>
      </c>
      <c r="D1049" t="s">
        <v>1880</v>
      </c>
      <c r="E1049">
        <v>2</v>
      </c>
      <c r="F1049" t="s">
        <v>120</v>
      </c>
      <c r="G1049">
        <v>2405</v>
      </c>
      <c r="I1049" t="s">
        <v>191</v>
      </c>
      <c r="J1049" t="s">
        <v>95</v>
      </c>
      <c r="K1049">
        <v>1</v>
      </c>
      <c r="L1049">
        <v>1626</v>
      </c>
      <c r="M1049">
        <v>0</v>
      </c>
      <c r="N1049" t="s">
        <v>93</v>
      </c>
      <c r="O1049">
        <v>0</v>
      </c>
      <c r="P1049" t="s">
        <v>122</v>
      </c>
      <c r="Q1049">
        <f t="shared" si="16"/>
        <v>0.18561643835616437</v>
      </c>
      <c r="R1049" t="s">
        <v>1880</v>
      </c>
    </row>
    <row r="1050" spans="1:19" x14ac:dyDescent="0.25">
      <c r="A1050" t="s">
        <v>130</v>
      </c>
      <c r="B1050">
        <v>2016</v>
      </c>
      <c r="C1050" t="s">
        <v>1881</v>
      </c>
      <c r="D1050" t="s">
        <v>1882</v>
      </c>
      <c r="E1050" t="s">
        <v>128</v>
      </c>
      <c r="F1050" t="s">
        <v>120</v>
      </c>
      <c r="G1050">
        <v>38299</v>
      </c>
      <c r="I1050" t="s">
        <v>133</v>
      </c>
      <c r="J1050" t="s">
        <v>75</v>
      </c>
      <c r="K1050">
        <v>0.83</v>
      </c>
      <c r="L1050">
        <v>4598.25</v>
      </c>
      <c r="M1050">
        <v>51986.7</v>
      </c>
      <c r="N1050" t="s">
        <v>79</v>
      </c>
      <c r="O1050">
        <v>0</v>
      </c>
      <c r="P1050" t="s">
        <v>122</v>
      </c>
      <c r="Q1050">
        <f t="shared" si="16"/>
        <v>0.63242696814655885</v>
      </c>
      <c r="R1050" t="s">
        <v>1882</v>
      </c>
    </row>
    <row r="1051" spans="1:19" x14ac:dyDescent="0.25">
      <c r="A1051" t="s">
        <v>130</v>
      </c>
      <c r="B1051">
        <v>2016</v>
      </c>
      <c r="C1051" t="s">
        <v>1881</v>
      </c>
      <c r="D1051" t="s">
        <v>1882</v>
      </c>
      <c r="E1051" t="s">
        <v>154</v>
      </c>
      <c r="F1051" t="s">
        <v>120</v>
      </c>
      <c r="G1051">
        <v>38299</v>
      </c>
      <c r="I1051" t="s">
        <v>133</v>
      </c>
      <c r="J1051" t="s">
        <v>75</v>
      </c>
      <c r="K1051">
        <v>0.83</v>
      </c>
      <c r="L1051">
        <v>4598.25</v>
      </c>
      <c r="M1051">
        <v>51986.7</v>
      </c>
      <c r="N1051" t="s">
        <v>79</v>
      </c>
      <c r="O1051">
        <v>0</v>
      </c>
      <c r="P1051" t="s">
        <v>122</v>
      </c>
      <c r="Q1051">
        <f t="shared" si="16"/>
        <v>0.63242696814655885</v>
      </c>
      <c r="R1051" t="s">
        <v>1882</v>
      </c>
    </row>
    <row r="1052" spans="1:19" x14ac:dyDescent="0.25">
      <c r="A1052" t="s">
        <v>130</v>
      </c>
      <c r="B1052">
        <v>2016</v>
      </c>
      <c r="C1052" t="s">
        <v>1881</v>
      </c>
      <c r="D1052" t="s">
        <v>1882</v>
      </c>
      <c r="E1052" t="s">
        <v>268</v>
      </c>
      <c r="F1052" t="s">
        <v>120</v>
      </c>
      <c r="G1052">
        <v>38299</v>
      </c>
      <c r="I1052" t="s">
        <v>133</v>
      </c>
      <c r="J1052" t="s">
        <v>75</v>
      </c>
      <c r="K1052">
        <v>0.83</v>
      </c>
      <c r="L1052">
        <v>4598.25</v>
      </c>
      <c r="M1052">
        <v>51986.7</v>
      </c>
      <c r="N1052" t="s">
        <v>79</v>
      </c>
      <c r="O1052">
        <v>0</v>
      </c>
      <c r="P1052" t="s">
        <v>122</v>
      </c>
      <c r="Q1052">
        <f t="shared" si="16"/>
        <v>0.63242696814655885</v>
      </c>
      <c r="R1052" t="s">
        <v>1882</v>
      </c>
    </row>
    <row r="1053" spans="1:19" x14ac:dyDescent="0.25">
      <c r="A1053" t="s">
        <v>130</v>
      </c>
      <c r="B1053">
        <v>2016</v>
      </c>
      <c r="C1053" t="s">
        <v>1881</v>
      </c>
      <c r="D1053" t="s">
        <v>1882</v>
      </c>
      <c r="E1053" t="s">
        <v>666</v>
      </c>
      <c r="F1053" t="s">
        <v>120</v>
      </c>
      <c r="G1053">
        <v>41214</v>
      </c>
      <c r="I1053" t="s">
        <v>133</v>
      </c>
      <c r="J1053" t="s">
        <v>75</v>
      </c>
      <c r="K1053">
        <v>0.83</v>
      </c>
      <c r="L1053">
        <v>4598.25</v>
      </c>
      <c r="M1053">
        <v>51986.7</v>
      </c>
      <c r="N1053" t="s">
        <v>79</v>
      </c>
      <c r="O1053">
        <v>0</v>
      </c>
      <c r="P1053" t="s">
        <v>122</v>
      </c>
      <c r="Q1053">
        <f t="shared" si="16"/>
        <v>0.63242696814655885</v>
      </c>
      <c r="R1053" t="s">
        <v>1882</v>
      </c>
    </row>
    <row r="1054" spans="1:19" x14ac:dyDescent="0.25">
      <c r="A1054" t="s">
        <v>130</v>
      </c>
      <c r="B1054">
        <v>2016</v>
      </c>
      <c r="C1054" t="s">
        <v>1881</v>
      </c>
      <c r="D1054" t="s">
        <v>1882</v>
      </c>
      <c r="E1054" t="s">
        <v>713</v>
      </c>
      <c r="F1054" t="s">
        <v>120</v>
      </c>
      <c r="G1054">
        <v>41214</v>
      </c>
      <c r="I1054" t="s">
        <v>133</v>
      </c>
      <c r="J1054" t="s">
        <v>75</v>
      </c>
      <c r="K1054">
        <v>0.83</v>
      </c>
      <c r="L1054">
        <v>4598.25</v>
      </c>
      <c r="M1054">
        <v>51986.7</v>
      </c>
      <c r="N1054" t="s">
        <v>79</v>
      </c>
      <c r="O1054">
        <v>0</v>
      </c>
      <c r="P1054" t="s">
        <v>122</v>
      </c>
      <c r="Q1054">
        <f t="shared" si="16"/>
        <v>0.63242696814655885</v>
      </c>
      <c r="R1054" t="s">
        <v>1882</v>
      </c>
    </row>
    <row r="1055" spans="1:19" x14ac:dyDescent="0.25">
      <c r="A1055" t="s">
        <v>130</v>
      </c>
      <c r="B1055">
        <v>2016</v>
      </c>
      <c r="C1055" t="s">
        <v>1881</v>
      </c>
      <c r="D1055" t="s">
        <v>1882</v>
      </c>
      <c r="E1055" t="s">
        <v>714</v>
      </c>
      <c r="F1055" t="s">
        <v>120</v>
      </c>
      <c r="G1055">
        <v>41214</v>
      </c>
      <c r="I1055" t="s">
        <v>133</v>
      </c>
      <c r="J1055" t="s">
        <v>75</v>
      </c>
      <c r="K1055">
        <v>0.83</v>
      </c>
      <c r="L1055">
        <v>4598.25</v>
      </c>
      <c r="M1055">
        <v>51986.7</v>
      </c>
      <c r="N1055" t="s">
        <v>79</v>
      </c>
      <c r="O1055">
        <v>0</v>
      </c>
      <c r="P1055" t="s">
        <v>122</v>
      </c>
      <c r="Q1055">
        <f t="shared" si="16"/>
        <v>0.63242696814655885</v>
      </c>
      <c r="R1055" t="s">
        <v>1882</v>
      </c>
    </row>
    <row r="1056" spans="1:19" x14ac:dyDescent="0.25">
      <c r="A1056" t="s">
        <v>125</v>
      </c>
      <c r="B1056">
        <v>2016</v>
      </c>
      <c r="C1056" t="s">
        <v>1883</v>
      </c>
      <c r="D1056" t="s">
        <v>1884</v>
      </c>
      <c r="E1056" t="s">
        <v>128</v>
      </c>
      <c r="F1056" t="s">
        <v>120</v>
      </c>
      <c r="G1056">
        <v>41639</v>
      </c>
      <c r="I1056" t="s">
        <v>129</v>
      </c>
      <c r="J1056" t="s">
        <v>69</v>
      </c>
      <c r="K1056">
        <v>1.5</v>
      </c>
      <c r="L1056">
        <v>1971</v>
      </c>
      <c r="M1056">
        <v>0</v>
      </c>
      <c r="N1056" t="s">
        <v>68</v>
      </c>
      <c r="O1056">
        <v>0</v>
      </c>
      <c r="P1056" t="s">
        <v>122</v>
      </c>
      <c r="Q1056">
        <f t="shared" si="16"/>
        <v>0.15</v>
      </c>
      <c r="R1056" t="s">
        <v>3838</v>
      </c>
      <c r="S1056" t="s">
        <v>3839</v>
      </c>
    </row>
    <row r="1057" spans="1:20" x14ac:dyDescent="0.25">
      <c r="A1057" t="s">
        <v>125</v>
      </c>
      <c r="B1057">
        <v>2016</v>
      </c>
      <c r="C1057" t="s">
        <v>1885</v>
      </c>
      <c r="D1057" t="s">
        <v>1886</v>
      </c>
      <c r="E1057" t="s">
        <v>128</v>
      </c>
      <c r="F1057" t="s">
        <v>120</v>
      </c>
      <c r="G1057">
        <v>41639</v>
      </c>
      <c r="I1057" t="s">
        <v>129</v>
      </c>
      <c r="J1057" t="s">
        <v>69</v>
      </c>
      <c r="K1057">
        <v>1.5</v>
      </c>
      <c r="L1057">
        <v>1971</v>
      </c>
      <c r="M1057">
        <v>0</v>
      </c>
      <c r="N1057" t="s">
        <v>68</v>
      </c>
      <c r="O1057">
        <v>0</v>
      </c>
      <c r="P1057" t="s">
        <v>122</v>
      </c>
      <c r="Q1057">
        <f t="shared" si="16"/>
        <v>0.15</v>
      </c>
      <c r="R1057" t="s">
        <v>3838</v>
      </c>
      <c r="S1057" t="s">
        <v>3840</v>
      </c>
    </row>
    <row r="1058" spans="1:20" x14ac:dyDescent="0.25">
      <c r="A1058" t="s">
        <v>125</v>
      </c>
      <c r="B1058">
        <v>2016</v>
      </c>
      <c r="C1058" t="s">
        <v>1887</v>
      </c>
      <c r="D1058" t="s">
        <v>1888</v>
      </c>
      <c r="E1058" t="s">
        <v>128</v>
      </c>
      <c r="F1058" t="s">
        <v>120</v>
      </c>
      <c r="G1058">
        <v>41639</v>
      </c>
      <c r="I1058" t="s">
        <v>129</v>
      </c>
      <c r="J1058" t="s">
        <v>69</v>
      </c>
      <c r="K1058">
        <v>1.5</v>
      </c>
      <c r="L1058">
        <v>1971</v>
      </c>
      <c r="M1058">
        <v>0</v>
      </c>
      <c r="N1058" t="s">
        <v>68</v>
      </c>
      <c r="O1058">
        <v>0</v>
      </c>
      <c r="P1058" t="s">
        <v>122</v>
      </c>
      <c r="Q1058">
        <f t="shared" si="16"/>
        <v>0.15</v>
      </c>
      <c r="R1058" t="s">
        <v>3838</v>
      </c>
      <c r="S1058" t="s">
        <v>3841</v>
      </c>
    </row>
    <row r="1059" spans="1:20" x14ac:dyDescent="0.25">
      <c r="A1059" t="s">
        <v>150</v>
      </c>
      <c r="B1059">
        <v>2016</v>
      </c>
      <c r="C1059" t="s">
        <v>1889</v>
      </c>
      <c r="D1059" t="s">
        <v>1890</v>
      </c>
      <c r="E1059">
        <v>182</v>
      </c>
      <c r="F1059" t="s">
        <v>120</v>
      </c>
      <c r="G1059">
        <v>36860</v>
      </c>
      <c r="I1059" t="s">
        <v>167</v>
      </c>
      <c r="J1059" t="s">
        <v>74</v>
      </c>
      <c r="K1059">
        <v>4</v>
      </c>
      <c r="L1059">
        <v>14087</v>
      </c>
      <c r="M1059">
        <v>212727</v>
      </c>
      <c r="N1059" t="s">
        <v>81</v>
      </c>
      <c r="O1059">
        <v>0</v>
      </c>
      <c r="P1059" t="s">
        <v>122</v>
      </c>
      <c r="Q1059">
        <f t="shared" si="16"/>
        <v>0.40202625570776257</v>
      </c>
      <c r="R1059" t="s">
        <v>3842</v>
      </c>
      <c r="S1059" t="s">
        <v>3843</v>
      </c>
    </row>
    <row r="1060" spans="1:20" x14ac:dyDescent="0.25">
      <c r="A1060" t="s">
        <v>150</v>
      </c>
      <c r="B1060">
        <v>2016</v>
      </c>
      <c r="C1060" t="s">
        <v>1889</v>
      </c>
      <c r="D1060" t="s">
        <v>1890</v>
      </c>
      <c r="E1060">
        <v>183</v>
      </c>
      <c r="F1060" t="s">
        <v>120</v>
      </c>
      <c r="G1060">
        <v>36860</v>
      </c>
      <c r="I1060" t="s">
        <v>167</v>
      </c>
      <c r="J1060" t="s">
        <v>74</v>
      </c>
      <c r="K1060">
        <v>4</v>
      </c>
      <c r="L1060">
        <v>14358</v>
      </c>
      <c r="M1060">
        <v>234963</v>
      </c>
      <c r="N1060" t="s">
        <v>81</v>
      </c>
      <c r="O1060">
        <v>0</v>
      </c>
      <c r="P1060" t="s">
        <v>122</v>
      </c>
      <c r="Q1060">
        <f t="shared" si="16"/>
        <v>0.40976027397260273</v>
      </c>
      <c r="R1060" t="s">
        <v>3842</v>
      </c>
      <c r="S1060" t="s">
        <v>3843</v>
      </c>
    </row>
    <row r="1061" spans="1:20" x14ac:dyDescent="0.25">
      <c r="A1061" t="s">
        <v>150</v>
      </c>
      <c r="B1061">
        <v>2016</v>
      </c>
      <c r="C1061" t="s">
        <v>1889</v>
      </c>
      <c r="D1061" t="s">
        <v>1890</v>
      </c>
      <c r="E1061">
        <v>190</v>
      </c>
      <c r="F1061" t="s">
        <v>120</v>
      </c>
      <c r="G1061">
        <v>41153</v>
      </c>
      <c r="I1061" t="s">
        <v>133</v>
      </c>
      <c r="J1061" t="s">
        <v>75</v>
      </c>
      <c r="K1061">
        <v>0.33</v>
      </c>
      <c r="L1061">
        <v>73</v>
      </c>
      <c r="M1061">
        <v>17142</v>
      </c>
      <c r="N1061" t="s">
        <v>81</v>
      </c>
      <c r="O1061">
        <v>0</v>
      </c>
      <c r="P1061" t="s">
        <v>122</v>
      </c>
      <c r="Q1061">
        <f t="shared" si="16"/>
        <v>2.5252525252525252E-2</v>
      </c>
      <c r="R1061" t="s">
        <v>3842</v>
      </c>
      <c r="S1061" t="s">
        <v>3843</v>
      </c>
    </row>
    <row r="1062" spans="1:20" x14ac:dyDescent="0.25">
      <c r="A1062" t="s">
        <v>150</v>
      </c>
      <c r="B1062">
        <v>2016</v>
      </c>
      <c r="C1062" t="s">
        <v>1891</v>
      </c>
      <c r="D1062" t="s">
        <v>1892</v>
      </c>
      <c r="E1062" t="s">
        <v>336</v>
      </c>
      <c r="F1062" t="s">
        <v>120</v>
      </c>
      <c r="G1062">
        <v>33695</v>
      </c>
      <c r="I1062" t="s">
        <v>167</v>
      </c>
      <c r="J1062" t="s">
        <v>74</v>
      </c>
      <c r="K1062">
        <v>47</v>
      </c>
      <c r="L1062">
        <v>10438</v>
      </c>
      <c r="M1062">
        <v>97297</v>
      </c>
      <c r="N1062" t="s">
        <v>81</v>
      </c>
      <c r="O1062">
        <v>0</v>
      </c>
      <c r="P1062" t="s">
        <v>122</v>
      </c>
      <c r="Q1062">
        <f t="shared" si="16"/>
        <v>2.5352181093947344E-2</v>
      </c>
      <c r="R1062" t="s">
        <v>1892</v>
      </c>
    </row>
    <row r="1063" spans="1:20" x14ac:dyDescent="0.25">
      <c r="A1063" t="s">
        <v>150</v>
      </c>
      <c r="B1063">
        <v>2016</v>
      </c>
      <c r="C1063" t="s">
        <v>1893</v>
      </c>
      <c r="D1063" t="s">
        <v>1894</v>
      </c>
      <c r="E1063">
        <v>1</v>
      </c>
      <c r="F1063" t="s">
        <v>120</v>
      </c>
      <c r="G1063">
        <v>31444</v>
      </c>
      <c r="I1063" t="s">
        <v>167</v>
      </c>
      <c r="J1063" t="s">
        <v>74</v>
      </c>
      <c r="K1063">
        <v>27.4</v>
      </c>
      <c r="L1063">
        <v>2027.03</v>
      </c>
      <c r="M1063">
        <v>32496</v>
      </c>
      <c r="N1063" t="s">
        <v>81</v>
      </c>
      <c r="O1063">
        <v>0</v>
      </c>
      <c r="P1063" t="s">
        <v>122</v>
      </c>
      <c r="Q1063">
        <f t="shared" si="16"/>
        <v>8.445113821951138E-3</v>
      </c>
      <c r="R1063" t="s">
        <v>1894</v>
      </c>
    </row>
    <row r="1064" spans="1:20" x14ac:dyDescent="0.25">
      <c r="A1064" t="s">
        <v>150</v>
      </c>
      <c r="B1064">
        <v>2016</v>
      </c>
      <c r="C1064" t="s">
        <v>1895</v>
      </c>
      <c r="D1064" t="s">
        <v>1896</v>
      </c>
      <c r="E1064">
        <v>1</v>
      </c>
      <c r="F1064" t="s">
        <v>120</v>
      </c>
      <c r="G1064">
        <v>35156</v>
      </c>
      <c r="I1064" t="s">
        <v>167</v>
      </c>
      <c r="J1064" t="s">
        <v>74</v>
      </c>
      <c r="K1064">
        <v>27.4</v>
      </c>
      <c r="L1064">
        <v>2283.06</v>
      </c>
      <c r="M1064">
        <v>21731</v>
      </c>
      <c r="N1064" t="s">
        <v>81</v>
      </c>
      <c r="O1064">
        <v>0</v>
      </c>
      <c r="P1064" t="s">
        <v>90</v>
      </c>
      <c r="Q1064">
        <f t="shared" si="16"/>
        <v>9.5117988201179875E-3</v>
      </c>
      <c r="R1064" t="s">
        <v>3844</v>
      </c>
      <c r="S1064" t="s">
        <v>3845</v>
      </c>
    </row>
    <row r="1065" spans="1:20" x14ac:dyDescent="0.25">
      <c r="A1065" t="s">
        <v>150</v>
      </c>
      <c r="B1065">
        <v>2016</v>
      </c>
      <c r="C1065" t="s">
        <v>1897</v>
      </c>
      <c r="D1065" t="s">
        <v>1898</v>
      </c>
      <c r="E1065">
        <v>1</v>
      </c>
      <c r="F1065" t="s">
        <v>120</v>
      </c>
      <c r="G1065">
        <v>41209</v>
      </c>
      <c r="I1065" t="s">
        <v>197</v>
      </c>
      <c r="J1065" t="s">
        <v>82</v>
      </c>
      <c r="K1065">
        <v>187</v>
      </c>
      <c r="L1065">
        <v>341162</v>
      </c>
      <c r="M1065">
        <v>3903310</v>
      </c>
      <c r="N1065" t="s">
        <v>81</v>
      </c>
      <c r="O1065">
        <v>0</v>
      </c>
      <c r="P1065" t="s">
        <v>122</v>
      </c>
      <c r="Q1065">
        <f t="shared" si="16"/>
        <v>0.20826435181793765</v>
      </c>
      <c r="R1065" t="s">
        <v>1898</v>
      </c>
    </row>
    <row r="1066" spans="1:20" x14ac:dyDescent="0.25">
      <c r="A1066" t="s">
        <v>150</v>
      </c>
      <c r="B1066">
        <v>2016</v>
      </c>
      <c r="C1066" t="s">
        <v>1897</v>
      </c>
      <c r="D1066" t="s">
        <v>1898</v>
      </c>
      <c r="E1066">
        <v>2</v>
      </c>
      <c r="F1066" t="s">
        <v>120</v>
      </c>
      <c r="G1066">
        <v>41209</v>
      </c>
      <c r="I1066" t="s">
        <v>199</v>
      </c>
      <c r="J1066" t="s">
        <v>84</v>
      </c>
      <c r="K1066">
        <v>105.23</v>
      </c>
      <c r="L1066">
        <v>189881</v>
      </c>
      <c r="M1066">
        <v>0</v>
      </c>
      <c r="N1066" t="s">
        <v>81</v>
      </c>
      <c r="O1066">
        <v>0</v>
      </c>
      <c r="P1066" t="s">
        <v>122</v>
      </c>
      <c r="Q1066">
        <f t="shared" si="16"/>
        <v>0.2059860614084304</v>
      </c>
      <c r="R1066" t="s">
        <v>1898</v>
      </c>
    </row>
    <row r="1067" spans="1:20" x14ac:dyDescent="0.25">
      <c r="A1067" t="s">
        <v>125</v>
      </c>
      <c r="B1067">
        <v>2016</v>
      </c>
      <c r="C1067" t="s">
        <v>1899</v>
      </c>
      <c r="D1067" t="s">
        <v>1900</v>
      </c>
      <c r="E1067" t="s">
        <v>128</v>
      </c>
      <c r="F1067" t="s">
        <v>120</v>
      </c>
      <c r="G1067">
        <v>42004</v>
      </c>
      <c r="I1067" t="s">
        <v>129</v>
      </c>
      <c r="J1067" t="s">
        <v>69</v>
      </c>
      <c r="K1067">
        <v>1</v>
      </c>
      <c r="L1067">
        <v>1752</v>
      </c>
      <c r="M1067">
        <v>0</v>
      </c>
      <c r="N1067" t="s">
        <v>68</v>
      </c>
      <c r="O1067">
        <v>0</v>
      </c>
      <c r="Q1067">
        <f t="shared" si="16"/>
        <v>0.2</v>
      </c>
      <c r="R1067" t="s">
        <v>1900</v>
      </c>
    </row>
    <row r="1068" spans="1:20" x14ac:dyDescent="0.25">
      <c r="A1068" t="s">
        <v>125</v>
      </c>
      <c r="B1068">
        <v>2016</v>
      </c>
      <c r="C1068" t="s">
        <v>1901</v>
      </c>
      <c r="D1068" t="s">
        <v>1902</v>
      </c>
      <c r="E1068" t="s">
        <v>128</v>
      </c>
      <c r="F1068" t="s">
        <v>120</v>
      </c>
      <c r="G1068">
        <v>42004</v>
      </c>
      <c r="I1068" t="s">
        <v>129</v>
      </c>
      <c r="J1068" t="s">
        <v>69</v>
      </c>
      <c r="K1068">
        <v>1</v>
      </c>
      <c r="L1068">
        <v>1752</v>
      </c>
      <c r="M1068">
        <v>0</v>
      </c>
      <c r="N1068" t="s">
        <v>68</v>
      </c>
      <c r="O1068">
        <v>0</v>
      </c>
      <c r="P1068" t="s">
        <v>122</v>
      </c>
      <c r="Q1068">
        <f t="shared" si="16"/>
        <v>0.2</v>
      </c>
      <c r="R1068" t="s">
        <v>1902</v>
      </c>
    </row>
    <row r="1069" spans="1:20" x14ac:dyDescent="0.25">
      <c r="A1069" t="s">
        <v>150</v>
      </c>
      <c r="B1069">
        <v>2016</v>
      </c>
      <c r="C1069" t="s">
        <v>1903</v>
      </c>
      <c r="D1069" t="s">
        <v>1904</v>
      </c>
      <c r="E1069" t="s">
        <v>357</v>
      </c>
      <c r="F1069" t="s">
        <v>120</v>
      </c>
      <c r="G1069">
        <v>32813</v>
      </c>
      <c r="I1069" t="s">
        <v>197</v>
      </c>
      <c r="J1069" t="s">
        <v>82</v>
      </c>
      <c r="K1069">
        <v>5.2</v>
      </c>
      <c r="L1069">
        <v>36146</v>
      </c>
      <c r="M1069">
        <v>561409</v>
      </c>
      <c r="N1069" t="s">
        <v>81</v>
      </c>
      <c r="O1069">
        <v>0</v>
      </c>
      <c r="P1069" t="s">
        <v>90</v>
      </c>
      <c r="Q1069">
        <f t="shared" si="16"/>
        <v>0.79351071303126097</v>
      </c>
      <c r="R1069" t="s">
        <v>1904</v>
      </c>
    </row>
    <row r="1070" spans="1:20" x14ac:dyDescent="0.25">
      <c r="A1070" t="s">
        <v>150</v>
      </c>
      <c r="B1070">
        <v>2016</v>
      </c>
      <c r="C1070" t="s">
        <v>1903</v>
      </c>
      <c r="D1070" t="s">
        <v>1904</v>
      </c>
      <c r="E1070" t="s">
        <v>528</v>
      </c>
      <c r="F1070" t="s">
        <v>120</v>
      </c>
      <c r="G1070">
        <v>32813</v>
      </c>
      <c r="I1070" t="s">
        <v>197</v>
      </c>
      <c r="J1070" t="s">
        <v>82</v>
      </c>
      <c r="K1070">
        <v>5.2</v>
      </c>
      <c r="L1070">
        <v>35334</v>
      </c>
      <c r="M1070">
        <v>544670</v>
      </c>
      <c r="N1070" t="s">
        <v>81</v>
      </c>
      <c r="O1070">
        <v>0</v>
      </c>
      <c r="P1070" t="s">
        <v>90</v>
      </c>
      <c r="Q1070">
        <f t="shared" si="16"/>
        <v>0.77568493150684936</v>
      </c>
      <c r="R1070" t="s">
        <v>1904</v>
      </c>
    </row>
    <row r="1071" spans="1:20" x14ac:dyDescent="0.25">
      <c r="A1071" t="s">
        <v>150</v>
      </c>
      <c r="B1071">
        <v>2016</v>
      </c>
      <c r="C1071" t="s">
        <v>1903</v>
      </c>
      <c r="D1071" t="s">
        <v>1904</v>
      </c>
      <c r="E1071" t="s">
        <v>945</v>
      </c>
      <c r="F1071" t="s">
        <v>353</v>
      </c>
      <c r="G1071">
        <v>29252</v>
      </c>
      <c r="H1071">
        <v>41851</v>
      </c>
      <c r="I1071" t="s">
        <v>199</v>
      </c>
      <c r="J1071" t="s">
        <v>84</v>
      </c>
      <c r="K1071">
        <v>1.2</v>
      </c>
      <c r="L1071">
        <v>0.12</v>
      </c>
      <c r="M1071">
        <v>0</v>
      </c>
      <c r="N1071" t="s">
        <v>81</v>
      </c>
      <c r="O1071">
        <v>0</v>
      </c>
      <c r="P1071" t="s">
        <v>90</v>
      </c>
      <c r="Q1071">
        <f t="shared" si="16"/>
        <v>1.1415525114155251E-5</v>
      </c>
      <c r="R1071" t="s">
        <v>1904</v>
      </c>
      <c r="T1071">
        <v>1</v>
      </c>
    </row>
    <row r="1072" spans="1:20" x14ac:dyDescent="0.25">
      <c r="A1072" t="s">
        <v>125</v>
      </c>
      <c r="B1072">
        <v>2016</v>
      </c>
      <c r="C1072" t="s">
        <v>1905</v>
      </c>
      <c r="D1072" t="s">
        <v>1906</v>
      </c>
      <c r="E1072">
        <v>1</v>
      </c>
      <c r="F1072" t="s">
        <v>120</v>
      </c>
      <c r="G1072">
        <v>40909</v>
      </c>
      <c r="I1072" t="s">
        <v>129</v>
      </c>
      <c r="J1072" t="s">
        <v>69</v>
      </c>
      <c r="K1072">
        <v>2.0299999999999998</v>
      </c>
      <c r="L1072">
        <v>3568.82</v>
      </c>
      <c r="M1072">
        <v>0</v>
      </c>
      <c r="N1072" t="s">
        <v>68</v>
      </c>
      <c r="O1072">
        <v>0</v>
      </c>
      <c r="P1072" t="s">
        <v>122</v>
      </c>
      <c r="Q1072">
        <f t="shared" si="16"/>
        <v>0.20068943023595837</v>
      </c>
      <c r="R1072" t="s">
        <v>1906</v>
      </c>
    </row>
    <row r="1073" spans="1:19" x14ac:dyDescent="0.25">
      <c r="A1073" t="s">
        <v>125</v>
      </c>
      <c r="B1073">
        <v>2016</v>
      </c>
      <c r="C1073" t="s">
        <v>1905</v>
      </c>
      <c r="D1073" t="s">
        <v>1906</v>
      </c>
      <c r="E1073">
        <v>2</v>
      </c>
      <c r="F1073" t="s">
        <v>120</v>
      </c>
      <c r="G1073">
        <v>40544</v>
      </c>
      <c r="I1073" t="s">
        <v>129</v>
      </c>
      <c r="J1073" t="s">
        <v>69</v>
      </c>
      <c r="K1073">
        <v>0.8</v>
      </c>
      <c r="L1073">
        <v>1401.6</v>
      </c>
      <c r="M1073">
        <v>0</v>
      </c>
      <c r="N1073" t="s">
        <v>68</v>
      </c>
      <c r="O1073">
        <v>0</v>
      </c>
      <c r="P1073" t="s">
        <v>122</v>
      </c>
      <c r="Q1073">
        <f t="shared" si="16"/>
        <v>0.19999999999999998</v>
      </c>
      <c r="R1073" t="s">
        <v>1906</v>
      </c>
    </row>
    <row r="1074" spans="1:19" x14ac:dyDescent="0.25">
      <c r="A1074" t="s">
        <v>125</v>
      </c>
      <c r="B1074">
        <v>2016</v>
      </c>
      <c r="C1074" t="s">
        <v>1907</v>
      </c>
      <c r="D1074" t="s">
        <v>1908</v>
      </c>
      <c r="E1074">
        <v>1</v>
      </c>
      <c r="F1074" t="s">
        <v>120</v>
      </c>
      <c r="G1074">
        <v>40909</v>
      </c>
      <c r="I1074" t="s">
        <v>129</v>
      </c>
      <c r="J1074" t="s">
        <v>69</v>
      </c>
      <c r="K1074">
        <v>1</v>
      </c>
      <c r="L1074">
        <v>1622</v>
      </c>
      <c r="M1074">
        <v>0</v>
      </c>
      <c r="N1074" t="s">
        <v>68</v>
      </c>
      <c r="O1074">
        <v>0</v>
      </c>
      <c r="P1074" t="s">
        <v>122</v>
      </c>
      <c r="Q1074">
        <f t="shared" si="16"/>
        <v>0.18515981735159817</v>
      </c>
      <c r="R1074" t="s">
        <v>1908</v>
      </c>
    </row>
    <row r="1075" spans="1:19" x14ac:dyDescent="0.25">
      <c r="A1075" t="s">
        <v>125</v>
      </c>
      <c r="B1075">
        <v>2016</v>
      </c>
      <c r="C1075" t="s">
        <v>1909</v>
      </c>
      <c r="D1075" t="s">
        <v>1910</v>
      </c>
      <c r="E1075">
        <v>1</v>
      </c>
      <c r="F1075" t="s">
        <v>120</v>
      </c>
      <c r="G1075">
        <v>41913</v>
      </c>
      <c r="I1075" t="s">
        <v>129</v>
      </c>
      <c r="J1075" t="s">
        <v>69</v>
      </c>
      <c r="K1075">
        <v>10</v>
      </c>
      <c r="L1075">
        <v>22953.9</v>
      </c>
      <c r="M1075">
        <v>0</v>
      </c>
      <c r="N1075" t="s">
        <v>68</v>
      </c>
      <c r="O1075">
        <v>0</v>
      </c>
      <c r="P1075" t="s">
        <v>122</v>
      </c>
      <c r="Q1075">
        <f t="shared" si="16"/>
        <v>0.26203082191780824</v>
      </c>
      <c r="R1075" t="s">
        <v>1910</v>
      </c>
    </row>
    <row r="1076" spans="1:19" x14ac:dyDescent="0.25">
      <c r="A1076" t="s">
        <v>125</v>
      </c>
      <c r="B1076">
        <v>2016</v>
      </c>
      <c r="C1076" t="s">
        <v>1911</v>
      </c>
      <c r="D1076" t="s">
        <v>1912</v>
      </c>
      <c r="E1076">
        <v>2</v>
      </c>
      <c r="F1076" t="s">
        <v>120</v>
      </c>
      <c r="G1076">
        <v>41913</v>
      </c>
      <c r="I1076" t="s">
        <v>129</v>
      </c>
      <c r="J1076" t="s">
        <v>69</v>
      </c>
      <c r="K1076">
        <v>20</v>
      </c>
      <c r="L1076">
        <v>44965.4</v>
      </c>
      <c r="M1076">
        <v>0</v>
      </c>
      <c r="N1076" t="s">
        <v>68</v>
      </c>
      <c r="O1076">
        <v>0</v>
      </c>
      <c r="P1076" t="s">
        <v>122</v>
      </c>
      <c r="Q1076">
        <f t="shared" si="16"/>
        <v>0.2566518264840183</v>
      </c>
      <c r="R1076" t="s">
        <v>1912</v>
      </c>
    </row>
    <row r="1077" spans="1:19" x14ac:dyDescent="0.25">
      <c r="A1077" t="s">
        <v>150</v>
      </c>
      <c r="B1077">
        <v>2016</v>
      </c>
      <c r="C1077" t="s">
        <v>1913</v>
      </c>
      <c r="D1077" t="s">
        <v>1914</v>
      </c>
      <c r="E1077" t="s">
        <v>1381</v>
      </c>
      <c r="F1077" t="s">
        <v>120</v>
      </c>
      <c r="G1077">
        <v>39295</v>
      </c>
      <c r="I1077" t="s">
        <v>167</v>
      </c>
      <c r="J1077" t="s">
        <v>74</v>
      </c>
      <c r="K1077">
        <v>65</v>
      </c>
      <c r="L1077">
        <v>6594.02</v>
      </c>
      <c r="M1077">
        <v>112685</v>
      </c>
      <c r="N1077" t="s">
        <v>81</v>
      </c>
      <c r="O1077">
        <v>0</v>
      </c>
      <c r="P1077" t="s">
        <v>527</v>
      </c>
      <c r="Q1077">
        <f t="shared" si="16"/>
        <v>1.1580646294344925E-2</v>
      </c>
      <c r="R1077" t="s">
        <v>1914</v>
      </c>
    </row>
    <row r="1078" spans="1:19" x14ac:dyDescent="0.25">
      <c r="A1078" t="s">
        <v>150</v>
      </c>
      <c r="B1078">
        <v>2016</v>
      </c>
      <c r="C1078" t="s">
        <v>1913</v>
      </c>
      <c r="D1078" t="s">
        <v>1914</v>
      </c>
      <c r="E1078" t="s">
        <v>1382</v>
      </c>
      <c r="F1078" t="s">
        <v>120</v>
      </c>
      <c r="G1078">
        <v>39295</v>
      </c>
      <c r="I1078" t="s">
        <v>167</v>
      </c>
      <c r="J1078" t="s">
        <v>74</v>
      </c>
      <c r="K1078">
        <v>65</v>
      </c>
      <c r="L1078">
        <v>6651.02</v>
      </c>
      <c r="M1078">
        <v>110429</v>
      </c>
      <c r="N1078" t="s">
        <v>81</v>
      </c>
      <c r="O1078">
        <v>0</v>
      </c>
      <c r="P1078" t="s">
        <v>122</v>
      </c>
      <c r="Q1078">
        <f t="shared" si="16"/>
        <v>1.1680751668422902E-2</v>
      </c>
      <c r="R1078" t="s">
        <v>1914</v>
      </c>
    </row>
    <row r="1079" spans="1:19" x14ac:dyDescent="0.25">
      <c r="A1079" t="s">
        <v>150</v>
      </c>
      <c r="B1079">
        <v>2016</v>
      </c>
      <c r="C1079" t="s">
        <v>1913</v>
      </c>
      <c r="D1079" t="s">
        <v>1914</v>
      </c>
      <c r="E1079" t="s">
        <v>1383</v>
      </c>
      <c r="F1079" t="s">
        <v>120</v>
      </c>
      <c r="G1079">
        <v>39295</v>
      </c>
      <c r="I1079" t="s">
        <v>167</v>
      </c>
      <c r="J1079" t="s">
        <v>74</v>
      </c>
      <c r="K1079">
        <v>65</v>
      </c>
      <c r="L1079">
        <v>6138.01</v>
      </c>
      <c r="M1079">
        <v>102336</v>
      </c>
      <c r="N1079" t="s">
        <v>81</v>
      </c>
      <c r="O1079">
        <v>0</v>
      </c>
      <c r="P1079" t="s">
        <v>122</v>
      </c>
      <c r="Q1079">
        <f t="shared" si="16"/>
        <v>1.077978573937478E-2</v>
      </c>
      <c r="R1079" t="s">
        <v>1914</v>
      </c>
    </row>
    <row r="1080" spans="1:19" x14ac:dyDescent="0.25">
      <c r="A1080" t="s">
        <v>150</v>
      </c>
      <c r="B1080">
        <v>2016</v>
      </c>
      <c r="C1080" t="s">
        <v>1913</v>
      </c>
      <c r="D1080" t="s">
        <v>1914</v>
      </c>
      <c r="E1080" t="s">
        <v>1384</v>
      </c>
      <c r="F1080" t="s">
        <v>120</v>
      </c>
      <c r="G1080">
        <v>39295</v>
      </c>
      <c r="I1080" t="s">
        <v>167</v>
      </c>
      <c r="J1080" t="s">
        <v>74</v>
      </c>
      <c r="K1080">
        <v>65</v>
      </c>
      <c r="L1080">
        <v>5645.03</v>
      </c>
      <c r="M1080">
        <v>95141</v>
      </c>
      <c r="N1080" t="s">
        <v>81</v>
      </c>
      <c r="O1080">
        <v>0</v>
      </c>
      <c r="P1080" t="s">
        <v>122</v>
      </c>
      <c r="Q1080">
        <f t="shared" si="16"/>
        <v>9.9139971900245871E-3</v>
      </c>
      <c r="R1080" t="s">
        <v>1914</v>
      </c>
    </row>
    <row r="1081" spans="1:19" x14ac:dyDescent="0.25">
      <c r="A1081" t="s">
        <v>125</v>
      </c>
      <c r="B1081">
        <v>2016</v>
      </c>
      <c r="C1081" t="s">
        <v>1915</v>
      </c>
      <c r="D1081" t="s">
        <v>1916</v>
      </c>
      <c r="E1081" t="s">
        <v>441</v>
      </c>
      <c r="F1081" t="s">
        <v>120</v>
      </c>
      <c r="G1081">
        <v>42705</v>
      </c>
      <c r="I1081" t="s">
        <v>129</v>
      </c>
      <c r="J1081" t="s">
        <v>69</v>
      </c>
      <c r="K1081">
        <v>20</v>
      </c>
      <c r="L1081">
        <v>1313.11</v>
      </c>
      <c r="M1081">
        <v>0</v>
      </c>
      <c r="N1081" t="s">
        <v>68</v>
      </c>
      <c r="O1081">
        <v>0</v>
      </c>
      <c r="Q1081">
        <f t="shared" si="16"/>
        <v>7.4949200913242003E-3</v>
      </c>
      <c r="R1081" t="s">
        <v>1916</v>
      </c>
    </row>
    <row r="1082" spans="1:19" x14ac:dyDescent="0.25">
      <c r="A1082" t="s">
        <v>188</v>
      </c>
      <c r="B1082">
        <v>2016</v>
      </c>
      <c r="C1082" t="s">
        <v>1917</v>
      </c>
      <c r="D1082" t="s">
        <v>1918</v>
      </c>
      <c r="E1082" t="s">
        <v>128</v>
      </c>
      <c r="F1082" t="s">
        <v>120</v>
      </c>
      <c r="G1082">
        <v>26177</v>
      </c>
      <c r="I1082" t="s">
        <v>191</v>
      </c>
      <c r="J1082" t="s">
        <v>95</v>
      </c>
      <c r="K1082">
        <v>74.099999999999994</v>
      </c>
      <c r="L1082">
        <v>92670</v>
      </c>
      <c r="M1082">
        <v>0</v>
      </c>
      <c r="N1082" t="s">
        <v>93</v>
      </c>
      <c r="O1082">
        <v>0</v>
      </c>
      <c r="P1082" t="s">
        <v>122</v>
      </c>
      <c r="Q1082">
        <f t="shared" si="16"/>
        <v>0.14276338897824117</v>
      </c>
      <c r="R1082" t="s">
        <v>1918</v>
      </c>
    </row>
    <row r="1083" spans="1:19" x14ac:dyDescent="0.25">
      <c r="A1083" t="s">
        <v>125</v>
      </c>
      <c r="B1083">
        <v>2016</v>
      </c>
      <c r="C1083" t="s">
        <v>1919</v>
      </c>
      <c r="D1083" t="s">
        <v>1920</v>
      </c>
      <c r="E1083">
        <v>1</v>
      </c>
      <c r="F1083" t="s">
        <v>120</v>
      </c>
      <c r="G1083">
        <v>41275</v>
      </c>
      <c r="I1083" t="s">
        <v>129</v>
      </c>
      <c r="J1083" t="s">
        <v>69</v>
      </c>
      <c r="K1083">
        <v>2.2799999999999998</v>
      </c>
      <c r="L1083">
        <v>3998.06</v>
      </c>
      <c r="M1083">
        <v>0</v>
      </c>
      <c r="N1083" t="s">
        <v>68</v>
      </c>
      <c r="O1083">
        <v>0</v>
      </c>
      <c r="P1083" t="s">
        <v>122</v>
      </c>
      <c r="Q1083">
        <f t="shared" si="16"/>
        <v>0.20017523832412082</v>
      </c>
      <c r="R1083" t="s">
        <v>1920</v>
      </c>
    </row>
    <row r="1084" spans="1:19" x14ac:dyDescent="0.25">
      <c r="A1084" t="s">
        <v>150</v>
      </c>
      <c r="B1084">
        <v>2016</v>
      </c>
      <c r="C1084" t="s">
        <v>1921</v>
      </c>
      <c r="D1084" t="s">
        <v>1922</v>
      </c>
      <c r="E1084" t="s">
        <v>357</v>
      </c>
      <c r="F1084" t="s">
        <v>120</v>
      </c>
      <c r="G1084">
        <v>30286</v>
      </c>
      <c r="I1084" t="s">
        <v>197</v>
      </c>
      <c r="J1084" t="s">
        <v>82</v>
      </c>
      <c r="K1084">
        <v>30</v>
      </c>
      <c r="L1084">
        <v>208255</v>
      </c>
      <c r="M1084">
        <v>3244930</v>
      </c>
      <c r="N1084" t="s">
        <v>81</v>
      </c>
      <c r="O1084">
        <v>0</v>
      </c>
      <c r="P1084" t="s">
        <v>122</v>
      </c>
      <c r="Q1084">
        <f t="shared" si="16"/>
        <v>0.79244672754946732</v>
      </c>
      <c r="R1084" t="s">
        <v>3846</v>
      </c>
      <c r="S1084" t="s">
        <v>3847</v>
      </c>
    </row>
    <row r="1085" spans="1:19" x14ac:dyDescent="0.25">
      <c r="A1085" t="s">
        <v>150</v>
      </c>
      <c r="B1085">
        <v>2016</v>
      </c>
      <c r="C1085" t="s">
        <v>1921</v>
      </c>
      <c r="D1085" t="s">
        <v>1922</v>
      </c>
      <c r="E1085" t="s">
        <v>528</v>
      </c>
      <c r="F1085" t="s">
        <v>120</v>
      </c>
      <c r="G1085">
        <v>30286</v>
      </c>
      <c r="I1085" t="s">
        <v>197</v>
      </c>
      <c r="J1085" t="s">
        <v>82</v>
      </c>
      <c r="K1085">
        <v>30</v>
      </c>
      <c r="L1085">
        <v>205066</v>
      </c>
      <c r="M1085">
        <v>3135980</v>
      </c>
      <c r="N1085" t="s">
        <v>81</v>
      </c>
      <c r="O1085">
        <v>0</v>
      </c>
      <c r="P1085" t="s">
        <v>122</v>
      </c>
      <c r="Q1085">
        <f t="shared" si="16"/>
        <v>0.78031202435312019</v>
      </c>
      <c r="R1085" t="s">
        <v>3846</v>
      </c>
      <c r="S1085" t="s">
        <v>3847</v>
      </c>
    </row>
    <row r="1086" spans="1:19" x14ac:dyDescent="0.25">
      <c r="A1086" t="s">
        <v>150</v>
      </c>
      <c r="B1086">
        <v>2016</v>
      </c>
      <c r="C1086" t="s">
        <v>1921</v>
      </c>
      <c r="D1086" t="s">
        <v>1922</v>
      </c>
      <c r="E1086" t="s">
        <v>945</v>
      </c>
      <c r="F1086" t="s">
        <v>120</v>
      </c>
      <c r="G1086">
        <v>33329</v>
      </c>
      <c r="I1086" t="s">
        <v>199</v>
      </c>
      <c r="J1086" t="s">
        <v>84</v>
      </c>
      <c r="K1086">
        <v>23</v>
      </c>
      <c r="L1086">
        <v>92934</v>
      </c>
      <c r="M1086">
        <v>1283220</v>
      </c>
      <c r="N1086" t="s">
        <v>81</v>
      </c>
      <c r="O1086">
        <v>0</v>
      </c>
      <c r="P1086" t="s">
        <v>122</v>
      </c>
      <c r="Q1086">
        <f t="shared" si="16"/>
        <v>0.46125670041691486</v>
      </c>
      <c r="R1086" t="s">
        <v>3846</v>
      </c>
      <c r="S1086" t="s">
        <v>3847</v>
      </c>
    </row>
    <row r="1087" spans="1:19" x14ac:dyDescent="0.25">
      <c r="A1087" t="s">
        <v>303</v>
      </c>
      <c r="B1087">
        <v>2016</v>
      </c>
      <c r="C1087" t="s">
        <v>1923</v>
      </c>
      <c r="D1087" t="s">
        <v>1924</v>
      </c>
      <c r="E1087" t="s">
        <v>386</v>
      </c>
      <c r="F1087" t="s">
        <v>120</v>
      </c>
      <c r="G1087">
        <v>30286</v>
      </c>
      <c r="I1087" t="s">
        <v>172</v>
      </c>
      <c r="J1087" t="s">
        <v>70</v>
      </c>
      <c r="K1087">
        <v>35.799999999999997</v>
      </c>
      <c r="L1087">
        <v>207055</v>
      </c>
      <c r="M1087">
        <v>3026190</v>
      </c>
      <c r="N1087" t="s">
        <v>92</v>
      </c>
      <c r="O1087">
        <v>156174</v>
      </c>
      <c r="P1087" t="s">
        <v>81</v>
      </c>
      <c r="Q1087">
        <f t="shared" si="16"/>
        <v>0.66023507053391495</v>
      </c>
      <c r="R1087" t="s">
        <v>1924</v>
      </c>
    </row>
    <row r="1088" spans="1:19" x14ac:dyDescent="0.25">
      <c r="A1088" t="s">
        <v>150</v>
      </c>
      <c r="B1088">
        <v>2016</v>
      </c>
      <c r="C1088" t="s">
        <v>1925</v>
      </c>
      <c r="D1088" t="s">
        <v>1926</v>
      </c>
      <c r="E1088" t="s">
        <v>1927</v>
      </c>
      <c r="F1088" t="s">
        <v>120</v>
      </c>
      <c r="G1088">
        <v>41275</v>
      </c>
      <c r="I1088" t="s">
        <v>197</v>
      </c>
      <c r="J1088" t="s">
        <v>82</v>
      </c>
      <c r="K1088">
        <v>49.9</v>
      </c>
      <c r="L1088">
        <v>25419</v>
      </c>
      <c r="M1088">
        <v>273926</v>
      </c>
      <c r="N1088" t="s">
        <v>81</v>
      </c>
      <c r="O1088">
        <v>0</v>
      </c>
      <c r="P1088" t="s">
        <v>122</v>
      </c>
      <c r="Q1088">
        <f t="shared" si="16"/>
        <v>5.8150547670683832E-2</v>
      </c>
      <c r="R1088" t="s">
        <v>1926</v>
      </c>
    </row>
    <row r="1089" spans="1:18" x14ac:dyDescent="0.25">
      <c r="A1089" t="s">
        <v>150</v>
      </c>
      <c r="B1089">
        <v>2016</v>
      </c>
      <c r="C1089" t="s">
        <v>1925</v>
      </c>
      <c r="D1089" t="s">
        <v>1926</v>
      </c>
      <c r="E1089" t="s">
        <v>1928</v>
      </c>
      <c r="F1089" t="s">
        <v>120</v>
      </c>
      <c r="G1089">
        <v>41275</v>
      </c>
      <c r="I1089" t="s">
        <v>197</v>
      </c>
      <c r="J1089" t="s">
        <v>82</v>
      </c>
      <c r="K1089">
        <v>49.9</v>
      </c>
      <c r="L1089">
        <v>21741</v>
      </c>
      <c r="M1089">
        <v>220034</v>
      </c>
      <c r="N1089" t="s">
        <v>81</v>
      </c>
      <c r="O1089">
        <v>0</v>
      </c>
      <c r="P1089" t="s">
        <v>122</v>
      </c>
      <c r="Q1089">
        <f t="shared" si="16"/>
        <v>4.973645921980948E-2</v>
      </c>
      <c r="R1089" t="s">
        <v>1926</v>
      </c>
    </row>
    <row r="1090" spans="1:18" x14ac:dyDescent="0.25">
      <c r="A1090" t="s">
        <v>150</v>
      </c>
      <c r="B1090">
        <v>2016</v>
      </c>
      <c r="C1090" t="s">
        <v>1925</v>
      </c>
      <c r="D1090" t="s">
        <v>1926</v>
      </c>
      <c r="E1090" t="s">
        <v>1929</v>
      </c>
      <c r="F1090" t="s">
        <v>120</v>
      </c>
      <c r="G1090">
        <v>41275</v>
      </c>
      <c r="I1090" t="s">
        <v>197</v>
      </c>
      <c r="J1090" t="s">
        <v>82</v>
      </c>
      <c r="K1090">
        <v>49.9</v>
      </c>
      <c r="L1090">
        <v>31636</v>
      </c>
      <c r="M1090">
        <v>345974</v>
      </c>
      <c r="N1090" t="s">
        <v>81</v>
      </c>
      <c r="O1090">
        <v>0</v>
      </c>
      <c r="P1090" t="s">
        <v>122</v>
      </c>
      <c r="Q1090">
        <f t="shared" si="16"/>
        <v>7.2373056615514131E-2</v>
      </c>
      <c r="R1090" t="s">
        <v>1926</v>
      </c>
    </row>
    <row r="1091" spans="1:18" x14ac:dyDescent="0.25">
      <c r="A1091" t="s">
        <v>150</v>
      </c>
      <c r="B1091">
        <v>2016</v>
      </c>
      <c r="C1091" t="s">
        <v>1925</v>
      </c>
      <c r="D1091" t="s">
        <v>1926</v>
      </c>
      <c r="E1091" t="s">
        <v>1930</v>
      </c>
      <c r="F1091" t="s">
        <v>120</v>
      </c>
      <c r="G1091">
        <v>41275</v>
      </c>
      <c r="I1091" t="s">
        <v>197</v>
      </c>
      <c r="J1091" t="s">
        <v>82</v>
      </c>
      <c r="K1091">
        <v>49.9</v>
      </c>
      <c r="L1091">
        <v>37905</v>
      </c>
      <c r="M1091">
        <v>417295</v>
      </c>
      <c r="N1091" t="s">
        <v>81</v>
      </c>
      <c r="O1091">
        <v>0</v>
      </c>
      <c r="P1091" t="s">
        <v>122</v>
      </c>
      <c r="Q1091">
        <f t="shared" si="16"/>
        <v>8.671452494029154E-2</v>
      </c>
      <c r="R1091" t="s">
        <v>1926</v>
      </c>
    </row>
    <row r="1092" spans="1:18" x14ac:dyDescent="0.25">
      <c r="A1092" t="s">
        <v>150</v>
      </c>
      <c r="B1092">
        <v>2016</v>
      </c>
      <c r="C1092" t="s">
        <v>1925</v>
      </c>
      <c r="D1092" t="s">
        <v>1926</v>
      </c>
      <c r="E1092" t="s">
        <v>1931</v>
      </c>
      <c r="F1092" t="s">
        <v>120</v>
      </c>
      <c r="G1092">
        <v>41493</v>
      </c>
      <c r="I1092" t="s">
        <v>199</v>
      </c>
      <c r="J1092" t="s">
        <v>84</v>
      </c>
      <c r="K1092">
        <v>126.07</v>
      </c>
      <c r="L1092">
        <v>37232</v>
      </c>
      <c r="M1092">
        <v>79504</v>
      </c>
      <c r="N1092" t="s">
        <v>81</v>
      </c>
      <c r="O1092">
        <v>0</v>
      </c>
      <c r="P1092" t="s">
        <v>122</v>
      </c>
      <c r="Q1092">
        <f t="shared" si="16"/>
        <v>3.3713241139861058E-2</v>
      </c>
      <c r="R1092" t="s">
        <v>1926</v>
      </c>
    </row>
    <row r="1093" spans="1:18" x14ac:dyDescent="0.25">
      <c r="A1093" t="s">
        <v>125</v>
      </c>
      <c r="B1093">
        <v>2016</v>
      </c>
      <c r="C1093" t="s">
        <v>1932</v>
      </c>
      <c r="D1093" t="s">
        <v>1933</v>
      </c>
      <c r="E1093">
        <v>1</v>
      </c>
      <c r="F1093" t="s">
        <v>120</v>
      </c>
      <c r="G1093">
        <v>40909</v>
      </c>
      <c r="I1093" t="s">
        <v>129</v>
      </c>
      <c r="J1093" t="s">
        <v>69</v>
      </c>
      <c r="K1093">
        <v>1</v>
      </c>
      <c r="L1093">
        <v>1622</v>
      </c>
      <c r="M1093">
        <v>0</v>
      </c>
      <c r="N1093" t="s">
        <v>68</v>
      </c>
      <c r="O1093">
        <v>0</v>
      </c>
      <c r="P1093" t="s">
        <v>122</v>
      </c>
      <c r="Q1093">
        <f t="shared" ref="Q1093:Q1156" si="17">IFERROR(L1093/(K1093*8760),"")</f>
        <v>0.18515981735159817</v>
      </c>
      <c r="R1093" t="s">
        <v>1933</v>
      </c>
    </row>
    <row r="1094" spans="1:18" x14ac:dyDescent="0.25">
      <c r="A1094" t="s">
        <v>150</v>
      </c>
      <c r="B1094">
        <v>2016</v>
      </c>
      <c r="C1094" t="s">
        <v>1934</v>
      </c>
      <c r="D1094" t="s">
        <v>1935</v>
      </c>
      <c r="E1094" t="s">
        <v>1936</v>
      </c>
      <c r="F1094" t="s">
        <v>120</v>
      </c>
      <c r="G1094">
        <v>37073</v>
      </c>
      <c r="I1094" t="s">
        <v>197</v>
      </c>
      <c r="J1094" t="s">
        <v>82</v>
      </c>
      <c r="K1094">
        <v>172</v>
      </c>
      <c r="L1094">
        <v>858669</v>
      </c>
      <c r="M1094">
        <v>9544950</v>
      </c>
      <c r="N1094" t="s">
        <v>81</v>
      </c>
      <c r="O1094">
        <v>0</v>
      </c>
      <c r="P1094" t="s">
        <v>122</v>
      </c>
      <c r="Q1094">
        <f t="shared" si="17"/>
        <v>0.5698928798980567</v>
      </c>
      <c r="R1094" t="s">
        <v>1935</v>
      </c>
    </row>
    <row r="1095" spans="1:18" x14ac:dyDescent="0.25">
      <c r="A1095" t="s">
        <v>150</v>
      </c>
      <c r="B1095">
        <v>2016</v>
      </c>
      <c r="C1095" t="s">
        <v>1934</v>
      </c>
      <c r="D1095" t="s">
        <v>1935</v>
      </c>
      <c r="E1095" t="s">
        <v>1937</v>
      </c>
      <c r="F1095" t="s">
        <v>120</v>
      </c>
      <c r="G1095">
        <v>37073</v>
      </c>
      <c r="I1095" t="s">
        <v>197</v>
      </c>
      <c r="J1095" t="s">
        <v>82</v>
      </c>
      <c r="K1095">
        <v>172</v>
      </c>
      <c r="L1095">
        <v>1052260</v>
      </c>
      <c r="M1095">
        <v>11688500</v>
      </c>
      <c r="N1095" t="s">
        <v>81</v>
      </c>
      <c r="O1095">
        <v>0</v>
      </c>
      <c r="P1095" t="s">
        <v>122</v>
      </c>
      <c r="Q1095">
        <f t="shared" si="17"/>
        <v>0.69837793352447697</v>
      </c>
      <c r="R1095" t="s">
        <v>1935</v>
      </c>
    </row>
    <row r="1096" spans="1:18" x14ac:dyDescent="0.25">
      <c r="A1096" t="s">
        <v>150</v>
      </c>
      <c r="B1096">
        <v>2016</v>
      </c>
      <c r="C1096" t="s">
        <v>1934</v>
      </c>
      <c r="D1096" t="s">
        <v>1935</v>
      </c>
      <c r="E1096" t="s">
        <v>1938</v>
      </c>
      <c r="F1096" t="s">
        <v>120</v>
      </c>
      <c r="G1096">
        <v>37073</v>
      </c>
      <c r="I1096" t="s">
        <v>199</v>
      </c>
      <c r="J1096" t="s">
        <v>84</v>
      </c>
      <c r="K1096">
        <v>250</v>
      </c>
      <c r="L1096">
        <v>979010</v>
      </c>
      <c r="M1096">
        <v>671382</v>
      </c>
      <c r="N1096" t="s">
        <v>81</v>
      </c>
      <c r="O1096">
        <v>0</v>
      </c>
      <c r="P1096" t="s">
        <v>122</v>
      </c>
      <c r="Q1096">
        <f t="shared" si="17"/>
        <v>0.44703652968036528</v>
      </c>
      <c r="R1096" t="s">
        <v>1935</v>
      </c>
    </row>
    <row r="1097" spans="1:18" x14ac:dyDescent="0.25">
      <c r="A1097" t="s">
        <v>188</v>
      </c>
      <c r="B1097">
        <v>2016</v>
      </c>
      <c r="C1097" t="s">
        <v>1939</v>
      </c>
      <c r="D1097" t="s">
        <v>1940</v>
      </c>
      <c r="E1097" t="s">
        <v>357</v>
      </c>
      <c r="F1097" t="s">
        <v>120</v>
      </c>
      <c r="G1097">
        <v>32790</v>
      </c>
      <c r="I1097" t="s">
        <v>191</v>
      </c>
      <c r="J1097" t="s">
        <v>95</v>
      </c>
      <c r="K1097">
        <v>1.1000000000000001</v>
      </c>
      <c r="L1097">
        <v>4032</v>
      </c>
      <c r="M1097">
        <v>0</v>
      </c>
      <c r="N1097" t="s">
        <v>93</v>
      </c>
      <c r="O1097">
        <v>0</v>
      </c>
      <c r="P1097" t="s">
        <v>122</v>
      </c>
      <c r="Q1097">
        <f t="shared" si="17"/>
        <v>0.41843088418430885</v>
      </c>
      <c r="R1097" t="s">
        <v>1940</v>
      </c>
    </row>
    <row r="1098" spans="1:18" x14ac:dyDescent="0.25">
      <c r="A1098" t="s">
        <v>150</v>
      </c>
      <c r="B1098">
        <v>2016</v>
      </c>
      <c r="C1098" t="s">
        <v>1941</v>
      </c>
      <c r="D1098" t="s">
        <v>1942</v>
      </c>
      <c r="E1098">
        <v>4</v>
      </c>
      <c r="F1098" t="s">
        <v>120</v>
      </c>
      <c r="G1098">
        <v>31321</v>
      </c>
      <c r="I1098" t="s">
        <v>167</v>
      </c>
      <c r="J1098" t="s">
        <v>74</v>
      </c>
      <c r="K1098">
        <v>3</v>
      </c>
      <c r="L1098">
        <v>12316</v>
      </c>
      <c r="M1098">
        <v>196346</v>
      </c>
      <c r="N1098" t="s">
        <v>81</v>
      </c>
      <c r="O1098">
        <v>0</v>
      </c>
      <c r="P1098" t="s">
        <v>122</v>
      </c>
      <c r="Q1098">
        <f t="shared" si="17"/>
        <v>0.4686453576864536</v>
      </c>
      <c r="R1098" t="s">
        <v>1942</v>
      </c>
    </row>
    <row r="1099" spans="1:18" x14ac:dyDescent="0.25">
      <c r="A1099" t="s">
        <v>150</v>
      </c>
      <c r="B1099">
        <v>2016</v>
      </c>
      <c r="C1099" t="s">
        <v>1941</v>
      </c>
      <c r="D1099" t="s">
        <v>1942</v>
      </c>
      <c r="E1099">
        <v>5</v>
      </c>
      <c r="F1099" t="s">
        <v>120</v>
      </c>
      <c r="G1099">
        <v>31321</v>
      </c>
      <c r="I1099" t="s">
        <v>167</v>
      </c>
      <c r="J1099" t="s">
        <v>74</v>
      </c>
      <c r="K1099">
        <v>3</v>
      </c>
      <c r="L1099">
        <v>13179</v>
      </c>
      <c r="M1099">
        <v>214163</v>
      </c>
      <c r="N1099" t="s">
        <v>81</v>
      </c>
      <c r="O1099">
        <v>0</v>
      </c>
      <c r="P1099" t="s">
        <v>122</v>
      </c>
      <c r="Q1099">
        <f t="shared" si="17"/>
        <v>0.50148401826484024</v>
      </c>
      <c r="R1099" t="s">
        <v>1942</v>
      </c>
    </row>
    <row r="1100" spans="1:18" x14ac:dyDescent="0.25">
      <c r="A1100" t="s">
        <v>150</v>
      </c>
      <c r="B1100">
        <v>2016</v>
      </c>
      <c r="C1100" t="s">
        <v>1941</v>
      </c>
      <c r="D1100" t="s">
        <v>1942</v>
      </c>
      <c r="E1100">
        <v>6</v>
      </c>
      <c r="F1100" t="s">
        <v>120</v>
      </c>
      <c r="G1100">
        <v>31321</v>
      </c>
      <c r="I1100" t="s">
        <v>167</v>
      </c>
      <c r="J1100" t="s">
        <v>74</v>
      </c>
      <c r="K1100">
        <v>3</v>
      </c>
      <c r="L1100">
        <v>11048</v>
      </c>
      <c r="M1100">
        <v>181901</v>
      </c>
      <c r="N1100" t="s">
        <v>81</v>
      </c>
      <c r="O1100">
        <v>0</v>
      </c>
      <c r="P1100" t="s">
        <v>122</v>
      </c>
      <c r="Q1100">
        <f t="shared" si="17"/>
        <v>0.42039573820395737</v>
      </c>
      <c r="R1100" t="s">
        <v>1942</v>
      </c>
    </row>
    <row r="1101" spans="1:18" x14ac:dyDescent="0.25">
      <c r="A1101" t="s">
        <v>125</v>
      </c>
      <c r="B1101">
        <v>2016</v>
      </c>
      <c r="C1101" t="s">
        <v>1943</v>
      </c>
      <c r="D1101" t="s">
        <v>1944</v>
      </c>
      <c r="E1101" t="s">
        <v>1945</v>
      </c>
      <c r="F1101" t="s">
        <v>120</v>
      </c>
      <c r="G1101">
        <v>42111</v>
      </c>
      <c r="I1101" t="s">
        <v>129</v>
      </c>
      <c r="J1101" t="s">
        <v>69</v>
      </c>
      <c r="K1101">
        <v>21.28</v>
      </c>
      <c r="L1101">
        <v>57497</v>
      </c>
      <c r="M1101">
        <v>0</v>
      </c>
      <c r="N1101" t="s">
        <v>68</v>
      </c>
      <c r="O1101">
        <v>0</v>
      </c>
      <c r="P1101" t="s">
        <v>122</v>
      </c>
      <c r="Q1101">
        <f t="shared" si="17"/>
        <v>0.30843912006042501</v>
      </c>
      <c r="R1101" t="s">
        <v>1944</v>
      </c>
    </row>
    <row r="1102" spans="1:18" x14ac:dyDescent="0.25">
      <c r="A1102" t="s">
        <v>188</v>
      </c>
      <c r="B1102">
        <v>2016</v>
      </c>
      <c r="C1102" t="s">
        <v>1946</v>
      </c>
      <c r="D1102" t="s">
        <v>1947</v>
      </c>
      <c r="E1102" t="s">
        <v>1948</v>
      </c>
      <c r="F1102" t="s">
        <v>120</v>
      </c>
      <c r="G1102">
        <v>32509</v>
      </c>
      <c r="I1102" t="s">
        <v>191</v>
      </c>
      <c r="J1102" t="s">
        <v>95</v>
      </c>
      <c r="K1102">
        <v>5</v>
      </c>
      <c r="L1102">
        <v>11562</v>
      </c>
      <c r="M1102">
        <v>0</v>
      </c>
      <c r="N1102" t="s">
        <v>93</v>
      </c>
      <c r="O1102">
        <v>0</v>
      </c>
      <c r="P1102" t="s">
        <v>122</v>
      </c>
      <c r="Q1102">
        <f t="shared" si="17"/>
        <v>0.263972602739726</v>
      </c>
      <c r="R1102" t="s">
        <v>1947</v>
      </c>
    </row>
    <row r="1103" spans="1:18" x14ac:dyDescent="0.25">
      <c r="A1103" t="s">
        <v>188</v>
      </c>
      <c r="B1103">
        <v>2016</v>
      </c>
      <c r="C1103" t="s">
        <v>1949</v>
      </c>
      <c r="D1103" t="s">
        <v>1950</v>
      </c>
      <c r="E1103">
        <v>1</v>
      </c>
      <c r="F1103" t="s">
        <v>120</v>
      </c>
      <c r="G1103">
        <v>4353</v>
      </c>
      <c r="I1103" t="s">
        <v>191</v>
      </c>
      <c r="J1103" t="s">
        <v>95</v>
      </c>
      <c r="K1103">
        <v>3</v>
      </c>
      <c r="L1103">
        <v>7722</v>
      </c>
      <c r="M1103">
        <v>0</v>
      </c>
      <c r="N1103" t="s">
        <v>93</v>
      </c>
      <c r="O1103">
        <v>0</v>
      </c>
      <c r="P1103" t="s">
        <v>122</v>
      </c>
      <c r="Q1103">
        <f t="shared" si="17"/>
        <v>0.29383561643835615</v>
      </c>
      <c r="R1103" t="s">
        <v>1950</v>
      </c>
    </row>
    <row r="1104" spans="1:18" x14ac:dyDescent="0.25">
      <c r="A1104" t="s">
        <v>188</v>
      </c>
      <c r="B1104">
        <v>2016</v>
      </c>
      <c r="C1104" t="s">
        <v>1951</v>
      </c>
      <c r="D1104" t="s">
        <v>1952</v>
      </c>
      <c r="E1104">
        <v>1</v>
      </c>
      <c r="F1104" t="s">
        <v>120</v>
      </c>
      <c r="G1104">
        <v>17369</v>
      </c>
      <c r="I1104" t="s">
        <v>191</v>
      </c>
      <c r="J1104" t="s">
        <v>95</v>
      </c>
      <c r="K1104">
        <v>0.5</v>
      </c>
      <c r="L1104">
        <v>339</v>
      </c>
      <c r="M1104">
        <v>0</v>
      </c>
      <c r="N1104" t="s">
        <v>93</v>
      </c>
      <c r="O1104">
        <v>0</v>
      </c>
      <c r="P1104" t="s">
        <v>122</v>
      </c>
      <c r="Q1104">
        <f t="shared" si="17"/>
        <v>7.7397260273972604E-2</v>
      </c>
      <c r="R1104" t="s">
        <v>1952</v>
      </c>
    </row>
    <row r="1105" spans="1:19" x14ac:dyDescent="0.25">
      <c r="A1105" t="s">
        <v>188</v>
      </c>
      <c r="B1105">
        <v>2016</v>
      </c>
      <c r="C1105" t="s">
        <v>1953</v>
      </c>
      <c r="D1105" t="s">
        <v>1954</v>
      </c>
      <c r="E1105">
        <v>980</v>
      </c>
      <c r="F1105" t="s">
        <v>120</v>
      </c>
      <c r="G1105">
        <v>31079</v>
      </c>
      <c r="I1105" t="s">
        <v>191</v>
      </c>
      <c r="J1105" t="s">
        <v>95</v>
      </c>
      <c r="K1105">
        <v>3.71</v>
      </c>
      <c r="L1105">
        <v>6696</v>
      </c>
      <c r="M1105">
        <v>0</v>
      </c>
      <c r="N1105" t="s">
        <v>93</v>
      </c>
      <c r="O1105">
        <v>0</v>
      </c>
      <c r="P1105" t="s">
        <v>122</v>
      </c>
      <c r="Q1105">
        <f t="shared" si="17"/>
        <v>0.20603330502529263</v>
      </c>
      <c r="R1105" t="s">
        <v>3848</v>
      </c>
      <c r="S1105" t="s">
        <v>3849</v>
      </c>
    </row>
    <row r="1106" spans="1:19" x14ac:dyDescent="0.25">
      <c r="A1106" t="s">
        <v>125</v>
      </c>
      <c r="B1106">
        <v>2016</v>
      </c>
      <c r="C1106" t="s">
        <v>1955</v>
      </c>
      <c r="D1106" t="s">
        <v>1956</v>
      </c>
      <c r="E1106">
        <v>1</v>
      </c>
      <c r="F1106" t="s">
        <v>120</v>
      </c>
      <c r="G1106">
        <v>40909</v>
      </c>
      <c r="I1106" t="s">
        <v>129</v>
      </c>
      <c r="J1106" t="s">
        <v>69</v>
      </c>
      <c r="K1106">
        <v>1</v>
      </c>
      <c r="L1106">
        <v>1622</v>
      </c>
      <c r="M1106">
        <v>0</v>
      </c>
      <c r="N1106" t="s">
        <v>68</v>
      </c>
      <c r="O1106">
        <v>0</v>
      </c>
      <c r="P1106" t="s">
        <v>122</v>
      </c>
      <c r="Q1106">
        <f t="shared" si="17"/>
        <v>0.18515981735159817</v>
      </c>
      <c r="R1106" t="s">
        <v>1956</v>
      </c>
    </row>
    <row r="1107" spans="1:19" x14ac:dyDescent="0.25">
      <c r="A1107" t="s">
        <v>130</v>
      </c>
      <c r="B1107">
        <v>2016</v>
      </c>
      <c r="C1107" t="s">
        <v>1957</v>
      </c>
      <c r="D1107" t="s">
        <v>1958</v>
      </c>
      <c r="E1107">
        <v>1</v>
      </c>
      <c r="F1107" t="s">
        <v>427</v>
      </c>
      <c r="G1107">
        <v>37043</v>
      </c>
      <c r="I1107" t="s">
        <v>172</v>
      </c>
      <c r="J1107" t="s">
        <v>70</v>
      </c>
      <c r="K1107">
        <v>25</v>
      </c>
      <c r="L1107">
        <v>0.12</v>
      </c>
      <c r="M1107">
        <v>0</v>
      </c>
      <c r="N1107" t="s">
        <v>96</v>
      </c>
      <c r="O1107">
        <v>0.06</v>
      </c>
      <c r="P1107" t="s">
        <v>1959</v>
      </c>
      <c r="Q1107">
        <f t="shared" si="17"/>
        <v>5.4794520547945204E-7</v>
      </c>
      <c r="R1107" t="s">
        <v>3850</v>
      </c>
      <c r="S1107" t="s">
        <v>3851</v>
      </c>
    </row>
    <row r="1108" spans="1:19" x14ac:dyDescent="0.25">
      <c r="A1108" t="s">
        <v>150</v>
      </c>
      <c r="B1108">
        <v>2016</v>
      </c>
      <c r="C1108" t="s">
        <v>1960</v>
      </c>
      <c r="D1108" t="s">
        <v>1961</v>
      </c>
      <c r="E1108" t="s">
        <v>167</v>
      </c>
      <c r="F1108" t="s">
        <v>120</v>
      </c>
      <c r="G1108">
        <v>38617</v>
      </c>
      <c r="I1108" t="s">
        <v>197</v>
      </c>
      <c r="J1108" t="s">
        <v>82</v>
      </c>
      <c r="K1108">
        <v>198.9</v>
      </c>
      <c r="L1108">
        <v>993203</v>
      </c>
      <c r="M1108">
        <v>11742500</v>
      </c>
      <c r="N1108" t="s">
        <v>81</v>
      </c>
      <c r="O1108">
        <v>0</v>
      </c>
      <c r="P1108" t="s">
        <v>122</v>
      </c>
      <c r="Q1108">
        <f t="shared" si="17"/>
        <v>0.57003186475386314</v>
      </c>
      <c r="R1108" t="s">
        <v>1961</v>
      </c>
    </row>
    <row r="1109" spans="1:19" x14ac:dyDescent="0.25">
      <c r="A1109" t="s">
        <v>150</v>
      </c>
      <c r="B1109">
        <v>2016</v>
      </c>
      <c r="C1109" t="s">
        <v>1960</v>
      </c>
      <c r="D1109" t="s">
        <v>1961</v>
      </c>
      <c r="E1109" t="s">
        <v>172</v>
      </c>
      <c r="F1109" t="s">
        <v>120</v>
      </c>
      <c r="G1109">
        <v>38617</v>
      </c>
      <c r="I1109" t="s">
        <v>199</v>
      </c>
      <c r="J1109" t="s">
        <v>84</v>
      </c>
      <c r="K1109">
        <v>188.7</v>
      </c>
      <c r="L1109">
        <v>635166</v>
      </c>
      <c r="M1109">
        <v>1373.13</v>
      </c>
      <c r="N1109" t="s">
        <v>81</v>
      </c>
      <c r="O1109">
        <v>0</v>
      </c>
      <c r="P1109" t="s">
        <v>81</v>
      </c>
      <c r="Q1109">
        <f t="shared" si="17"/>
        <v>0.38424766426378032</v>
      </c>
      <c r="R1109" t="s">
        <v>1961</v>
      </c>
    </row>
    <row r="1110" spans="1:19" x14ac:dyDescent="0.25">
      <c r="A1110" t="s">
        <v>150</v>
      </c>
      <c r="B1110">
        <v>2016</v>
      </c>
      <c r="C1110" t="s">
        <v>1962</v>
      </c>
      <c r="D1110" t="s">
        <v>1963</v>
      </c>
      <c r="E1110">
        <v>1</v>
      </c>
      <c r="F1110" t="s">
        <v>120</v>
      </c>
      <c r="G1110">
        <v>38504</v>
      </c>
      <c r="I1110" t="s">
        <v>167</v>
      </c>
      <c r="J1110" t="s">
        <v>74</v>
      </c>
      <c r="K1110">
        <v>49</v>
      </c>
      <c r="L1110">
        <v>14142</v>
      </c>
      <c r="M1110">
        <v>148998</v>
      </c>
      <c r="N1110" t="s">
        <v>81</v>
      </c>
      <c r="O1110">
        <v>0</v>
      </c>
      <c r="P1110" t="s">
        <v>122</v>
      </c>
      <c r="Q1110">
        <f t="shared" si="17"/>
        <v>3.2946603298853787E-2</v>
      </c>
      <c r="R1110" t="s">
        <v>1963</v>
      </c>
    </row>
    <row r="1111" spans="1:19" x14ac:dyDescent="0.25">
      <c r="A1111" t="s">
        <v>150</v>
      </c>
      <c r="B1111">
        <v>2016</v>
      </c>
      <c r="C1111" t="s">
        <v>1962</v>
      </c>
      <c r="D1111" t="s">
        <v>1963</v>
      </c>
      <c r="E1111">
        <v>2</v>
      </c>
      <c r="F1111" t="s">
        <v>120</v>
      </c>
      <c r="G1111">
        <v>38504</v>
      </c>
      <c r="I1111" t="s">
        <v>167</v>
      </c>
      <c r="J1111" t="s">
        <v>74</v>
      </c>
      <c r="K1111">
        <v>49</v>
      </c>
      <c r="L1111">
        <v>14921</v>
      </c>
      <c r="M1111">
        <v>157498</v>
      </c>
      <c r="N1111" t="s">
        <v>81</v>
      </c>
      <c r="O1111">
        <v>0</v>
      </c>
      <c r="P1111" t="s">
        <v>122</v>
      </c>
      <c r="Q1111">
        <f t="shared" si="17"/>
        <v>3.4761438822104182E-2</v>
      </c>
      <c r="R1111" t="s">
        <v>1963</v>
      </c>
    </row>
    <row r="1112" spans="1:19" x14ac:dyDescent="0.25">
      <c r="A1112" t="s">
        <v>150</v>
      </c>
      <c r="B1112">
        <v>2016</v>
      </c>
      <c r="C1112" t="s">
        <v>1964</v>
      </c>
      <c r="D1112" t="s">
        <v>1965</v>
      </c>
      <c r="E1112" t="s">
        <v>1326</v>
      </c>
      <c r="F1112" t="s">
        <v>120</v>
      </c>
      <c r="G1112">
        <v>38642</v>
      </c>
      <c r="I1112" t="s">
        <v>197</v>
      </c>
      <c r="J1112" t="s">
        <v>82</v>
      </c>
      <c r="K1112">
        <v>40</v>
      </c>
      <c r="L1112">
        <v>241670</v>
      </c>
      <c r="M1112">
        <v>2665840</v>
      </c>
      <c r="N1112" t="s">
        <v>81</v>
      </c>
      <c r="O1112">
        <v>122976</v>
      </c>
      <c r="P1112" t="s">
        <v>88</v>
      </c>
      <c r="Q1112">
        <f t="shared" si="17"/>
        <v>0.68969748858447488</v>
      </c>
      <c r="R1112" t="s">
        <v>1965</v>
      </c>
    </row>
    <row r="1113" spans="1:19" x14ac:dyDescent="0.25">
      <c r="A1113" t="s">
        <v>150</v>
      </c>
      <c r="B1113">
        <v>2016</v>
      </c>
      <c r="C1113" t="s">
        <v>1964</v>
      </c>
      <c r="D1113" t="s">
        <v>1965</v>
      </c>
      <c r="E1113" t="s">
        <v>1966</v>
      </c>
      <c r="F1113" t="s">
        <v>120</v>
      </c>
      <c r="G1113">
        <v>38642</v>
      </c>
      <c r="I1113" t="s">
        <v>197</v>
      </c>
      <c r="J1113" t="s">
        <v>82</v>
      </c>
      <c r="K1113">
        <v>40</v>
      </c>
      <c r="L1113">
        <v>240975</v>
      </c>
      <c r="M1113">
        <v>2693310</v>
      </c>
      <c r="N1113" t="s">
        <v>81</v>
      </c>
      <c r="O1113">
        <v>124549</v>
      </c>
      <c r="P1113" t="s">
        <v>88</v>
      </c>
      <c r="Q1113">
        <f t="shared" si="17"/>
        <v>0.6877140410958904</v>
      </c>
      <c r="R1113" t="s">
        <v>1965</v>
      </c>
    </row>
    <row r="1114" spans="1:19" x14ac:dyDescent="0.25">
      <c r="A1114" t="s">
        <v>150</v>
      </c>
      <c r="B1114">
        <v>2016</v>
      </c>
      <c r="C1114" t="s">
        <v>1964</v>
      </c>
      <c r="D1114" t="s">
        <v>1965</v>
      </c>
      <c r="E1114" t="s">
        <v>1967</v>
      </c>
      <c r="F1114" t="s">
        <v>120</v>
      </c>
      <c r="G1114">
        <v>38642</v>
      </c>
      <c r="I1114" t="s">
        <v>199</v>
      </c>
      <c r="J1114" t="s">
        <v>84</v>
      </c>
      <c r="K1114">
        <v>50</v>
      </c>
      <c r="L1114">
        <v>246655</v>
      </c>
      <c r="M1114">
        <v>0</v>
      </c>
      <c r="N1114" t="s">
        <v>81</v>
      </c>
      <c r="O1114">
        <v>0</v>
      </c>
      <c r="P1114" t="s">
        <v>88</v>
      </c>
      <c r="Q1114">
        <f t="shared" si="17"/>
        <v>0.5631392694063927</v>
      </c>
      <c r="R1114" t="s">
        <v>1965</v>
      </c>
    </row>
    <row r="1115" spans="1:19" x14ac:dyDescent="0.25">
      <c r="A1115" t="s">
        <v>168</v>
      </c>
      <c r="B1115">
        <v>2016</v>
      </c>
      <c r="C1115" t="s">
        <v>1968</v>
      </c>
      <c r="D1115" t="s">
        <v>1969</v>
      </c>
      <c r="E1115" t="s">
        <v>1970</v>
      </c>
      <c r="F1115" t="s">
        <v>120</v>
      </c>
      <c r="G1115">
        <v>30987</v>
      </c>
      <c r="I1115" t="s">
        <v>172</v>
      </c>
      <c r="J1115" t="s">
        <v>70</v>
      </c>
      <c r="K1115">
        <v>5</v>
      </c>
      <c r="L1115">
        <v>28364</v>
      </c>
      <c r="M1115">
        <v>0</v>
      </c>
      <c r="N1115" t="s">
        <v>77</v>
      </c>
      <c r="O1115">
        <v>0</v>
      </c>
      <c r="P1115" t="s">
        <v>122</v>
      </c>
      <c r="Q1115">
        <f t="shared" si="17"/>
        <v>0.64757990867579907</v>
      </c>
      <c r="R1115" t="s">
        <v>1969</v>
      </c>
    </row>
    <row r="1116" spans="1:19" x14ac:dyDescent="0.25">
      <c r="A1116" t="s">
        <v>168</v>
      </c>
      <c r="B1116">
        <v>2016</v>
      </c>
      <c r="C1116" t="s">
        <v>1968</v>
      </c>
      <c r="D1116" t="s">
        <v>1969</v>
      </c>
      <c r="E1116" t="s">
        <v>1971</v>
      </c>
      <c r="F1116" t="s">
        <v>120</v>
      </c>
      <c r="G1116">
        <v>30987</v>
      </c>
      <c r="I1116" t="s">
        <v>172</v>
      </c>
      <c r="J1116" t="s">
        <v>70</v>
      </c>
      <c r="K1116">
        <v>5</v>
      </c>
      <c r="L1116">
        <v>28839</v>
      </c>
      <c r="M1116">
        <v>0</v>
      </c>
      <c r="N1116" t="s">
        <v>77</v>
      </c>
      <c r="O1116">
        <v>0</v>
      </c>
      <c r="P1116" t="s">
        <v>122</v>
      </c>
      <c r="Q1116">
        <f t="shared" si="17"/>
        <v>0.65842465753424662</v>
      </c>
      <c r="R1116" t="s">
        <v>1969</v>
      </c>
    </row>
    <row r="1117" spans="1:19" x14ac:dyDescent="0.25">
      <c r="A1117" t="s">
        <v>168</v>
      </c>
      <c r="B1117">
        <v>2016</v>
      </c>
      <c r="C1117" t="s">
        <v>1972</v>
      </c>
      <c r="D1117" t="s">
        <v>1973</v>
      </c>
      <c r="E1117" t="s">
        <v>1974</v>
      </c>
      <c r="F1117" t="s">
        <v>120</v>
      </c>
      <c r="G1117">
        <v>33208</v>
      </c>
      <c r="I1117" t="s">
        <v>172</v>
      </c>
      <c r="J1117" t="s">
        <v>70</v>
      </c>
      <c r="K1117">
        <v>5</v>
      </c>
      <c r="L1117">
        <v>21218</v>
      </c>
      <c r="M1117">
        <v>0</v>
      </c>
      <c r="N1117" t="s">
        <v>77</v>
      </c>
      <c r="O1117">
        <v>0</v>
      </c>
      <c r="P1117" t="s">
        <v>122</v>
      </c>
      <c r="Q1117">
        <f t="shared" si="17"/>
        <v>0.48442922374429226</v>
      </c>
      <c r="R1117" t="s">
        <v>1973</v>
      </c>
    </row>
    <row r="1118" spans="1:19" x14ac:dyDescent="0.25">
      <c r="A1118" t="s">
        <v>168</v>
      </c>
      <c r="B1118">
        <v>2016</v>
      </c>
      <c r="C1118" t="s">
        <v>1972</v>
      </c>
      <c r="D1118" t="s">
        <v>1973</v>
      </c>
      <c r="E1118" t="s">
        <v>1975</v>
      </c>
      <c r="F1118" t="s">
        <v>120</v>
      </c>
      <c r="G1118">
        <v>33208</v>
      </c>
      <c r="I1118" t="s">
        <v>172</v>
      </c>
      <c r="J1118" t="s">
        <v>70</v>
      </c>
      <c r="K1118">
        <v>5</v>
      </c>
      <c r="L1118">
        <v>26900</v>
      </c>
      <c r="M1118">
        <v>0</v>
      </c>
      <c r="N1118" t="s">
        <v>77</v>
      </c>
      <c r="O1118">
        <v>0</v>
      </c>
      <c r="P1118" t="s">
        <v>122</v>
      </c>
      <c r="Q1118">
        <f t="shared" si="17"/>
        <v>0.61415525114155256</v>
      </c>
      <c r="R1118" t="s">
        <v>1973</v>
      </c>
    </row>
    <row r="1119" spans="1:19" x14ac:dyDescent="0.25">
      <c r="A1119" t="s">
        <v>168</v>
      </c>
      <c r="B1119">
        <v>2016</v>
      </c>
      <c r="C1119" t="s">
        <v>1972</v>
      </c>
      <c r="D1119" t="s">
        <v>1973</v>
      </c>
      <c r="E1119" t="s">
        <v>1976</v>
      </c>
      <c r="F1119" t="s">
        <v>120</v>
      </c>
      <c r="G1119">
        <v>33208</v>
      </c>
      <c r="I1119" t="s">
        <v>172</v>
      </c>
      <c r="J1119" t="s">
        <v>70</v>
      </c>
      <c r="K1119">
        <v>5</v>
      </c>
      <c r="L1119">
        <v>24431</v>
      </c>
      <c r="M1119">
        <v>0</v>
      </c>
      <c r="N1119" t="s">
        <v>77</v>
      </c>
      <c r="O1119">
        <v>0</v>
      </c>
      <c r="P1119" t="s">
        <v>122</v>
      </c>
      <c r="Q1119">
        <f t="shared" si="17"/>
        <v>0.55778538812785383</v>
      </c>
      <c r="R1119" t="s">
        <v>1973</v>
      </c>
    </row>
    <row r="1120" spans="1:19" x14ac:dyDescent="0.25">
      <c r="A1120" t="s">
        <v>188</v>
      </c>
      <c r="B1120">
        <v>2016</v>
      </c>
      <c r="C1120" t="s">
        <v>1977</v>
      </c>
      <c r="D1120" t="s">
        <v>1978</v>
      </c>
      <c r="E1120" t="s">
        <v>386</v>
      </c>
      <c r="F1120" t="s">
        <v>120</v>
      </c>
      <c r="G1120">
        <v>21976</v>
      </c>
      <c r="I1120" t="s">
        <v>191</v>
      </c>
      <c r="J1120" t="s">
        <v>95</v>
      </c>
      <c r="K1120">
        <v>187</v>
      </c>
      <c r="L1120">
        <v>632583</v>
      </c>
      <c r="M1120">
        <v>0</v>
      </c>
      <c r="N1120" t="s">
        <v>93</v>
      </c>
      <c r="O1120">
        <v>0</v>
      </c>
      <c r="P1120" t="s">
        <v>122</v>
      </c>
      <c r="Q1120">
        <f t="shared" si="17"/>
        <v>0.38616401728811078</v>
      </c>
      <c r="R1120" t="s">
        <v>1978</v>
      </c>
    </row>
    <row r="1121" spans="1:19" x14ac:dyDescent="0.25">
      <c r="A1121" t="s">
        <v>150</v>
      </c>
      <c r="B1121">
        <v>2016</v>
      </c>
      <c r="C1121" t="s">
        <v>1979</v>
      </c>
      <c r="D1121" t="s">
        <v>1980</v>
      </c>
      <c r="E1121" t="s">
        <v>386</v>
      </c>
      <c r="F1121" t="s">
        <v>120</v>
      </c>
      <c r="G1121">
        <v>21671</v>
      </c>
      <c r="I1121" t="s">
        <v>172</v>
      </c>
      <c r="J1121" t="s">
        <v>70</v>
      </c>
      <c r="K1121">
        <v>217.6</v>
      </c>
      <c r="L1121">
        <v>82943</v>
      </c>
      <c r="M1121">
        <v>889785</v>
      </c>
      <c r="N1121" t="s">
        <v>81</v>
      </c>
      <c r="O1121">
        <v>0</v>
      </c>
      <c r="P1121" t="s">
        <v>122</v>
      </c>
      <c r="Q1121">
        <f t="shared" si="17"/>
        <v>4.3512771118721462E-2</v>
      </c>
      <c r="R1121" t="s">
        <v>1980</v>
      </c>
    </row>
    <row r="1122" spans="1:19" x14ac:dyDescent="0.25">
      <c r="A1122" t="s">
        <v>150</v>
      </c>
      <c r="B1122">
        <v>2016</v>
      </c>
      <c r="C1122" t="s">
        <v>1979</v>
      </c>
      <c r="D1122" t="s">
        <v>1980</v>
      </c>
      <c r="E1122" t="s">
        <v>773</v>
      </c>
      <c r="F1122" t="s">
        <v>120</v>
      </c>
      <c r="G1122">
        <v>21763</v>
      </c>
      <c r="I1122" t="s">
        <v>172</v>
      </c>
      <c r="J1122" t="s">
        <v>70</v>
      </c>
      <c r="K1122">
        <v>217.6</v>
      </c>
      <c r="L1122">
        <v>71666</v>
      </c>
      <c r="M1122">
        <v>762327</v>
      </c>
      <c r="N1122" t="s">
        <v>81</v>
      </c>
      <c r="O1122">
        <v>0</v>
      </c>
      <c r="P1122" t="s">
        <v>122</v>
      </c>
      <c r="Q1122">
        <f t="shared" si="17"/>
        <v>3.7596738181573996E-2</v>
      </c>
      <c r="R1122" t="s">
        <v>1980</v>
      </c>
    </row>
    <row r="1123" spans="1:19" x14ac:dyDescent="0.25">
      <c r="A1123" t="s">
        <v>150</v>
      </c>
      <c r="B1123">
        <v>2016</v>
      </c>
      <c r="C1123" t="s">
        <v>1979</v>
      </c>
      <c r="D1123" t="s">
        <v>1980</v>
      </c>
      <c r="E1123" t="s">
        <v>774</v>
      </c>
      <c r="F1123" t="s">
        <v>120</v>
      </c>
      <c r="G1123">
        <v>25659</v>
      </c>
      <c r="I1123" t="s">
        <v>167</v>
      </c>
      <c r="J1123" t="s">
        <v>74</v>
      </c>
      <c r="K1123">
        <v>138.13</v>
      </c>
      <c r="L1123">
        <v>2097.02</v>
      </c>
      <c r="M1123">
        <v>63453</v>
      </c>
      <c r="N1123" t="s">
        <v>81</v>
      </c>
      <c r="O1123">
        <v>0</v>
      </c>
      <c r="P1123" t="s">
        <v>122</v>
      </c>
      <c r="Q1123">
        <f t="shared" si="17"/>
        <v>1.7330474534775822E-3</v>
      </c>
      <c r="R1123" t="s">
        <v>1980</v>
      </c>
    </row>
    <row r="1124" spans="1:19" x14ac:dyDescent="0.25">
      <c r="A1124" t="s">
        <v>116</v>
      </c>
      <c r="B1124">
        <v>2016</v>
      </c>
      <c r="C1124" t="s">
        <v>1981</v>
      </c>
      <c r="D1124" t="s">
        <v>1982</v>
      </c>
      <c r="E1124" t="s">
        <v>119</v>
      </c>
      <c r="F1124" t="s">
        <v>120</v>
      </c>
      <c r="G1124">
        <v>40936</v>
      </c>
      <c r="I1124" t="s">
        <v>121</v>
      </c>
      <c r="J1124" t="s">
        <v>99</v>
      </c>
      <c r="K1124">
        <v>189</v>
      </c>
      <c r="L1124">
        <v>539071</v>
      </c>
      <c r="M1124">
        <v>0</v>
      </c>
      <c r="N1124" t="s">
        <v>98</v>
      </c>
      <c r="O1124">
        <v>0</v>
      </c>
      <c r="P1124" t="s">
        <v>122</v>
      </c>
      <c r="Q1124">
        <f t="shared" si="17"/>
        <v>0.32559674808533257</v>
      </c>
      <c r="R1124" t="s">
        <v>1982</v>
      </c>
    </row>
    <row r="1125" spans="1:19" x14ac:dyDescent="0.25">
      <c r="A1125" t="s">
        <v>130</v>
      </c>
      <c r="B1125">
        <v>2016</v>
      </c>
      <c r="C1125" t="s">
        <v>1983</v>
      </c>
      <c r="D1125" t="s">
        <v>1984</v>
      </c>
      <c r="E1125" t="s">
        <v>154</v>
      </c>
      <c r="F1125" t="s">
        <v>120</v>
      </c>
      <c r="G1125">
        <v>41669</v>
      </c>
      <c r="H1125">
        <v>41639</v>
      </c>
      <c r="I1125" t="s">
        <v>133</v>
      </c>
      <c r="J1125" t="s">
        <v>75</v>
      </c>
      <c r="K1125">
        <v>1.42</v>
      </c>
      <c r="L1125">
        <v>10130</v>
      </c>
      <c r="M1125">
        <v>67581</v>
      </c>
      <c r="N1125" t="s">
        <v>79</v>
      </c>
      <c r="O1125">
        <v>0.01</v>
      </c>
      <c r="P1125" t="s">
        <v>122</v>
      </c>
      <c r="Q1125">
        <f t="shared" si="17"/>
        <v>0.81436105215769505</v>
      </c>
      <c r="R1125" t="s">
        <v>3852</v>
      </c>
      <c r="S1125" t="s">
        <v>3853</v>
      </c>
    </row>
    <row r="1126" spans="1:19" x14ac:dyDescent="0.25">
      <c r="A1126" t="s">
        <v>130</v>
      </c>
      <c r="B1126">
        <v>2016</v>
      </c>
      <c r="C1126" t="s">
        <v>1983</v>
      </c>
      <c r="D1126" t="s">
        <v>1984</v>
      </c>
      <c r="E1126" t="s">
        <v>268</v>
      </c>
      <c r="F1126" t="s">
        <v>120</v>
      </c>
      <c r="G1126">
        <v>41669</v>
      </c>
      <c r="I1126" t="s">
        <v>133</v>
      </c>
      <c r="J1126" t="s">
        <v>75</v>
      </c>
      <c r="K1126">
        <v>1.42</v>
      </c>
      <c r="L1126">
        <v>7040</v>
      </c>
      <c r="M1126">
        <v>48891</v>
      </c>
      <c r="N1126" t="s">
        <v>79</v>
      </c>
      <c r="O1126">
        <v>13311</v>
      </c>
      <c r="P1126" t="s">
        <v>122</v>
      </c>
      <c r="Q1126">
        <f t="shared" si="17"/>
        <v>0.56595279439192236</v>
      </c>
      <c r="R1126" t="s">
        <v>3852</v>
      </c>
      <c r="S1126" t="s">
        <v>3853</v>
      </c>
    </row>
    <row r="1127" spans="1:19" x14ac:dyDescent="0.25">
      <c r="A1127" t="s">
        <v>125</v>
      </c>
      <c r="B1127">
        <v>2016</v>
      </c>
      <c r="C1127" t="s">
        <v>1985</v>
      </c>
      <c r="D1127" t="s">
        <v>1986</v>
      </c>
      <c r="E1127">
        <v>1</v>
      </c>
      <c r="F1127" t="s">
        <v>120</v>
      </c>
      <c r="G1127">
        <v>40909</v>
      </c>
      <c r="I1127" t="s">
        <v>129</v>
      </c>
      <c r="J1127" t="s">
        <v>69</v>
      </c>
      <c r="K1127">
        <v>1</v>
      </c>
      <c r="L1127">
        <v>1622</v>
      </c>
      <c r="M1127">
        <v>0</v>
      </c>
      <c r="N1127" t="s">
        <v>68</v>
      </c>
      <c r="O1127">
        <v>0</v>
      </c>
      <c r="P1127" t="s">
        <v>122</v>
      </c>
      <c r="Q1127">
        <f t="shared" si="17"/>
        <v>0.18515981735159817</v>
      </c>
      <c r="R1127" t="s">
        <v>1986</v>
      </c>
    </row>
    <row r="1128" spans="1:19" x14ac:dyDescent="0.25">
      <c r="A1128" t="s">
        <v>125</v>
      </c>
      <c r="B1128">
        <v>2016</v>
      </c>
      <c r="C1128" t="s">
        <v>1987</v>
      </c>
      <c r="D1128" t="s">
        <v>1988</v>
      </c>
      <c r="E1128">
        <v>1</v>
      </c>
      <c r="F1128" t="s">
        <v>120</v>
      </c>
      <c r="G1128">
        <v>42368</v>
      </c>
      <c r="I1128" t="s">
        <v>129</v>
      </c>
      <c r="J1128" t="s">
        <v>69</v>
      </c>
      <c r="K1128">
        <v>20</v>
      </c>
      <c r="L1128">
        <v>52454</v>
      </c>
      <c r="M1128">
        <v>0</v>
      </c>
      <c r="N1128" t="s">
        <v>68</v>
      </c>
      <c r="O1128">
        <v>0</v>
      </c>
      <c r="P1128" t="s">
        <v>122</v>
      </c>
      <c r="Q1128">
        <f t="shared" si="17"/>
        <v>0.29939497716894975</v>
      </c>
      <c r="R1128" t="s">
        <v>1988</v>
      </c>
    </row>
    <row r="1129" spans="1:19" x14ac:dyDescent="0.25">
      <c r="A1129" t="s">
        <v>130</v>
      </c>
      <c r="B1129">
        <v>2016</v>
      </c>
      <c r="C1129" t="s">
        <v>1989</v>
      </c>
      <c r="D1129" t="s">
        <v>1990</v>
      </c>
      <c r="E1129" t="s">
        <v>1991</v>
      </c>
      <c r="F1129" t="s">
        <v>120</v>
      </c>
      <c r="G1129">
        <v>35521</v>
      </c>
      <c r="I1129" t="s">
        <v>133</v>
      </c>
      <c r="J1129" t="s">
        <v>75</v>
      </c>
      <c r="K1129">
        <v>1.6</v>
      </c>
      <c r="L1129">
        <v>10196</v>
      </c>
      <c r="M1129">
        <v>102488</v>
      </c>
      <c r="N1129" t="s">
        <v>79</v>
      </c>
      <c r="O1129">
        <v>0</v>
      </c>
      <c r="P1129" t="s">
        <v>122</v>
      </c>
      <c r="Q1129">
        <f t="shared" si="17"/>
        <v>0.72745433789954339</v>
      </c>
      <c r="R1129" t="s">
        <v>3854</v>
      </c>
      <c r="S1129" t="s">
        <v>3855</v>
      </c>
    </row>
    <row r="1130" spans="1:19" x14ac:dyDescent="0.25">
      <c r="A1130" t="s">
        <v>130</v>
      </c>
      <c r="B1130">
        <v>2016</v>
      </c>
      <c r="C1130" t="s">
        <v>1989</v>
      </c>
      <c r="D1130" t="s">
        <v>1990</v>
      </c>
      <c r="E1130" t="s">
        <v>1992</v>
      </c>
      <c r="F1130" t="s">
        <v>120</v>
      </c>
      <c r="G1130">
        <v>37500</v>
      </c>
      <c r="I1130" t="s">
        <v>133</v>
      </c>
      <c r="J1130" t="s">
        <v>75</v>
      </c>
      <c r="K1130">
        <v>1.06</v>
      </c>
      <c r="L1130">
        <v>5310</v>
      </c>
      <c r="M1130">
        <v>59983</v>
      </c>
      <c r="N1130" t="s">
        <v>79</v>
      </c>
      <c r="O1130">
        <v>0</v>
      </c>
      <c r="P1130" t="s">
        <v>122</v>
      </c>
      <c r="Q1130">
        <f t="shared" si="17"/>
        <v>0.57185319203928664</v>
      </c>
      <c r="R1130" t="s">
        <v>3854</v>
      </c>
      <c r="S1130" t="s">
        <v>3855</v>
      </c>
    </row>
    <row r="1131" spans="1:19" x14ac:dyDescent="0.25">
      <c r="A1131" t="s">
        <v>130</v>
      </c>
      <c r="B1131">
        <v>2016</v>
      </c>
      <c r="C1131" t="s">
        <v>1989</v>
      </c>
      <c r="D1131" t="s">
        <v>1990</v>
      </c>
      <c r="E1131" t="s">
        <v>1993</v>
      </c>
      <c r="F1131" t="s">
        <v>483</v>
      </c>
      <c r="G1131">
        <v>35886</v>
      </c>
      <c r="I1131" t="s">
        <v>133</v>
      </c>
      <c r="J1131" t="s">
        <v>75</v>
      </c>
      <c r="K1131">
        <v>0.99</v>
      </c>
      <c r="L1131">
        <v>0</v>
      </c>
      <c r="M1131">
        <v>0</v>
      </c>
      <c r="N1131" t="s">
        <v>79</v>
      </c>
      <c r="O1131">
        <v>0</v>
      </c>
      <c r="P1131" t="s">
        <v>122</v>
      </c>
      <c r="Q1131">
        <f t="shared" si="17"/>
        <v>0</v>
      </c>
      <c r="R1131" t="s">
        <v>3854</v>
      </c>
      <c r="S1131" t="s">
        <v>3855</v>
      </c>
    </row>
    <row r="1132" spans="1:19" x14ac:dyDescent="0.25">
      <c r="A1132" t="s">
        <v>130</v>
      </c>
      <c r="B1132">
        <v>2016</v>
      </c>
      <c r="C1132" t="s">
        <v>1989</v>
      </c>
      <c r="D1132" t="s">
        <v>1990</v>
      </c>
      <c r="E1132" t="s">
        <v>1994</v>
      </c>
      <c r="F1132" t="s">
        <v>483</v>
      </c>
      <c r="G1132">
        <v>35490</v>
      </c>
      <c r="I1132" t="s">
        <v>133</v>
      </c>
      <c r="J1132" t="s">
        <v>75</v>
      </c>
      <c r="K1132">
        <v>1.43</v>
      </c>
      <c r="L1132">
        <v>3569</v>
      </c>
      <c r="M1132">
        <v>38264</v>
      </c>
      <c r="N1132" t="s">
        <v>79</v>
      </c>
      <c r="O1132">
        <v>0</v>
      </c>
      <c r="P1132" t="s">
        <v>122</v>
      </c>
      <c r="Q1132">
        <f t="shared" si="17"/>
        <v>0.28490915477216849</v>
      </c>
      <c r="R1132" t="s">
        <v>3854</v>
      </c>
      <c r="S1132" t="s">
        <v>3855</v>
      </c>
    </row>
    <row r="1133" spans="1:19" x14ac:dyDescent="0.25">
      <c r="A1133" t="s">
        <v>150</v>
      </c>
      <c r="B1133">
        <v>2016</v>
      </c>
      <c r="C1133" t="s">
        <v>1995</v>
      </c>
      <c r="D1133" t="s">
        <v>1996</v>
      </c>
      <c r="E1133" t="s">
        <v>1997</v>
      </c>
      <c r="F1133" t="s">
        <v>120</v>
      </c>
      <c r="G1133">
        <v>41183</v>
      </c>
      <c r="I1133" t="s">
        <v>167</v>
      </c>
      <c r="J1133" t="s">
        <v>74</v>
      </c>
      <c r="K1133">
        <v>50</v>
      </c>
      <c r="L1133">
        <v>21235</v>
      </c>
      <c r="M1133">
        <v>230485</v>
      </c>
      <c r="N1133" t="s">
        <v>81</v>
      </c>
      <c r="O1133">
        <v>0</v>
      </c>
      <c r="P1133" t="s">
        <v>122</v>
      </c>
      <c r="Q1133">
        <f t="shared" si="17"/>
        <v>4.8481735159817352E-2</v>
      </c>
      <c r="R1133" t="s">
        <v>1996</v>
      </c>
    </row>
    <row r="1134" spans="1:19" x14ac:dyDescent="0.25">
      <c r="A1134" t="s">
        <v>150</v>
      </c>
      <c r="B1134">
        <v>2016</v>
      </c>
      <c r="C1134" t="s">
        <v>1995</v>
      </c>
      <c r="D1134" t="s">
        <v>1996</v>
      </c>
      <c r="E1134" t="s">
        <v>1998</v>
      </c>
      <c r="F1134" t="s">
        <v>120</v>
      </c>
      <c r="G1134">
        <v>41183</v>
      </c>
      <c r="I1134" t="s">
        <v>167</v>
      </c>
      <c r="J1134" t="s">
        <v>74</v>
      </c>
      <c r="K1134">
        <v>50</v>
      </c>
      <c r="L1134">
        <v>21640</v>
      </c>
      <c r="M1134">
        <v>235806</v>
      </c>
      <c r="N1134" t="s">
        <v>81</v>
      </c>
      <c r="O1134">
        <v>0</v>
      </c>
      <c r="P1134" t="s">
        <v>122</v>
      </c>
      <c r="Q1134">
        <f t="shared" si="17"/>
        <v>4.9406392694063925E-2</v>
      </c>
      <c r="R1134" t="s">
        <v>1996</v>
      </c>
    </row>
    <row r="1135" spans="1:19" x14ac:dyDescent="0.25">
      <c r="A1135" t="s">
        <v>150</v>
      </c>
      <c r="B1135">
        <v>2016</v>
      </c>
      <c r="C1135" t="s">
        <v>1995</v>
      </c>
      <c r="D1135" t="s">
        <v>1996</v>
      </c>
      <c r="E1135" t="s">
        <v>1999</v>
      </c>
      <c r="F1135" t="s">
        <v>120</v>
      </c>
      <c r="G1135">
        <v>41183</v>
      </c>
      <c r="I1135" t="s">
        <v>167</v>
      </c>
      <c r="J1135" t="s">
        <v>74</v>
      </c>
      <c r="K1135">
        <v>50</v>
      </c>
      <c r="L1135">
        <v>21372</v>
      </c>
      <c r="M1135">
        <v>230704</v>
      </c>
      <c r="N1135" t="s">
        <v>81</v>
      </c>
      <c r="O1135">
        <v>0</v>
      </c>
      <c r="P1135" t="s">
        <v>122</v>
      </c>
      <c r="Q1135">
        <f t="shared" si="17"/>
        <v>4.8794520547945204E-2</v>
      </c>
      <c r="R1135" t="s">
        <v>1996</v>
      </c>
    </row>
    <row r="1136" spans="1:19" x14ac:dyDescent="0.25">
      <c r="A1136" t="s">
        <v>150</v>
      </c>
      <c r="B1136">
        <v>2016</v>
      </c>
      <c r="C1136" t="s">
        <v>1995</v>
      </c>
      <c r="D1136" t="s">
        <v>1996</v>
      </c>
      <c r="E1136" t="s">
        <v>2000</v>
      </c>
      <c r="F1136" t="s">
        <v>120</v>
      </c>
      <c r="G1136">
        <v>41183</v>
      </c>
      <c r="I1136" t="s">
        <v>167</v>
      </c>
      <c r="J1136" t="s">
        <v>74</v>
      </c>
      <c r="K1136">
        <v>50</v>
      </c>
      <c r="L1136">
        <v>21326</v>
      </c>
      <c r="M1136">
        <v>236043</v>
      </c>
      <c r="N1136" t="s">
        <v>81</v>
      </c>
      <c r="O1136">
        <v>0</v>
      </c>
      <c r="P1136" t="s">
        <v>122</v>
      </c>
      <c r="Q1136">
        <f t="shared" si="17"/>
        <v>4.8689497716894979E-2</v>
      </c>
      <c r="R1136" t="s">
        <v>1996</v>
      </c>
    </row>
    <row r="1137" spans="1:18" x14ac:dyDescent="0.25">
      <c r="A1137" t="s">
        <v>125</v>
      </c>
      <c r="B1137">
        <v>2016</v>
      </c>
      <c r="C1137" t="s">
        <v>2001</v>
      </c>
      <c r="D1137" t="s">
        <v>2002</v>
      </c>
      <c r="E1137">
        <v>1</v>
      </c>
      <c r="F1137" t="s">
        <v>120</v>
      </c>
      <c r="G1137">
        <v>40909</v>
      </c>
      <c r="I1137" t="s">
        <v>129</v>
      </c>
      <c r="J1137" t="s">
        <v>69</v>
      </c>
      <c r="K1137">
        <v>1</v>
      </c>
      <c r="L1137">
        <v>1622</v>
      </c>
      <c r="M1137">
        <v>0</v>
      </c>
      <c r="N1137" t="s">
        <v>68</v>
      </c>
      <c r="O1137">
        <v>0</v>
      </c>
      <c r="P1137" t="s">
        <v>122</v>
      </c>
      <c r="Q1137">
        <f t="shared" si="17"/>
        <v>0.18515981735159817</v>
      </c>
      <c r="R1137" t="s">
        <v>2002</v>
      </c>
    </row>
    <row r="1138" spans="1:18" x14ac:dyDescent="0.25">
      <c r="A1138" t="s">
        <v>150</v>
      </c>
      <c r="B1138">
        <v>2016</v>
      </c>
      <c r="C1138" t="s">
        <v>2003</v>
      </c>
      <c r="D1138" t="s">
        <v>2004</v>
      </c>
      <c r="E1138" t="s">
        <v>2005</v>
      </c>
      <c r="F1138" t="s">
        <v>120</v>
      </c>
      <c r="G1138">
        <v>41395</v>
      </c>
      <c r="I1138" t="s">
        <v>167</v>
      </c>
      <c r="J1138" t="s">
        <v>74</v>
      </c>
      <c r="K1138">
        <v>207</v>
      </c>
      <c r="L1138">
        <v>19362</v>
      </c>
      <c r="M1138">
        <v>263640</v>
      </c>
      <c r="N1138" t="s">
        <v>81</v>
      </c>
      <c r="O1138">
        <v>0</v>
      </c>
      <c r="P1138" t="s">
        <v>122</v>
      </c>
      <c r="Q1138">
        <f t="shared" si="17"/>
        <v>1.0677652041559129E-2</v>
      </c>
      <c r="R1138" t="s">
        <v>2004</v>
      </c>
    </row>
    <row r="1139" spans="1:18" x14ac:dyDescent="0.25">
      <c r="A1139" t="s">
        <v>150</v>
      </c>
      <c r="B1139">
        <v>2016</v>
      </c>
      <c r="C1139" t="s">
        <v>2003</v>
      </c>
      <c r="D1139" t="s">
        <v>2004</v>
      </c>
      <c r="E1139" t="s">
        <v>2006</v>
      </c>
      <c r="F1139" t="s">
        <v>120</v>
      </c>
      <c r="G1139">
        <v>41395</v>
      </c>
      <c r="I1139" t="s">
        <v>167</v>
      </c>
      <c r="J1139" t="s">
        <v>74</v>
      </c>
      <c r="K1139">
        <v>207</v>
      </c>
      <c r="L1139">
        <v>16452</v>
      </c>
      <c r="M1139">
        <v>201180</v>
      </c>
      <c r="N1139" t="s">
        <v>81</v>
      </c>
      <c r="O1139">
        <v>0</v>
      </c>
      <c r="P1139" t="s">
        <v>122</v>
      </c>
      <c r="Q1139">
        <f t="shared" si="17"/>
        <v>9.0728608298590429E-3</v>
      </c>
      <c r="R1139" t="s">
        <v>2004</v>
      </c>
    </row>
    <row r="1140" spans="1:18" x14ac:dyDescent="0.25">
      <c r="A1140" t="s">
        <v>150</v>
      </c>
      <c r="B1140">
        <v>2016</v>
      </c>
      <c r="C1140" t="s">
        <v>2003</v>
      </c>
      <c r="D1140" t="s">
        <v>2004</v>
      </c>
      <c r="E1140" t="s">
        <v>2007</v>
      </c>
      <c r="F1140" t="s">
        <v>120</v>
      </c>
      <c r="G1140">
        <v>41395</v>
      </c>
      <c r="I1140" t="s">
        <v>167</v>
      </c>
      <c r="J1140" t="s">
        <v>74</v>
      </c>
      <c r="K1140">
        <v>207</v>
      </c>
      <c r="L1140">
        <v>10226</v>
      </c>
      <c r="M1140">
        <v>132570</v>
      </c>
      <c r="N1140" t="s">
        <v>81</v>
      </c>
      <c r="O1140">
        <v>0</v>
      </c>
      <c r="P1140" t="s">
        <v>122</v>
      </c>
      <c r="Q1140">
        <f t="shared" si="17"/>
        <v>5.6393797013213334E-3</v>
      </c>
      <c r="R1140" t="s">
        <v>2004</v>
      </c>
    </row>
    <row r="1141" spans="1:18" x14ac:dyDescent="0.25">
      <c r="A1141" t="s">
        <v>150</v>
      </c>
      <c r="B1141">
        <v>2016</v>
      </c>
      <c r="C1141" t="s">
        <v>2003</v>
      </c>
      <c r="D1141" t="s">
        <v>2004</v>
      </c>
      <c r="E1141" t="s">
        <v>2008</v>
      </c>
      <c r="F1141" t="s">
        <v>120</v>
      </c>
      <c r="G1141">
        <v>41395</v>
      </c>
      <c r="I1141" t="s">
        <v>167</v>
      </c>
      <c r="J1141" t="s">
        <v>74</v>
      </c>
      <c r="K1141">
        <v>207</v>
      </c>
      <c r="L1141">
        <v>20854</v>
      </c>
      <c r="M1141">
        <v>240530</v>
      </c>
      <c r="N1141" t="s">
        <v>81</v>
      </c>
      <c r="O1141">
        <v>0</v>
      </c>
      <c r="P1141" t="s">
        <v>122</v>
      </c>
      <c r="Q1141">
        <f t="shared" si="17"/>
        <v>1.150045220920742E-2</v>
      </c>
      <c r="R1141" t="s">
        <v>2004</v>
      </c>
    </row>
    <row r="1142" spans="1:18" x14ac:dyDescent="0.25">
      <c r="A1142" t="s">
        <v>150</v>
      </c>
      <c r="B1142">
        <v>2016</v>
      </c>
      <c r="C1142" t="s">
        <v>2009</v>
      </c>
      <c r="D1142" t="s">
        <v>2010</v>
      </c>
      <c r="E1142" t="s">
        <v>2011</v>
      </c>
      <c r="F1142" t="s">
        <v>120</v>
      </c>
      <c r="G1142">
        <v>31809</v>
      </c>
      <c r="I1142" t="s">
        <v>197</v>
      </c>
      <c r="J1142" t="s">
        <v>82</v>
      </c>
      <c r="K1142">
        <v>38.4</v>
      </c>
      <c r="L1142">
        <v>314714</v>
      </c>
      <c r="M1142">
        <v>3934470</v>
      </c>
      <c r="N1142" t="s">
        <v>81</v>
      </c>
      <c r="O1142">
        <v>0</v>
      </c>
      <c r="P1142" t="s">
        <v>89</v>
      </c>
      <c r="Q1142">
        <f t="shared" si="17"/>
        <v>0.93557957572298323</v>
      </c>
      <c r="R1142" t="s">
        <v>2010</v>
      </c>
    </row>
    <row r="1143" spans="1:18" x14ac:dyDescent="0.25">
      <c r="A1143" t="s">
        <v>150</v>
      </c>
      <c r="B1143">
        <v>2016</v>
      </c>
      <c r="C1143" t="s">
        <v>2009</v>
      </c>
      <c r="D1143" t="s">
        <v>2010</v>
      </c>
      <c r="E1143" t="s">
        <v>2012</v>
      </c>
      <c r="F1143" t="s">
        <v>120</v>
      </c>
      <c r="G1143">
        <v>31898</v>
      </c>
      <c r="I1143" t="s">
        <v>197</v>
      </c>
      <c r="J1143" t="s">
        <v>82</v>
      </c>
      <c r="K1143">
        <v>38.4</v>
      </c>
      <c r="L1143">
        <v>303993</v>
      </c>
      <c r="M1143">
        <v>3869560</v>
      </c>
      <c r="N1143" t="s">
        <v>81</v>
      </c>
      <c r="O1143">
        <v>0</v>
      </c>
      <c r="P1143" t="s">
        <v>89</v>
      </c>
      <c r="Q1143">
        <f t="shared" si="17"/>
        <v>0.90370826198630139</v>
      </c>
      <c r="R1143" t="s">
        <v>2010</v>
      </c>
    </row>
    <row r="1144" spans="1:18" x14ac:dyDescent="0.25">
      <c r="A1144" t="s">
        <v>150</v>
      </c>
      <c r="B1144">
        <v>2016</v>
      </c>
      <c r="C1144" t="s">
        <v>2009</v>
      </c>
      <c r="D1144" t="s">
        <v>2010</v>
      </c>
      <c r="E1144" t="s">
        <v>2013</v>
      </c>
      <c r="F1144" t="s">
        <v>120</v>
      </c>
      <c r="G1144">
        <v>31898</v>
      </c>
      <c r="I1144" t="s">
        <v>199</v>
      </c>
      <c r="J1144" t="s">
        <v>84</v>
      </c>
      <c r="K1144">
        <v>38.4</v>
      </c>
      <c r="L1144">
        <v>133471</v>
      </c>
      <c r="M1144">
        <v>0</v>
      </c>
      <c r="N1144" t="s">
        <v>81</v>
      </c>
      <c r="O1144">
        <v>0</v>
      </c>
      <c r="P1144" t="s">
        <v>122</v>
      </c>
      <c r="Q1144">
        <f t="shared" si="17"/>
        <v>0.3967816542998478</v>
      </c>
      <c r="R1144" t="s">
        <v>2010</v>
      </c>
    </row>
    <row r="1145" spans="1:18" x14ac:dyDescent="0.25">
      <c r="A1145" t="s">
        <v>150</v>
      </c>
      <c r="B1145">
        <v>2016</v>
      </c>
      <c r="C1145" t="s">
        <v>2014</v>
      </c>
      <c r="D1145" t="s">
        <v>2015</v>
      </c>
      <c r="E1145" t="s">
        <v>2011</v>
      </c>
      <c r="F1145" t="s">
        <v>120</v>
      </c>
      <c r="G1145">
        <v>35004</v>
      </c>
      <c r="I1145" t="s">
        <v>197</v>
      </c>
      <c r="J1145" t="s">
        <v>82</v>
      </c>
      <c r="K1145">
        <v>39.5</v>
      </c>
      <c r="L1145">
        <v>343939</v>
      </c>
      <c r="M1145">
        <v>4132650</v>
      </c>
      <c r="N1145" t="s">
        <v>81</v>
      </c>
      <c r="O1145">
        <v>0</v>
      </c>
      <c r="P1145" t="s">
        <v>122</v>
      </c>
      <c r="Q1145">
        <f t="shared" si="17"/>
        <v>0.99398589676897287</v>
      </c>
      <c r="R1145" t="s">
        <v>2015</v>
      </c>
    </row>
    <row r="1146" spans="1:18" x14ac:dyDescent="0.25">
      <c r="A1146" t="s">
        <v>150</v>
      </c>
      <c r="B1146">
        <v>2016</v>
      </c>
      <c r="C1146" t="s">
        <v>2014</v>
      </c>
      <c r="D1146" t="s">
        <v>2015</v>
      </c>
      <c r="E1146" t="s">
        <v>2012</v>
      </c>
      <c r="F1146" t="s">
        <v>120</v>
      </c>
      <c r="G1146">
        <v>35065</v>
      </c>
      <c r="I1146" t="s">
        <v>197</v>
      </c>
      <c r="J1146" t="s">
        <v>82</v>
      </c>
      <c r="K1146">
        <v>39.5</v>
      </c>
      <c r="L1146">
        <v>333740</v>
      </c>
      <c r="M1146">
        <v>4043070</v>
      </c>
      <c r="N1146" t="s">
        <v>81</v>
      </c>
      <c r="O1146">
        <v>0</v>
      </c>
      <c r="P1146" t="s">
        <v>1959</v>
      </c>
      <c r="Q1146">
        <f t="shared" si="17"/>
        <v>0.96451072192358822</v>
      </c>
      <c r="R1146" t="s">
        <v>2015</v>
      </c>
    </row>
    <row r="1147" spans="1:18" x14ac:dyDescent="0.25">
      <c r="A1147" t="s">
        <v>150</v>
      </c>
      <c r="B1147">
        <v>2016</v>
      </c>
      <c r="C1147" t="s">
        <v>2014</v>
      </c>
      <c r="D1147" t="s">
        <v>2015</v>
      </c>
      <c r="E1147" t="s">
        <v>2013</v>
      </c>
      <c r="F1147" t="s">
        <v>120</v>
      </c>
      <c r="G1147">
        <v>35034</v>
      </c>
      <c r="I1147" t="s">
        <v>199</v>
      </c>
      <c r="J1147" t="s">
        <v>84</v>
      </c>
      <c r="K1147">
        <v>19.5</v>
      </c>
      <c r="L1147">
        <v>144587</v>
      </c>
      <c r="M1147">
        <v>0</v>
      </c>
      <c r="N1147" t="s">
        <v>81</v>
      </c>
      <c r="O1147">
        <v>0</v>
      </c>
      <c r="P1147" t="s">
        <v>122</v>
      </c>
      <c r="Q1147">
        <f t="shared" si="17"/>
        <v>0.8464289895796745</v>
      </c>
      <c r="R1147" t="s">
        <v>2015</v>
      </c>
    </row>
    <row r="1148" spans="1:18" x14ac:dyDescent="0.25">
      <c r="A1148" t="s">
        <v>125</v>
      </c>
      <c r="B1148">
        <v>2016</v>
      </c>
      <c r="C1148" t="s">
        <v>2016</v>
      </c>
      <c r="D1148" t="s">
        <v>2017</v>
      </c>
      <c r="E1148">
        <v>1</v>
      </c>
      <c r="F1148" t="s">
        <v>120</v>
      </c>
      <c r="G1148">
        <v>40909</v>
      </c>
      <c r="I1148" t="s">
        <v>129</v>
      </c>
      <c r="J1148" t="s">
        <v>69</v>
      </c>
      <c r="K1148">
        <v>1</v>
      </c>
      <c r="L1148">
        <v>1622</v>
      </c>
      <c r="M1148">
        <v>0</v>
      </c>
      <c r="N1148" t="s">
        <v>68</v>
      </c>
      <c r="O1148">
        <v>0</v>
      </c>
      <c r="P1148" t="s">
        <v>122</v>
      </c>
      <c r="Q1148">
        <f t="shared" si="17"/>
        <v>0.18515981735159817</v>
      </c>
      <c r="R1148" t="s">
        <v>2017</v>
      </c>
    </row>
    <row r="1149" spans="1:18" x14ac:dyDescent="0.25">
      <c r="A1149" t="s">
        <v>168</v>
      </c>
      <c r="B1149">
        <v>2016</v>
      </c>
      <c r="C1149" t="s">
        <v>2018</v>
      </c>
      <c r="D1149" t="s">
        <v>2019</v>
      </c>
      <c r="E1149" t="s">
        <v>2020</v>
      </c>
      <c r="F1149" t="s">
        <v>120</v>
      </c>
      <c r="G1149">
        <v>26268</v>
      </c>
      <c r="I1149" t="s">
        <v>172</v>
      </c>
      <c r="J1149" t="s">
        <v>70</v>
      </c>
      <c r="K1149">
        <v>55</v>
      </c>
      <c r="L1149">
        <v>340459</v>
      </c>
      <c r="M1149">
        <v>0</v>
      </c>
      <c r="N1149" t="s">
        <v>77</v>
      </c>
      <c r="O1149">
        <v>0</v>
      </c>
      <c r="P1149" t="s">
        <v>122</v>
      </c>
      <c r="Q1149">
        <f t="shared" si="17"/>
        <v>0.7066396845163968</v>
      </c>
      <c r="R1149" t="s">
        <v>2019</v>
      </c>
    </row>
    <row r="1150" spans="1:18" x14ac:dyDescent="0.25">
      <c r="A1150" t="s">
        <v>168</v>
      </c>
      <c r="B1150">
        <v>2016</v>
      </c>
      <c r="C1150" t="s">
        <v>2018</v>
      </c>
      <c r="D1150" t="s">
        <v>2019</v>
      </c>
      <c r="E1150" t="s">
        <v>2021</v>
      </c>
      <c r="F1150" t="s">
        <v>120</v>
      </c>
      <c r="G1150">
        <v>26268</v>
      </c>
      <c r="I1150" t="s">
        <v>172</v>
      </c>
      <c r="J1150" t="s">
        <v>70</v>
      </c>
      <c r="K1150">
        <v>55</v>
      </c>
      <c r="L1150">
        <v>355663</v>
      </c>
      <c r="M1150">
        <v>0</v>
      </c>
      <c r="N1150" t="s">
        <v>77</v>
      </c>
      <c r="O1150">
        <v>0</v>
      </c>
      <c r="P1150" t="s">
        <v>122</v>
      </c>
      <c r="Q1150">
        <f t="shared" si="17"/>
        <v>0.73819634703196346</v>
      </c>
      <c r="R1150" t="s">
        <v>2019</v>
      </c>
    </row>
    <row r="1151" spans="1:18" x14ac:dyDescent="0.25">
      <c r="A1151" t="s">
        <v>150</v>
      </c>
      <c r="B1151">
        <v>2016</v>
      </c>
      <c r="C1151" t="s">
        <v>2022</v>
      </c>
      <c r="D1151" t="s">
        <v>2023</v>
      </c>
      <c r="E1151">
        <v>1</v>
      </c>
      <c r="F1151" t="s">
        <v>120</v>
      </c>
      <c r="G1151">
        <v>31472</v>
      </c>
      <c r="I1151" t="s">
        <v>167</v>
      </c>
      <c r="J1151" t="s">
        <v>74</v>
      </c>
      <c r="K1151">
        <v>74.2</v>
      </c>
      <c r="L1151">
        <v>5260.05</v>
      </c>
      <c r="M1151">
        <v>69250</v>
      </c>
      <c r="N1151" t="s">
        <v>81</v>
      </c>
      <c r="O1151">
        <v>0</v>
      </c>
      <c r="P1151" t="s">
        <v>122</v>
      </c>
      <c r="Q1151">
        <f t="shared" si="17"/>
        <v>8.0924842151903417E-3</v>
      </c>
      <c r="R1151" t="s">
        <v>2023</v>
      </c>
    </row>
    <row r="1152" spans="1:18" x14ac:dyDescent="0.25">
      <c r="A1152" t="s">
        <v>150</v>
      </c>
      <c r="B1152">
        <v>2016</v>
      </c>
      <c r="C1152" t="s">
        <v>2024</v>
      </c>
      <c r="D1152" t="s">
        <v>2025</v>
      </c>
      <c r="E1152">
        <v>1</v>
      </c>
      <c r="F1152" t="s">
        <v>120</v>
      </c>
      <c r="G1152">
        <v>29403</v>
      </c>
      <c r="I1152" t="s">
        <v>167</v>
      </c>
      <c r="J1152" t="s">
        <v>74</v>
      </c>
      <c r="K1152">
        <v>56</v>
      </c>
      <c r="L1152">
        <v>1260.22</v>
      </c>
      <c r="M1152">
        <v>23243</v>
      </c>
      <c r="N1152" t="s">
        <v>73</v>
      </c>
      <c r="O1152">
        <v>1262.06</v>
      </c>
      <c r="P1152" t="s">
        <v>81</v>
      </c>
      <c r="Q1152">
        <f t="shared" si="17"/>
        <v>2.5689416177429878E-3</v>
      </c>
      <c r="R1152" t="s">
        <v>2025</v>
      </c>
    </row>
    <row r="1153" spans="1:20" x14ac:dyDescent="0.25">
      <c r="A1153" t="s">
        <v>150</v>
      </c>
      <c r="B1153">
        <v>2016</v>
      </c>
      <c r="C1153" t="s">
        <v>2024</v>
      </c>
      <c r="D1153" t="s">
        <v>2025</v>
      </c>
      <c r="E1153">
        <v>2</v>
      </c>
      <c r="F1153" t="s">
        <v>120</v>
      </c>
      <c r="G1153">
        <v>29768</v>
      </c>
      <c r="I1153" t="s">
        <v>167</v>
      </c>
      <c r="J1153" t="s">
        <v>74</v>
      </c>
      <c r="K1153">
        <v>56</v>
      </c>
      <c r="L1153">
        <v>1593.76</v>
      </c>
      <c r="M1153">
        <v>25796</v>
      </c>
      <c r="N1153" t="s">
        <v>81</v>
      </c>
      <c r="O1153">
        <v>997.11</v>
      </c>
      <c r="P1153" t="s">
        <v>73</v>
      </c>
      <c r="Q1153">
        <f t="shared" si="17"/>
        <v>3.2488584474885842E-3</v>
      </c>
      <c r="R1153" t="s">
        <v>2025</v>
      </c>
    </row>
    <row r="1154" spans="1:20" x14ac:dyDescent="0.25">
      <c r="A1154" t="s">
        <v>125</v>
      </c>
      <c r="B1154">
        <v>2016</v>
      </c>
      <c r="C1154" t="s">
        <v>2026</v>
      </c>
      <c r="D1154" t="s">
        <v>2027</v>
      </c>
      <c r="E1154" t="s">
        <v>128</v>
      </c>
      <c r="F1154" t="s">
        <v>120</v>
      </c>
      <c r="G1154">
        <v>42224</v>
      </c>
      <c r="I1154" t="s">
        <v>129</v>
      </c>
      <c r="J1154" t="s">
        <v>69</v>
      </c>
      <c r="K1154">
        <v>230</v>
      </c>
      <c r="L1154">
        <v>694378</v>
      </c>
      <c r="M1154">
        <v>0</v>
      </c>
      <c r="N1154" t="s">
        <v>68</v>
      </c>
      <c r="O1154">
        <v>0</v>
      </c>
      <c r="P1154" t="s">
        <v>122</v>
      </c>
      <c r="Q1154">
        <f t="shared" si="17"/>
        <v>0.34463867381377805</v>
      </c>
      <c r="R1154" t="s">
        <v>2027</v>
      </c>
    </row>
    <row r="1155" spans="1:20" x14ac:dyDescent="0.25">
      <c r="A1155" t="s">
        <v>150</v>
      </c>
      <c r="B1155">
        <v>2016</v>
      </c>
      <c r="C1155" t="s">
        <v>2028</v>
      </c>
      <c r="D1155" t="s">
        <v>2029</v>
      </c>
      <c r="E1155">
        <v>1</v>
      </c>
      <c r="F1155" t="s">
        <v>120</v>
      </c>
      <c r="G1155">
        <v>41214</v>
      </c>
      <c r="I1155" t="s">
        <v>167</v>
      </c>
      <c r="J1155" t="s">
        <v>74</v>
      </c>
      <c r="K1155">
        <v>49</v>
      </c>
      <c r="L1155">
        <v>31297</v>
      </c>
      <c r="M1155">
        <v>319660</v>
      </c>
      <c r="N1155" t="s">
        <v>81</v>
      </c>
      <c r="O1155">
        <v>0</v>
      </c>
      <c r="P1155" t="s">
        <v>122</v>
      </c>
      <c r="Q1155">
        <f t="shared" si="17"/>
        <v>7.2912589693411606E-2</v>
      </c>
      <c r="R1155" t="s">
        <v>2029</v>
      </c>
    </row>
    <row r="1156" spans="1:20" x14ac:dyDescent="0.25">
      <c r="A1156" t="s">
        <v>125</v>
      </c>
      <c r="B1156">
        <v>2016</v>
      </c>
      <c r="C1156" t="s">
        <v>2030</v>
      </c>
      <c r="D1156" t="s">
        <v>2031</v>
      </c>
      <c r="E1156">
        <v>1</v>
      </c>
      <c r="F1156" t="s">
        <v>120</v>
      </c>
      <c r="G1156">
        <v>41110</v>
      </c>
      <c r="I1156" t="s">
        <v>129</v>
      </c>
      <c r="J1156" t="s">
        <v>69</v>
      </c>
      <c r="K1156">
        <v>25.5</v>
      </c>
      <c r="L1156">
        <v>64503</v>
      </c>
      <c r="M1156">
        <v>0</v>
      </c>
      <c r="N1156" t="s">
        <v>68</v>
      </c>
      <c r="O1156">
        <v>0</v>
      </c>
      <c r="P1156" t="s">
        <v>122</v>
      </c>
      <c r="Q1156">
        <f t="shared" si="17"/>
        <v>0.2887590652699436</v>
      </c>
      <c r="R1156" t="s">
        <v>2031</v>
      </c>
    </row>
    <row r="1157" spans="1:20" x14ac:dyDescent="0.25">
      <c r="A1157" t="s">
        <v>150</v>
      </c>
      <c r="B1157">
        <v>2016</v>
      </c>
      <c r="C1157" t="s">
        <v>2032</v>
      </c>
      <c r="D1157" t="s">
        <v>2033</v>
      </c>
      <c r="E1157" t="s">
        <v>336</v>
      </c>
      <c r="F1157" t="s">
        <v>120</v>
      </c>
      <c r="G1157">
        <v>33543</v>
      </c>
      <c r="I1157" t="s">
        <v>167</v>
      </c>
      <c r="J1157" t="s">
        <v>74</v>
      </c>
      <c r="K1157">
        <v>47</v>
      </c>
      <c r="L1157">
        <v>7249.04</v>
      </c>
      <c r="M1157">
        <v>67907</v>
      </c>
      <c r="N1157" t="s">
        <v>81</v>
      </c>
      <c r="O1157">
        <v>0</v>
      </c>
      <c r="P1157" t="s">
        <v>122</v>
      </c>
      <c r="Q1157">
        <f t="shared" ref="Q1157:Q1220" si="18">IFERROR(L1157/(K1157*8760),"")</f>
        <v>1.7606723015641697E-2</v>
      </c>
      <c r="R1157" t="s">
        <v>2033</v>
      </c>
    </row>
    <row r="1158" spans="1:20" x14ac:dyDescent="0.25">
      <c r="A1158" t="s">
        <v>150</v>
      </c>
      <c r="B1158">
        <v>2016</v>
      </c>
      <c r="C1158" t="s">
        <v>2034</v>
      </c>
      <c r="D1158" t="s">
        <v>2035</v>
      </c>
      <c r="E1158" t="s">
        <v>2036</v>
      </c>
      <c r="F1158" t="s">
        <v>120</v>
      </c>
      <c r="G1158">
        <v>41066</v>
      </c>
      <c r="I1158" t="s">
        <v>167</v>
      </c>
      <c r="J1158" t="s">
        <v>74</v>
      </c>
      <c r="K1158">
        <v>5.6</v>
      </c>
      <c r="L1158">
        <v>41506</v>
      </c>
      <c r="M1158">
        <v>753530</v>
      </c>
      <c r="N1158" t="s">
        <v>81</v>
      </c>
      <c r="O1158">
        <v>0</v>
      </c>
      <c r="P1158" t="s">
        <v>122</v>
      </c>
      <c r="Q1158">
        <f t="shared" si="18"/>
        <v>0.84609425962165685</v>
      </c>
      <c r="R1158" t="s">
        <v>2035</v>
      </c>
    </row>
    <row r="1159" spans="1:20" x14ac:dyDescent="0.25">
      <c r="A1159" t="s">
        <v>150</v>
      </c>
      <c r="B1159">
        <v>2016</v>
      </c>
      <c r="C1159" t="s">
        <v>2034</v>
      </c>
      <c r="D1159" t="s">
        <v>2035</v>
      </c>
      <c r="E1159" t="s">
        <v>2037</v>
      </c>
      <c r="F1159" t="s">
        <v>120</v>
      </c>
      <c r="G1159">
        <v>41066</v>
      </c>
      <c r="I1159" t="s">
        <v>167</v>
      </c>
      <c r="J1159" t="s">
        <v>74</v>
      </c>
      <c r="K1159">
        <v>5.6</v>
      </c>
      <c r="L1159">
        <v>41672</v>
      </c>
      <c r="M1159">
        <v>752728</v>
      </c>
      <c r="N1159" t="s">
        <v>81</v>
      </c>
      <c r="O1159">
        <v>0</v>
      </c>
      <c r="P1159" t="s">
        <v>122</v>
      </c>
      <c r="Q1159">
        <f t="shared" si="18"/>
        <v>0.84947814742335293</v>
      </c>
      <c r="R1159" t="s">
        <v>2035</v>
      </c>
    </row>
    <row r="1160" spans="1:20" x14ac:dyDescent="0.25">
      <c r="A1160" t="s">
        <v>188</v>
      </c>
      <c r="B1160">
        <v>2016</v>
      </c>
      <c r="C1160" t="s">
        <v>2038</v>
      </c>
      <c r="D1160" t="s">
        <v>2039</v>
      </c>
      <c r="E1160" t="s">
        <v>2040</v>
      </c>
      <c r="F1160" t="s">
        <v>120</v>
      </c>
      <c r="G1160">
        <v>24654</v>
      </c>
      <c r="I1160" t="s">
        <v>191</v>
      </c>
      <c r="J1160" t="s">
        <v>95</v>
      </c>
      <c r="K1160">
        <v>9</v>
      </c>
      <c r="L1160">
        <v>19892</v>
      </c>
      <c r="M1160">
        <v>0</v>
      </c>
      <c r="N1160" t="s">
        <v>93</v>
      </c>
      <c r="O1160">
        <v>0</v>
      </c>
      <c r="P1160" t="s">
        <v>122</v>
      </c>
      <c r="Q1160">
        <f t="shared" si="18"/>
        <v>0.25230847285641805</v>
      </c>
      <c r="R1160" t="s">
        <v>2039</v>
      </c>
    </row>
    <row r="1161" spans="1:20" x14ac:dyDescent="0.25">
      <c r="A1161" t="s">
        <v>188</v>
      </c>
      <c r="B1161">
        <v>2016</v>
      </c>
      <c r="C1161" t="s">
        <v>2041</v>
      </c>
      <c r="D1161" t="s">
        <v>2042</v>
      </c>
      <c r="E1161" t="s">
        <v>2043</v>
      </c>
      <c r="F1161" t="s">
        <v>120</v>
      </c>
      <c r="G1161">
        <v>11160</v>
      </c>
      <c r="I1161" t="s">
        <v>191</v>
      </c>
      <c r="J1161" t="s">
        <v>95</v>
      </c>
      <c r="K1161">
        <v>3.5</v>
      </c>
      <c r="L1161">
        <v>7949</v>
      </c>
      <c r="M1161">
        <v>0</v>
      </c>
      <c r="N1161" t="s">
        <v>93</v>
      </c>
      <c r="O1161">
        <v>0</v>
      </c>
      <c r="P1161" t="s">
        <v>122</v>
      </c>
      <c r="Q1161">
        <f t="shared" si="18"/>
        <v>0.25926288323548596</v>
      </c>
      <c r="R1161" t="s">
        <v>2042</v>
      </c>
    </row>
    <row r="1162" spans="1:20" x14ac:dyDescent="0.25">
      <c r="A1162" t="s">
        <v>188</v>
      </c>
      <c r="B1162">
        <v>2016</v>
      </c>
      <c r="C1162" t="s">
        <v>2044</v>
      </c>
      <c r="D1162" t="s">
        <v>2045</v>
      </c>
      <c r="E1162">
        <v>1</v>
      </c>
      <c r="F1162" t="s">
        <v>120</v>
      </c>
      <c r="G1162">
        <v>30042</v>
      </c>
      <c r="I1162" t="s">
        <v>191</v>
      </c>
      <c r="J1162" t="s">
        <v>95</v>
      </c>
      <c r="K1162">
        <v>2.7</v>
      </c>
      <c r="L1162">
        <v>4958</v>
      </c>
      <c r="M1162">
        <v>0</v>
      </c>
      <c r="N1162" t="s">
        <v>93</v>
      </c>
      <c r="O1162">
        <v>0</v>
      </c>
      <c r="P1162" t="s">
        <v>122</v>
      </c>
      <c r="Q1162">
        <f t="shared" si="18"/>
        <v>0.20962286487400641</v>
      </c>
      <c r="R1162" t="s">
        <v>3856</v>
      </c>
      <c r="S1162" t="s">
        <v>3857</v>
      </c>
    </row>
    <row r="1163" spans="1:20" x14ac:dyDescent="0.25">
      <c r="A1163" t="s">
        <v>125</v>
      </c>
      <c r="B1163">
        <v>2016</v>
      </c>
      <c r="C1163" t="s">
        <v>2046</v>
      </c>
      <c r="D1163" t="s">
        <v>2047</v>
      </c>
      <c r="E1163" t="s">
        <v>128</v>
      </c>
      <c r="F1163" t="s">
        <v>120</v>
      </c>
      <c r="G1163">
        <v>42095</v>
      </c>
      <c r="I1163" t="s">
        <v>129</v>
      </c>
      <c r="J1163" t="s">
        <v>69</v>
      </c>
      <c r="K1163">
        <v>1.5</v>
      </c>
      <c r="L1163">
        <v>3626</v>
      </c>
      <c r="M1163">
        <v>0</v>
      </c>
      <c r="N1163" t="s">
        <v>68</v>
      </c>
      <c r="O1163">
        <v>0</v>
      </c>
      <c r="P1163" t="s">
        <v>122</v>
      </c>
      <c r="Q1163">
        <f t="shared" si="18"/>
        <v>0.27595129375951294</v>
      </c>
      <c r="R1163" t="s">
        <v>2047</v>
      </c>
    </row>
    <row r="1164" spans="1:20" x14ac:dyDescent="0.25">
      <c r="A1164" t="s">
        <v>125</v>
      </c>
      <c r="B1164">
        <v>2016</v>
      </c>
      <c r="C1164" t="s">
        <v>2048</v>
      </c>
      <c r="D1164" t="s">
        <v>2049</v>
      </c>
      <c r="E1164" t="s">
        <v>128</v>
      </c>
      <c r="F1164" t="s">
        <v>120</v>
      </c>
      <c r="G1164">
        <v>42107</v>
      </c>
      <c r="I1164" t="s">
        <v>129</v>
      </c>
      <c r="J1164" t="s">
        <v>69</v>
      </c>
      <c r="K1164">
        <v>1.49</v>
      </c>
      <c r="L1164">
        <v>3141</v>
      </c>
      <c r="M1164">
        <v>0</v>
      </c>
      <c r="N1164" t="s">
        <v>68</v>
      </c>
      <c r="O1164">
        <v>0</v>
      </c>
      <c r="Q1164">
        <f t="shared" si="18"/>
        <v>0.24064539854739359</v>
      </c>
      <c r="R1164" t="s">
        <v>2049</v>
      </c>
    </row>
    <row r="1165" spans="1:20" x14ac:dyDescent="0.25">
      <c r="A1165" t="s">
        <v>125</v>
      </c>
      <c r="B1165">
        <v>2016</v>
      </c>
      <c r="C1165" t="s">
        <v>2050</v>
      </c>
      <c r="D1165" t="s">
        <v>2051</v>
      </c>
      <c r="E1165">
        <v>1</v>
      </c>
      <c r="F1165" t="s">
        <v>120</v>
      </c>
      <c r="G1165">
        <v>40511</v>
      </c>
      <c r="I1165" t="s">
        <v>129</v>
      </c>
      <c r="J1165" t="s">
        <v>69</v>
      </c>
      <c r="K1165">
        <v>1.1399999999999999</v>
      </c>
      <c r="L1165">
        <v>1837</v>
      </c>
      <c r="M1165">
        <v>0</v>
      </c>
      <c r="N1165" t="s">
        <v>68</v>
      </c>
      <c r="O1165">
        <v>0</v>
      </c>
      <c r="P1165" t="s">
        <v>122</v>
      </c>
      <c r="Q1165">
        <f t="shared" si="18"/>
        <v>0.18395017223423857</v>
      </c>
      <c r="R1165" t="s">
        <v>3858</v>
      </c>
      <c r="S1165" t="s">
        <v>3859</v>
      </c>
    </row>
    <row r="1166" spans="1:20" x14ac:dyDescent="0.25">
      <c r="A1166" t="s">
        <v>125</v>
      </c>
      <c r="B1166">
        <v>2016</v>
      </c>
      <c r="C1166" t="s">
        <v>2052</v>
      </c>
      <c r="D1166" t="s">
        <v>2053</v>
      </c>
      <c r="E1166" t="s">
        <v>128</v>
      </c>
      <c r="F1166" t="s">
        <v>120</v>
      </c>
      <c r="G1166">
        <v>42630</v>
      </c>
      <c r="I1166" t="s">
        <v>129</v>
      </c>
      <c r="J1166" t="s">
        <v>69</v>
      </c>
      <c r="K1166">
        <v>3</v>
      </c>
      <c r="L1166">
        <v>1978</v>
      </c>
      <c r="M1166">
        <v>0</v>
      </c>
      <c r="N1166" t="s">
        <v>68</v>
      </c>
      <c r="O1166">
        <v>0</v>
      </c>
      <c r="Q1166">
        <f t="shared" si="18"/>
        <v>7.5266362252663629E-2</v>
      </c>
      <c r="R1166" t="s">
        <v>3860</v>
      </c>
      <c r="S1166" t="s">
        <v>3861</v>
      </c>
    </row>
    <row r="1167" spans="1:20" x14ac:dyDescent="0.25">
      <c r="A1167" t="s">
        <v>116</v>
      </c>
      <c r="B1167">
        <v>2016</v>
      </c>
      <c r="C1167" t="s">
        <v>2054</v>
      </c>
      <c r="D1167" t="s">
        <v>2055</v>
      </c>
      <c r="E1167" t="s">
        <v>119</v>
      </c>
      <c r="F1167" t="s">
        <v>120</v>
      </c>
      <c r="G1167">
        <v>31015</v>
      </c>
      <c r="I1167" t="s">
        <v>121</v>
      </c>
      <c r="J1167" t="s">
        <v>99</v>
      </c>
      <c r="K1167">
        <v>29.9</v>
      </c>
      <c r="L1167">
        <v>7307</v>
      </c>
      <c r="M1167">
        <v>0</v>
      </c>
      <c r="N1167" t="s">
        <v>98</v>
      </c>
      <c r="O1167">
        <v>0</v>
      </c>
      <c r="P1167" t="s">
        <v>122</v>
      </c>
      <c r="Q1167">
        <f t="shared" si="18"/>
        <v>2.7897405354224889E-2</v>
      </c>
      <c r="R1167" t="s">
        <v>2055</v>
      </c>
    </row>
    <row r="1168" spans="1:20" x14ac:dyDescent="0.25">
      <c r="A1168" t="s">
        <v>125</v>
      </c>
      <c r="B1168">
        <v>2016</v>
      </c>
      <c r="C1168" t="s">
        <v>2056</v>
      </c>
      <c r="D1168" t="s">
        <v>2057</v>
      </c>
      <c r="E1168" t="s">
        <v>2058</v>
      </c>
      <c r="F1168" t="s">
        <v>120</v>
      </c>
      <c r="G1168">
        <v>41640</v>
      </c>
      <c r="I1168" t="s">
        <v>129</v>
      </c>
      <c r="J1168" t="s">
        <v>69</v>
      </c>
      <c r="K1168">
        <v>150</v>
      </c>
      <c r="L1168">
        <v>408247</v>
      </c>
      <c r="M1168">
        <v>0</v>
      </c>
      <c r="N1168" t="s">
        <v>68</v>
      </c>
      <c r="O1168">
        <v>0</v>
      </c>
      <c r="P1168" t="s">
        <v>122</v>
      </c>
      <c r="Q1168">
        <f t="shared" si="18"/>
        <v>0.31069025875190259</v>
      </c>
      <c r="R1168" t="s">
        <v>3862</v>
      </c>
      <c r="S1168" t="s">
        <v>3674</v>
      </c>
      <c r="T1168">
        <v>1</v>
      </c>
    </row>
    <row r="1169" spans="1:20" x14ac:dyDescent="0.25">
      <c r="A1169" t="s">
        <v>125</v>
      </c>
      <c r="B1169">
        <v>2016</v>
      </c>
      <c r="C1169" t="s">
        <v>2059</v>
      </c>
      <c r="D1169" t="s">
        <v>2060</v>
      </c>
      <c r="E1169" t="s">
        <v>2061</v>
      </c>
      <c r="F1169" t="s">
        <v>120</v>
      </c>
      <c r="G1169">
        <v>42675</v>
      </c>
      <c r="I1169" t="s">
        <v>129</v>
      </c>
      <c r="J1169" t="s">
        <v>69</v>
      </c>
      <c r="K1169">
        <v>100.81</v>
      </c>
      <c r="L1169">
        <v>21432</v>
      </c>
      <c r="M1169">
        <v>0</v>
      </c>
      <c r="N1169" t="s">
        <v>68</v>
      </c>
      <c r="O1169">
        <v>0</v>
      </c>
      <c r="Q1169">
        <f t="shared" si="18"/>
        <v>2.4269173122366369E-2</v>
      </c>
      <c r="R1169" t="s">
        <v>3863</v>
      </c>
      <c r="S1169" t="s">
        <v>3674</v>
      </c>
      <c r="T1169">
        <v>1</v>
      </c>
    </row>
    <row r="1170" spans="1:20" x14ac:dyDescent="0.25">
      <c r="A1170" t="s">
        <v>125</v>
      </c>
      <c r="B1170">
        <v>2016</v>
      </c>
      <c r="C1170" t="s">
        <v>2062</v>
      </c>
      <c r="D1170" t="s">
        <v>2063</v>
      </c>
      <c r="E1170" t="s">
        <v>2064</v>
      </c>
      <c r="F1170" t="s">
        <v>120</v>
      </c>
      <c r="G1170">
        <v>42583</v>
      </c>
      <c r="I1170" t="s">
        <v>129</v>
      </c>
      <c r="J1170" t="s">
        <v>69</v>
      </c>
      <c r="K1170">
        <v>152</v>
      </c>
      <c r="L1170">
        <v>76162</v>
      </c>
      <c r="M1170">
        <v>0</v>
      </c>
      <c r="N1170" t="s">
        <v>68</v>
      </c>
      <c r="O1170">
        <v>0</v>
      </c>
      <c r="Q1170">
        <f t="shared" si="18"/>
        <v>5.7199291035808703E-2</v>
      </c>
      <c r="R1170" t="s">
        <v>3864</v>
      </c>
      <c r="S1170" t="s">
        <v>3674</v>
      </c>
      <c r="T1170">
        <v>1</v>
      </c>
    </row>
    <row r="1171" spans="1:20" x14ac:dyDescent="0.25">
      <c r="A1171" t="s">
        <v>150</v>
      </c>
      <c r="B1171">
        <v>2016</v>
      </c>
      <c r="C1171" t="s">
        <v>2065</v>
      </c>
      <c r="D1171" t="s">
        <v>2066</v>
      </c>
      <c r="E1171" t="s">
        <v>2067</v>
      </c>
      <c r="F1171" t="s">
        <v>120</v>
      </c>
      <c r="G1171">
        <v>38504</v>
      </c>
      <c r="I1171" t="s">
        <v>197</v>
      </c>
      <c r="J1171" t="s">
        <v>82</v>
      </c>
      <c r="K1171">
        <v>182.4</v>
      </c>
      <c r="L1171">
        <v>872733</v>
      </c>
      <c r="M1171">
        <v>10278400</v>
      </c>
      <c r="N1171" t="s">
        <v>81</v>
      </c>
      <c r="O1171">
        <v>0</v>
      </c>
      <c r="P1171" t="s">
        <v>122</v>
      </c>
      <c r="Q1171">
        <f t="shared" si="18"/>
        <v>0.54620095830329252</v>
      </c>
      <c r="R1171" t="s">
        <v>2066</v>
      </c>
    </row>
    <row r="1172" spans="1:20" x14ac:dyDescent="0.25">
      <c r="A1172" t="s">
        <v>150</v>
      </c>
      <c r="B1172">
        <v>2016</v>
      </c>
      <c r="C1172" t="s">
        <v>2065</v>
      </c>
      <c r="D1172" t="s">
        <v>2066</v>
      </c>
      <c r="E1172" t="s">
        <v>2068</v>
      </c>
      <c r="F1172" t="s">
        <v>120</v>
      </c>
      <c r="G1172">
        <v>38504</v>
      </c>
      <c r="I1172" t="s">
        <v>197</v>
      </c>
      <c r="J1172" t="s">
        <v>82</v>
      </c>
      <c r="K1172">
        <v>182.4</v>
      </c>
      <c r="L1172">
        <v>756311</v>
      </c>
      <c r="M1172">
        <v>9636460</v>
      </c>
      <c r="N1172" t="s">
        <v>81</v>
      </c>
      <c r="O1172">
        <v>0</v>
      </c>
      <c r="P1172" t="s">
        <v>122</v>
      </c>
      <c r="Q1172">
        <f t="shared" si="18"/>
        <v>0.47333811483617722</v>
      </c>
      <c r="R1172" t="s">
        <v>2066</v>
      </c>
    </row>
    <row r="1173" spans="1:20" x14ac:dyDescent="0.25">
      <c r="A1173" t="s">
        <v>150</v>
      </c>
      <c r="B1173">
        <v>2016</v>
      </c>
      <c r="C1173" t="s">
        <v>2065</v>
      </c>
      <c r="D1173" t="s">
        <v>2066</v>
      </c>
      <c r="E1173" t="s">
        <v>2069</v>
      </c>
      <c r="F1173" t="s">
        <v>120</v>
      </c>
      <c r="G1173">
        <v>38504</v>
      </c>
      <c r="I1173" t="s">
        <v>199</v>
      </c>
      <c r="J1173" t="s">
        <v>84</v>
      </c>
      <c r="K1173">
        <v>201</v>
      </c>
      <c r="L1173">
        <v>1029240</v>
      </c>
      <c r="M1173">
        <v>318315</v>
      </c>
      <c r="N1173" t="s">
        <v>81</v>
      </c>
      <c r="O1173">
        <v>0</v>
      </c>
      <c r="P1173" t="s">
        <v>122</v>
      </c>
      <c r="Q1173">
        <f t="shared" si="18"/>
        <v>0.58454303823349008</v>
      </c>
      <c r="R1173" t="s">
        <v>2066</v>
      </c>
    </row>
    <row r="1174" spans="1:20" x14ac:dyDescent="0.25">
      <c r="A1174" t="s">
        <v>150</v>
      </c>
      <c r="B1174">
        <v>2016</v>
      </c>
      <c r="C1174" t="s">
        <v>2070</v>
      </c>
      <c r="D1174" t="s">
        <v>2071</v>
      </c>
      <c r="E1174" t="s">
        <v>2072</v>
      </c>
      <c r="F1174" t="s">
        <v>120</v>
      </c>
      <c r="G1174">
        <v>38889</v>
      </c>
      <c r="I1174" t="s">
        <v>167</v>
      </c>
      <c r="J1174" t="s">
        <v>74</v>
      </c>
      <c r="K1174">
        <v>50</v>
      </c>
      <c r="L1174">
        <v>43117.3</v>
      </c>
      <c r="M1174">
        <v>451029</v>
      </c>
      <c r="N1174" t="s">
        <v>81</v>
      </c>
      <c r="O1174">
        <v>0</v>
      </c>
      <c r="P1174" t="s">
        <v>527</v>
      </c>
      <c r="Q1174">
        <f t="shared" si="18"/>
        <v>9.8441324200913255E-2</v>
      </c>
      <c r="R1174" t="s">
        <v>2071</v>
      </c>
    </row>
    <row r="1175" spans="1:20" x14ac:dyDescent="0.25">
      <c r="A1175" t="s">
        <v>150</v>
      </c>
      <c r="B1175">
        <v>2016</v>
      </c>
      <c r="C1175" t="s">
        <v>2070</v>
      </c>
      <c r="D1175" t="s">
        <v>2071</v>
      </c>
      <c r="E1175" t="s">
        <v>2073</v>
      </c>
      <c r="F1175" t="s">
        <v>120</v>
      </c>
      <c r="G1175">
        <v>38889</v>
      </c>
      <c r="I1175" t="s">
        <v>167</v>
      </c>
      <c r="J1175" t="s">
        <v>74</v>
      </c>
      <c r="K1175">
        <v>50</v>
      </c>
      <c r="L1175">
        <v>26045</v>
      </c>
      <c r="M1175">
        <v>277412</v>
      </c>
      <c r="N1175" t="s">
        <v>81</v>
      </c>
      <c r="O1175">
        <v>0</v>
      </c>
      <c r="P1175" t="s">
        <v>122</v>
      </c>
      <c r="Q1175">
        <f t="shared" si="18"/>
        <v>5.9463470319634705E-2</v>
      </c>
      <c r="R1175" t="s">
        <v>2071</v>
      </c>
    </row>
    <row r="1176" spans="1:20" x14ac:dyDescent="0.25">
      <c r="A1176" t="s">
        <v>125</v>
      </c>
      <c r="B1176">
        <v>2016</v>
      </c>
      <c r="C1176" t="s">
        <v>2074</v>
      </c>
      <c r="D1176" t="s">
        <v>2075</v>
      </c>
      <c r="E1176">
        <v>1</v>
      </c>
      <c r="F1176" t="s">
        <v>120</v>
      </c>
      <c r="G1176">
        <v>40909</v>
      </c>
      <c r="I1176" t="s">
        <v>129</v>
      </c>
      <c r="J1176" t="s">
        <v>69</v>
      </c>
      <c r="K1176">
        <v>1.5</v>
      </c>
      <c r="L1176">
        <v>2432</v>
      </c>
      <c r="M1176">
        <v>0</v>
      </c>
      <c r="N1176" t="s">
        <v>68</v>
      </c>
      <c r="O1176">
        <v>0</v>
      </c>
      <c r="P1176" t="s">
        <v>122</v>
      </c>
      <c r="Q1176">
        <f t="shared" si="18"/>
        <v>0.18508371385083713</v>
      </c>
      <c r="R1176" t="s">
        <v>2075</v>
      </c>
    </row>
    <row r="1177" spans="1:20" x14ac:dyDescent="0.25">
      <c r="A1177" t="s">
        <v>150</v>
      </c>
      <c r="B1177">
        <v>2016</v>
      </c>
      <c r="C1177" t="s">
        <v>2076</v>
      </c>
      <c r="D1177" t="s">
        <v>2077</v>
      </c>
      <c r="E1177" t="s">
        <v>778</v>
      </c>
      <c r="F1177" t="s">
        <v>120</v>
      </c>
      <c r="G1177">
        <v>32647</v>
      </c>
      <c r="I1177" t="s">
        <v>167</v>
      </c>
      <c r="J1177" t="s">
        <v>74</v>
      </c>
      <c r="K1177">
        <v>39.1</v>
      </c>
      <c r="L1177">
        <v>270559</v>
      </c>
      <c r="M1177">
        <v>3648200</v>
      </c>
      <c r="N1177" t="s">
        <v>81</v>
      </c>
      <c r="O1177">
        <v>0</v>
      </c>
      <c r="P1177" t="s">
        <v>122</v>
      </c>
      <c r="Q1177">
        <f t="shared" si="18"/>
        <v>0.78991638346821758</v>
      </c>
      <c r="R1177" t="s">
        <v>2077</v>
      </c>
    </row>
    <row r="1178" spans="1:20" x14ac:dyDescent="0.25">
      <c r="A1178" t="s">
        <v>188</v>
      </c>
      <c r="B1178">
        <v>2016</v>
      </c>
      <c r="C1178" t="s">
        <v>2078</v>
      </c>
      <c r="D1178" t="s">
        <v>2079</v>
      </c>
      <c r="E1178" t="s">
        <v>386</v>
      </c>
      <c r="F1178" t="s">
        <v>120</v>
      </c>
      <c r="G1178">
        <v>24381</v>
      </c>
      <c r="I1178" t="s">
        <v>191</v>
      </c>
      <c r="J1178" t="s">
        <v>95</v>
      </c>
      <c r="K1178">
        <v>61</v>
      </c>
      <c r="L1178">
        <v>262768</v>
      </c>
      <c r="M1178">
        <v>0</v>
      </c>
      <c r="N1178" t="s">
        <v>93</v>
      </c>
      <c r="O1178">
        <v>0</v>
      </c>
      <c r="P1178" t="s">
        <v>122</v>
      </c>
      <c r="Q1178">
        <f t="shared" si="18"/>
        <v>0.49174339396661426</v>
      </c>
      <c r="R1178" t="s">
        <v>2079</v>
      </c>
    </row>
    <row r="1179" spans="1:20" x14ac:dyDescent="0.25">
      <c r="A1179" t="s">
        <v>188</v>
      </c>
      <c r="B1179">
        <v>2016</v>
      </c>
      <c r="C1179" t="s">
        <v>2078</v>
      </c>
      <c r="D1179" t="s">
        <v>2079</v>
      </c>
      <c r="E1179" t="s">
        <v>773</v>
      </c>
      <c r="F1179" t="s">
        <v>120</v>
      </c>
      <c r="G1179">
        <v>24381</v>
      </c>
      <c r="I1179" t="s">
        <v>191</v>
      </c>
      <c r="J1179" t="s">
        <v>95</v>
      </c>
      <c r="K1179">
        <v>55</v>
      </c>
      <c r="L1179">
        <v>269148</v>
      </c>
      <c r="M1179">
        <v>0</v>
      </c>
      <c r="N1179" t="s">
        <v>93</v>
      </c>
      <c r="O1179">
        <v>0</v>
      </c>
      <c r="P1179" t="s">
        <v>122</v>
      </c>
      <c r="Q1179">
        <f t="shared" si="18"/>
        <v>0.55863013698630137</v>
      </c>
      <c r="R1179" t="s">
        <v>2079</v>
      </c>
    </row>
    <row r="1180" spans="1:20" x14ac:dyDescent="0.25">
      <c r="A1180" t="s">
        <v>188</v>
      </c>
      <c r="B1180">
        <v>2016</v>
      </c>
      <c r="C1180" t="s">
        <v>2080</v>
      </c>
      <c r="D1180" t="s">
        <v>2081</v>
      </c>
      <c r="E1180" t="s">
        <v>128</v>
      </c>
      <c r="F1180" t="s">
        <v>120</v>
      </c>
      <c r="G1180">
        <v>19115</v>
      </c>
      <c r="I1180" t="s">
        <v>191</v>
      </c>
      <c r="J1180" t="s">
        <v>95</v>
      </c>
      <c r="K1180">
        <v>37.5</v>
      </c>
      <c r="L1180">
        <v>20965</v>
      </c>
      <c r="M1180">
        <v>0</v>
      </c>
      <c r="N1180" t="s">
        <v>93</v>
      </c>
      <c r="O1180">
        <v>0</v>
      </c>
      <c r="P1180" t="s">
        <v>122</v>
      </c>
      <c r="Q1180">
        <f t="shared" si="18"/>
        <v>6.3820395738203958E-2</v>
      </c>
      <c r="R1180" t="s">
        <v>2081</v>
      </c>
    </row>
    <row r="1181" spans="1:20" x14ac:dyDescent="0.25">
      <c r="A1181" t="s">
        <v>188</v>
      </c>
      <c r="B1181">
        <v>2016</v>
      </c>
      <c r="C1181" t="s">
        <v>2082</v>
      </c>
      <c r="D1181" t="s">
        <v>2083</v>
      </c>
      <c r="E1181" t="s">
        <v>2084</v>
      </c>
      <c r="F1181" t="s">
        <v>120</v>
      </c>
      <c r="G1181">
        <v>32478</v>
      </c>
      <c r="I1181" t="s">
        <v>191</v>
      </c>
      <c r="J1181" t="s">
        <v>95</v>
      </c>
      <c r="K1181">
        <v>5</v>
      </c>
      <c r="L1181">
        <v>13119</v>
      </c>
      <c r="M1181">
        <v>0</v>
      </c>
      <c r="N1181" t="s">
        <v>93</v>
      </c>
      <c r="O1181">
        <v>0</v>
      </c>
      <c r="P1181" t="s">
        <v>122</v>
      </c>
      <c r="Q1181">
        <f t="shared" si="18"/>
        <v>0.2995205479452055</v>
      </c>
      <c r="R1181" t="s">
        <v>2083</v>
      </c>
    </row>
    <row r="1182" spans="1:20" x14ac:dyDescent="0.25">
      <c r="A1182" t="s">
        <v>150</v>
      </c>
      <c r="B1182">
        <v>2016</v>
      </c>
      <c r="C1182" t="s">
        <v>2085</v>
      </c>
      <c r="D1182" t="s">
        <v>2086</v>
      </c>
      <c r="E1182" t="s">
        <v>128</v>
      </c>
      <c r="F1182" t="s">
        <v>446</v>
      </c>
      <c r="G1182">
        <v>39938</v>
      </c>
      <c r="I1182" t="s">
        <v>167</v>
      </c>
      <c r="J1182" t="s">
        <v>74</v>
      </c>
      <c r="K1182">
        <v>59.76</v>
      </c>
      <c r="L1182">
        <v>22065</v>
      </c>
      <c r="M1182">
        <v>241649</v>
      </c>
      <c r="N1182" t="s">
        <v>81</v>
      </c>
      <c r="O1182">
        <v>0</v>
      </c>
      <c r="P1182" t="s">
        <v>122</v>
      </c>
      <c r="Q1182">
        <f t="shared" si="18"/>
        <v>4.2149190368781064E-2</v>
      </c>
      <c r="R1182" t="s">
        <v>2086</v>
      </c>
    </row>
    <row r="1183" spans="1:20" x14ac:dyDescent="0.25">
      <c r="A1183" t="s">
        <v>150</v>
      </c>
      <c r="B1183">
        <v>2016</v>
      </c>
      <c r="C1183" t="s">
        <v>2085</v>
      </c>
      <c r="D1183" t="s">
        <v>2086</v>
      </c>
      <c r="E1183" t="s">
        <v>154</v>
      </c>
      <c r="F1183" t="s">
        <v>446</v>
      </c>
      <c r="G1183">
        <v>39938</v>
      </c>
      <c r="I1183" t="s">
        <v>167</v>
      </c>
      <c r="J1183" t="s">
        <v>74</v>
      </c>
      <c r="K1183">
        <v>59.76</v>
      </c>
      <c r="L1183">
        <v>19332</v>
      </c>
      <c r="M1183">
        <v>211570</v>
      </c>
      <c r="N1183" t="s">
        <v>81</v>
      </c>
      <c r="O1183">
        <v>0</v>
      </c>
      <c r="P1183" t="s">
        <v>122</v>
      </c>
      <c r="Q1183">
        <f t="shared" si="18"/>
        <v>3.6928536062056448E-2</v>
      </c>
      <c r="R1183" t="s">
        <v>2086</v>
      </c>
    </row>
    <row r="1184" spans="1:20" x14ac:dyDescent="0.25">
      <c r="A1184" t="s">
        <v>150</v>
      </c>
      <c r="B1184">
        <v>2016</v>
      </c>
      <c r="C1184" t="s">
        <v>2087</v>
      </c>
      <c r="D1184" t="s">
        <v>2088</v>
      </c>
      <c r="E1184" t="s">
        <v>781</v>
      </c>
      <c r="F1184" t="s">
        <v>120</v>
      </c>
      <c r="G1184">
        <v>32636</v>
      </c>
      <c r="I1184" t="s">
        <v>167</v>
      </c>
      <c r="J1184" t="s">
        <v>74</v>
      </c>
      <c r="K1184">
        <v>78</v>
      </c>
      <c r="L1184">
        <v>169980</v>
      </c>
      <c r="M1184">
        <v>2030850</v>
      </c>
      <c r="N1184" t="s">
        <v>81</v>
      </c>
      <c r="O1184">
        <v>0</v>
      </c>
      <c r="P1184" t="s">
        <v>122</v>
      </c>
      <c r="Q1184">
        <f t="shared" si="18"/>
        <v>0.24877063575693711</v>
      </c>
      <c r="R1184" t="s">
        <v>2088</v>
      </c>
    </row>
    <row r="1185" spans="1:20" x14ac:dyDescent="0.25">
      <c r="A1185" t="s">
        <v>150</v>
      </c>
      <c r="B1185">
        <v>2016</v>
      </c>
      <c r="C1185" t="s">
        <v>2087</v>
      </c>
      <c r="D1185" t="s">
        <v>2088</v>
      </c>
      <c r="E1185" t="s">
        <v>782</v>
      </c>
      <c r="F1185" t="s">
        <v>120</v>
      </c>
      <c r="G1185">
        <v>32636</v>
      </c>
      <c r="I1185" t="s">
        <v>167</v>
      </c>
      <c r="J1185" t="s">
        <v>74</v>
      </c>
      <c r="K1185">
        <v>78</v>
      </c>
      <c r="L1185">
        <v>118226</v>
      </c>
      <c r="M1185">
        <v>1411110</v>
      </c>
      <c r="N1185" t="s">
        <v>81</v>
      </c>
      <c r="O1185">
        <v>0</v>
      </c>
      <c r="P1185" t="s">
        <v>122</v>
      </c>
      <c r="Q1185">
        <f t="shared" si="18"/>
        <v>0.17302716309565624</v>
      </c>
      <c r="R1185" t="s">
        <v>2088</v>
      </c>
    </row>
    <row r="1186" spans="1:20" x14ac:dyDescent="0.25">
      <c r="A1186" t="s">
        <v>150</v>
      </c>
      <c r="B1186">
        <v>2016</v>
      </c>
      <c r="C1186" t="s">
        <v>2087</v>
      </c>
      <c r="D1186" t="s">
        <v>2088</v>
      </c>
      <c r="E1186" t="s">
        <v>303</v>
      </c>
      <c r="F1186" t="s">
        <v>120</v>
      </c>
      <c r="G1186">
        <v>32636</v>
      </c>
      <c r="I1186" t="s">
        <v>167</v>
      </c>
      <c r="J1186" t="s">
        <v>74</v>
      </c>
      <c r="K1186">
        <v>78</v>
      </c>
      <c r="L1186">
        <v>626327</v>
      </c>
      <c r="M1186">
        <v>7485300</v>
      </c>
      <c r="N1186" t="s">
        <v>81</v>
      </c>
      <c r="O1186">
        <v>0</v>
      </c>
      <c r="P1186" t="s">
        <v>122</v>
      </c>
      <c r="Q1186">
        <f t="shared" si="18"/>
        <v>0.91664764079147643</v>
      </c>
      <c r="R1186" t="s">
        <v>2088</v>
      </c>
    </row>
    <row r="1187" spans="1:20" x14ac:dyDescent="0.25">
      <c r="A1187" t="s">
        <v>116</v>
      </c>
      <c r="B1187">
        <v>2016</v>
      </c>
      <c r="C1187" t="s">
        <v>2089</v>
      </c>
      <c r="D1187" t="s">
        <v>2090</v>
      </c>
      <c r="E1187" t="s">
        <v>2091</v>
      </c>
      <c r="F1187" t="s">
        <v>120</v>
      </c>
      <c r="G1187">
        <v>40133</v>
      </c>
      <c r="I1187" t="s">
        <v>121</v>
      </c>
      <c r="J1187" t="s">
        <v>99</v>
      </c>
      <c r="K1187">
        <v>203.5</v>
      </c>
      <c r="L1187">
        <v>455236</v>
      </c>
      <c r="M1187">
        <v>0</v>
      </c>
      <c r="N1187" t="s">
        <v>98</v>
      </c>
      <c r="O1187">
        <v>0</v>
      </c>
      <c r="P1187" t="s">
        <v>122</v>
      </c>
      <c r="Q1187">
        <f t="shared" si="18"/>
        <v>0.25536894304017593</v>
      </c>
      <c r="R1187" t="s">
        <v>3865</v>
      </c>
      <c r="S1187" t="s">
        <v>3866</v>
      </c>
      <c r="T1187">
        <v>1</v>
      </c>
    </row>
    <row r="1188" spans="1:20" x14ac:dyDescent="0.25">
      <c r="A1188" t="s">
        <v>116</v>
      </c>
      <c r="B1188">
        <v>2016</v>
      </c>
      <c r="C1188" t="s">
        <v>2092</v>
      </c>
      <c r="D1188" t="s">
        <v>2093</v>
      </c>
      <c r="E1188" t="s">
        <v>2094</v>
      </c>
      <c r="F1188" t="s">
        <v>120</v>
      </c>
      <c r="G1188">
        <v>40339</v>
      </c>
      <c r="I1188" t="s">
        <v>121</v>
      </c>
      <c r="J1188" t="s">
        <v>99</v>
      </c>
      <c r="K1188">
        <v>100.5</v>
      </c>
      <c r="L1188">
        <v>193172</v>
      </c>
      <c r="M1188">
        <v>0</v>
      </c>
      <c r="N1188" t="s">
        <v>98</v>
      </c>
      <c r="O1188">
        <v>0</v>
      </c>
      <c r="P1188" t="s">
        <v>122</v>
      </c>
      <c r="Q1188">
        <f t="shared" si="18"/>
        <v>0.21941888729866649</v>
      </c>
      <c r="R1188" t="s">
        <v>3867</v>
      </c>
      <c r="S1188" t="s">
        <v>3866</v>
      </c>
      <c r="T1188">
        <v>1</v>
      </c>
    </row>
    <row r="1189" spans="1:20" x14ac:dyDescent="0.25">
      <c r="A1189" t="s">
        <v>188</v>
      </c>
      <c r="B1189">
        <v>2016</v>
      </c>
      <c r="C1189" t="s">
        <v>2095</v>
      </c>
      <c r="D1189" t="s">
        <v>2096</v>
      </c>
      <c r="E1189">
        <v>1</v>
      </c>
      <c r="F1189" t="s">
        <v>120</v>
      </c>
      <c r="G1189">
        <v>12801</v>
      </c>
      <c r="I1189" t="s">
        <v>191</v>
      </c>
      <c r="J1189" t="s">
        <v>95</v>
      </c>
      <c r="K1189">
        <v>0.8</v>
      </c>
      <c r="L1189">
        <v>1785</v>
      </c>
      <c r="M1189">
        <v>0</v>
      </c>
      <c r="N1189" t="s">
        <v>93</v>
      </c>
      <c r="O1189">
        <v>0</v>
      </c>
      <c r="P1189" t="s">
        <v>122</v>
      </c>
      <c r="Q1189">
        <f t="shared" si="18"/>
        <v>0.25470890410958902</v>
      </c>
      <c r="R1189" t="s">
        <v>2096</v>
      </c>
    </row>
    <row r="1190" spans="1:20" x14ac:dyDescent="0.25">
      <c r="A1190" t="s">
        <v>188</v>
      </c>
      <c r="B1190">
        <v>2016</v>
      </c>
      <c r="C1190" t="s">
        <v>2097</v>
      </c>
      <c r="D1190" t="s">
        <v>2098</v>
      </c>
      <c r="E1190">
        <v>1</v>
      </c>
      <c r="F1190" t="s">
        <v>120</v>
      </c>
      <c r="G1190">
        <v>1675</v>
      </c>
      <c r="I1190" t="s">
        <v>191</v>
      </c>
      <c r="J1190" t="s">
        <v>95</v>
      </c>
      <c r="K1190">
        <v>0.25</v>
      </c>
      <c r="L1190">
        <v>402</v>
      </c>
      <c r="M1190">
        <v>0</v>
      </c>
      <c r="N1190" t="s">
        <v>93</v>
      </c>
      <c r="O1190">
        <v>0</v>
      </c>
      <c r="P1190" t="s">
        <v>122</v>
      </c>
      <c r="Q1190">
        <f t="shared" si="18"/>
        <v>0.18356164383561643</v>
      </c>
      <c r="R1190" t="s">
        <v>2098</v>
      </c>
    </row>
    <row r="1191" spans="1:20" x14ac:dyDescent="0.25">
      <c r="A1191" t="s">
        <v>188</v>
      </c>
      <c r="B1191">
        <v>2016</v>
      </c>
      <c r="C1191" t="s">
        <v>2099</v>
      </c>
      <c r="D1191" t="s">
        <v>2100</v>
      </c>
      <c r="E1191">
        <v>3</v>
      </c>
      <c r="F1191" t="s">
        <v>120</v>
      </c>
      <c r="G1191">
        <v>1156</v>
      </c>
      <c r="I1191" t="s">
        <v>191</v>
      </c>
      <c r="J1191" t="s">
        <v>95</v>
      </c>
      <c r="K1191">
        <v>1</v>
      </c>
      <c r="L1191">
        <v>1609</v>
      </c>
      <c r="M1191">
        <v>0</v>
      </c>
      <c r="N1191" t="s">
        <v>93</v>
      </c>
      <c r="O1191">
        <v>0</v>
      </c>
      <c r="P1191" t="s">
        <v>122</v>
      </c>
      <c r="Q1191">
        <f t="shared" si="18"/>
        <v>0.18367579908675799</v>
      </c>
      <c r="R1191" t="s">
        <v>2100</v>
      </c>
    </row>
    <row r="1192" spans="1:20" x14ac:dyDescent="0.25">
      <c r="A1192" t="s">
        <v>188</v>
      </c>
      <c r="B1192">
        <v>2016</v>
      </c>
      <c r="C1192" t="s">
        <v>2099</v>
      </c>
      <c r="D1192" t="s">
        <v>2100</v>
      </c>
      <c r="E1192">
        <v>4</v>
      </c>
      <c r="F1192" t="s">
        <v>120</v>
      </c>
      <c r="G1192">
        <v>1736</v>
      </c>
      <c r="I1192" t="s">
        <v>191</v>
      </c>
      <c r="J1192" t="s">
        <v>95</v>
      </c>
      <c r="K1192">
        <v>1</v>
      </c>
      <c r="L1192">
        <v>1609</v>
      </c>
      <c r="M1192">
        <v>0</v>
      </c>
      <c r="N1192" t="s">
        <v>93</v>
      </c>
      <c r="O1192">
        <v>0</v>
      </c>
      <c r="P1192" t="s">
        <v>122</v>
      </c>
      <c r="Q1192">
        <f t="shared" si="18"/>
        <v>0.18367579908675799</v>
      </c>
      <c r="R1192" t="s">
        <v>2100</v>
      </c>
    </row>
    <row r="1193" spans="1:20" x14ac:dyDescent="0.25">
      <c r="A1193" t="s">
        <v>188</v>
      </c>
      <c r="B1193">
        <v>2016</v>
      </c>
      <c r="C1193" t="s">
        <v>2099</v>
      </c>
      <c r="D1193" t="s">
        <v>2100</v>
      </c>
      <c r="E1193">
        <v>5</v>
      </c>
      <c r="F1193" t="s">
        <v>120</v>
      </c>
      <c r="G1193">
        <v>1522</v>
      </c>
      <c r="I1193" t="s">
        <v>191</v>
      </c>
      <c r="J1193" t="s">
        <v>95</v>
      </c>
      <c r="K1193">
        <v>1</v>
      </c>
      <c r="L1193">
        <v>1610</v>
      </c>
      <c r="M1193">
        <v>0</v>
      </c>
      <c r="N1193" t="s">
        <v>93</v>
      </c>
      <c r="O1193">
        <v>0</v>
      </c>
      <c r="P1193" t="s">
        <v>122</v>
      </c>
      <c r="Q1193">
        <f t="shared" si="18"/>
        <v>0.18378995433789955</v>
      </c>
      <c r="R1193" t="s">
        <v>2100</v>
      </c>
    </row>
    <row r="1194" spans="1:20" x14ac:dyDescent="0.25">
      <c r="A1194" t="s">
        <v>150</v>
      </c>
      <c r="B1194">
        <v>2016</v>
      </c>
      <c r="C1194" t="s">
        <v>2101</v>
      </c>
      <c r="D1194" t="s">
        <v>2102</v>
      </c>
      <c r="E1194">
        <v>1</v>
      </c>
      <c r="F1194" t="s">
        <v>120</v>
      </c>
      <c r="G1194">
        <v>39295</v>
      </c>
      <c r="I1194" t="s">
        <v>167</v>
      </c>
      <c r="J1194" t="s">
        <v>74</v>
      </c>
      <c r="K1194">
        <v>49</v>
      </c>
      <c r="L1194">
        <v>32593</v>
      </c>
      <c r="M1194">
        <v>329220</v>
      </c>
      <c r="N1194" t="s">
        <v>81</v>
      </c>
      <c r="O1194">
        <v>0</v>
      </c>
      <c r="P1194" t="s">
        <v>122</v>
      </c>
      <c r="Q1194">
        <f t="shared" si="18"/>
        <v>7.5931879601155536E-2</v>
      </c>
      <c r="R1194" t="s">
        <v>2102</v>
      </c>
    </row>
    <row r="1195" spans="1:20" x14ac:dyDescent="0.25">
      <c r="A1195" t="s">
        <v>150</v>
      </c>
      <c r="B1195">
        <v>2016</v>
      </c>
      <c r="C1195" t="s">
        <v>2103</v>
      </c>
      <c r="D1195" t="s">
        <v>2104</v>
      </c>
      <c r="E1195" t="s">
        <v>2105</v>
      </c>
      <c r="F1195" t="s">
        <v>120</v>
      </c>
      <c r="G1195">
        <v>38504</v>
      </c>
      <c r="I1195" t="s">
        <v>167</v>
      </c>
      <c r="J1195" t="s">
        <v>74</v>
      </c>
      <c r="K1195">
        <v>47</v>
      </c>
      <c r="L1195">
        <v>54891</v>
      </c>
      <c r="M1195">
        <v>550180</v>
      </c>
      <c r="N1195" t="s">
        <v>81</v>
      </c>
      <c r="O1195">
        <v>0</v>
      </c>
      <c r="P1195" t="s">
        <v>122</v>
      </c>
      <c r="Q1195">
        <f t="shared" si="18"/>
        <v>0.13332118915767999</v>
      </c>
      <c r="R1195" t="s">
        <v>2104</v>
      </c>
    </row>
    <row r="1196" spans="1:20" x14ac:dyDescent="0.25">
      <c r="A1196" t="s">
        <v>150</v>
      </c>
      <c r="B1196">
        <v>2016</v>
      </c>
      <c r="C1196" t="s">
        <v>2103</v>
      </c>
      <c r="D1196" t="s">
        <v>2104</v>
      </c>
      <c r="E1196" t="s">
        <v>2106</v>
      </c>
      <c r="F1196" t="s">
        <v>120</v>
      </c>
      <c r="G1196">
        <v>40033</v>
      </c>
      <c r="I1196" t="s">
        <v>167</v>
      </c>
      <c r="J1196" t="s">
        <v>74</v>
      </c>
      <c r="K1196">
        <v>48</v>
      </c>
      <c r="L1196">
        <v>67922</v>
      </c>
      <c r="M1196">
        <v>691773</v>
      </c>
      <c r="N1196" t="s">
        <v>81</v>
      </c>
      <c r="O1196">
        <v>0</v>
      </c>
      <c r="P1196" t="s">
        <v>122</v>
      </c>
      <c r="Q1196">
        <f t="shared" si="18"/>
        <v>0.16153443683409438</v>
      </c>
      <c r="R1196" t="s">
        <v>2104</v>
      </c>
    </row>
    <row r="1197" spans="1:20" x14ac:dyDescent="0.25">
      <c r="A1197" t="s">
        <v>130</v>
      </c>
      <c r="B1197">
        <v>2016</v>
      </c>
      <c r="C1197" t="s">
        <v>2107</v>
      </c>
      <c r="D1197" t="s">
        <v>2108</v>
      </c>
      <c r="E1197" t="s">
        <v>207</v>
      </c>
      <c r="F1197" t="s">
        <v>120</v>
      </c>
      <c r="G1197">
        <v>41030</v>
      </c>
      <c r="I1197" t="s">
        <v>133</v>
      </c>
      <c r="J1197" t="s">
        <v>75</v>
      </c>
      <c r="K1197">
        <v>1.6</v>
      </c>
      <c r="L1197">
        <v>12631</v>
      </c>
      <c r="M1197">
        <v>137351</v>
      </c>
      <c r="N1197" t="s">
        <v>79</v>
      </c>
      <c r="O1197">
        <v>0</v>
      </c>
      <c r="P1197" t="s">
        <v>122</v>
      </c>
      <c r="Q1197">
        <f t="shared" si="18"/>
        <v>0.9011843607305936</v>
      </c>
      <c r="R1197" t="s">
        <v>2108</v>
      </c>
    </row>
    <row r="1198" spans="1:20" x14ac:dyDescent="0.25">
      <c r="A1198" t="s">
        <v>130</v>
      </c>
      <c r="B1198">
        <v>2016</v>
      </c>
      <c r="C1198" t="s">
        <v>2107</v>
      </c>
      <c r="D1198" t="s">
        <v>2108</v>
      </c>
      <c r="E1198" t="s">
        <v>208</v>
      </c>
      <c r="F1198" t="s">
        <v>120</v>
      </c>
      <c r="G1198">
        <v>41030</v>
      </c>
      <c r="I1198" t="s">
        <v>133</v>
      </c>
      <c r="J1198" t="s">
        <v>75</v>
      </c>
      <c r="K1198">
        <v>1.6</v>
      </c>
      <c r="L1198">
        <v>12631</v>
      </c>
      <c r="M1198">
        <v>137351</v>
      </c>
      <c r="N1198" t="s">
        <v>79</v>
      </c>
      <c r="O1198">
        <v>0</v>
      </c>
      <c r="P1198" t="s">
        <v>122</v>
      </c>
      <c r="Q1198">
        <f t="shared" si="18"/>
        <v>0.9011843607305936</v>
      </c>
      <c r="R1198" t="s">
        <v>2108</v>
      </c>
    </row>
    <row r="1199" spans="1:20" x14ac:dyDescent="0.25">
      <c r="A1199" t="s">
        <v>125</v>
      </c>
      <c r="B1199">
        <v>2016</v>
      </c>
      <c r="C1199" t="s">
        <v>2109</v>
      </c>
      <c r="D1199" t="s">
        <v>2110</v>
      </c>
      <c r="E1199" t="s">
        <v>128</v>
      </c>
      <c r="F1199" t="s">
        <v>120</v>
      </c>
      <c r="G1199">
        <v>42095</v>
      </c>
      <c r="I1199" t="s">
        <v>129</v>
      </c>
      <c r="J1199" t="s">
        <v>69</v>
      </c>
      <c r="K1199">
        <v>1.5</v>
      </c>
      <c r="L1199">
        <v>3586</v>
      </c>
      <c r="M1199">
        <v>0</v>
      </c>
      <c r="N1199" t="s">
        <v>68</v>
      </c>
      <c r="O1199">
        <v>0</v>
      </c>
      <c r="P1199" t="s">
        <v>122</v>
      </c>
      <c r="Q1199">
        <f t="shared" si="18"/>
        <v>0.27290715372907154</v>
      </c>
      <c r="R1199" t="s">
        <v>2110</v>
      </c>
    </row>
    <row r="1200" spans="1:20" x14ac:dyDescent="0.25">
      <c r="A1200" t="s">
        <v>125</v>
      </c>
      <c r="B1200">
        <v>2016</v>
      </c>
      <c r="C1200" t="s">
        <v>2111</v>
      </c>
      <c r="D1200" t="s">
        <v>2112</v>
      </c>
      <c r="E1200" t="s">
        <v>128</v>
      </c>
      <c r="F1200" t="s">
        <v>120</v>
      </c>
      <c r="G1200">
        <v>42004</v>
      </c>
      <c r="I1200" t="s">
        <v>129</v>
      </c>
      <c r="J1200" t="s">
        <v>69</v>
      </c>
      <c r="K1200">
        <v>1.5</v>
      </c>
      <c r="L1200">
        <v>2628</v>
      </c>
      <c r="M1200">
        <v>0</v>
      </c>
      <c r="N1200" t="s">
        <v>68</v>
      </c>
      <c r="O1200">
        <v>0</v>
      </c>
      <c r="Q1200">
        <f t="shared" si="18"/>
        <v>0.2</v>
      </c>
      <c r="R1200" t="s">
        <v>2112</v>
      </c>
    </row>
    <row r="1201" spans="1:19" x14ac:dyDescent="0.25">
      <c r="A1201" t="s">
        <v>130</v>
      </c>
      <c r="B1201">
        <v>2016</v>
      </c>
      <c r="C1201" t="s">
        <v>2113</v>
      </c>
      <c r="D1201" t="s">
        <v>2114</v>
      </c>
      <c r="E1201" t="s">
        <v>2115</v>
      </c>
      <c r="F1201" t="s">
        <v>120</v>
      </c>
      <c r="G1201">
        <v>36161</v>
      </c>
      <c r="I1201" t="s">
        <v>133</v>
      </c>
      <c r="J1201" t="s">
        <v>75</v>
      </c>
      <c r="K1201">
        <v>6.1</v>
      </c>
      <c r="L1201">
        <v>39949</v>
      </c>
      <c r="M1201">
        <v>399427</v>
      </c>
      <c r="N1201" t="s">
        <v>79</v>
      </c>
      <c r="O1201">
        <v>0</v>
      </c>
      <c r="P1201" t="s">
        <v>122</v>
      </c>
      <c r="Q1201">
        <f t="shared" si="18"/>
        <v>0.74760461112358711</v>
      </c>
      <c r="R1201" t="s">
        <v>2114</v>
      </c>
    </row>
    <row r="1202" spans="1:19" x14ac:dyDescent="0.25">
      <c r="A1202" t="s">
        <v>130</v>
      </c>
      <c r="B1202">
        <v>2016</v>
      </c>
      <c r="C1202" t="s">
        <v>2116</v>
      </c>
      <c r="D1202" t="s">
        <v>2117</v>
      </c>
      <c r="E1202" t="s">
        <v>128</v>
      </c>
      <c r="F1202" t="s">
        <v>120</v>
      </c>
      <c r="G1202">
        <v>36220</v>
      </c>
      <c r="I1202" t="s">
        <v>133</v>
      </c>
      <c r="J1202" t="s">
        <v>75</v>
      </c>
      <c r="K1202">
        <v>3.05</v>
      </c>
      <c r="L1202">
        <v>24336.5</v>
      </c>
      <c r="M1202">
        <v>274123</v>
      </c>
      <c r="N1202" t="s">
        <v>79</v>
      </c>
      <c r="O1202">
        <v>0</v>
      </c>
      <c r="P1202" t="s">
        <v>122</v>
      </c>
      <c r="Q1202">
        <f t="shared" si="18"/>
        <v>0.91086533423160421</v>
      </c>
      <c r="R1202" t="s">
        <v>2117</v>
      </c>
    </row>
    <row r="1203" spans="1:19" x14ac:dyDescent="0.25">
      <c r="A1203" t="s">
        <v>130</v>
      </c>
      <c r="B1203">
        <v>2016</v>
      </c>
      <c r="C1203" t="s">
        <v>2116</v>
      </c>
      <c r="D1203" t="s">
        <v>2117</v>
      </c>
      <c r="E1203" t="s">
        <v>154</v>
      </c>
      <c r="F1203" t="s">
        <v>120</v>
      </c>
      <c r="G1203">
        <v>36220</v>
      </c>
      <c r="I1203" t="s">
        <v>133</v>
      </c>
      <c r="J1203" t="s">
        <v>75</v>
      </c>
      <c r="K1203">
        <v>3.05</v>
      </c>
      <c r="L1203">
        <v>24336.5</v>
      </c>
      <c r="M1203">
        <v>274123</v>
      </c>
      <c r="N1203" t="s">
        <v>79</v>
      </c>
      <c r="O1203">
        <v>0</v>
      </c>
      <c r="P1203" t="s">
        <v>122</v>
      </c>
      <c r="Q1203">
        <f t="shared" si="18"/>
        <v>0.91086533423160421</v>
      </c>
      <c r="R1203" t="s">
        <v>2117</v>
      </c>
    </row>
    <row r="1204" spans="1:19" x14ac:dyDescent="0.25">
      <c r="A1204" t="s">
        <v>130</v>
      </c>
      <c r="B1204">
        <v>2016</v>
      </c>
      <c r="C1204" t="s">
        <v>2118</v>
      </c>
      <c r="D1204" t="s">
        <v>2119</v>
      </c>
      <c r="E1204" t="s">
        <v>2120</v>
      </c>
      <c r="F1204" t="s">
        <v>120</v>
      </c>
      <c r="G1204">
        <v>35612</v>
      </c>
      <c r="I1204" t="s">
        <v>133</v>
      </c>
      <c r="J1204" t="s">
        <v>75</v>
      </c>
      <c r="K1204">
        <v>6.52</v>
      </c>
      <c r="L1204">
        <v>50825</v>
      </c>
      <c r="M1204">
        <v>662260</v>
      </c>
      <c r="N1204" t="s">
        <v>79</v>
      </c>
      <c r="O1204">
        <v>0</v>
      </c>
      <c r="P1204" t="s">
        <v>88</v>
      </c>
      <c r="Q1204">
        <f t="shared" si="18"/>
        <v>0.88986819620696422</v>
      </c>
      <c r="R1204" t="s">
        <v>2119</v>
      </c>
    </row>
    <row r="1205" spans="1:19" x14ac:dyDescent="0.25">
      <c r="A1205" t="s">
        <v>130</v>
      </c>
      <c r="B1205">
        <v>2016</v>
      </c>
      <c r="C1205" t="s">
        <v>2121</v>
      </c>
      <c r="D1205" t="s">
        <v>2122</v>
      </c>
      <c r="E1205" t="s">
        <v>2123</v>
      </c>
      <c r="F1205" t="s">
        <v>120</v>
      </c>
      <c r="G1205">
        <v>36220</v>
      </c>
      <c r="I1205" t="s">
        <v>133</v>
      </c>
      <c r="J1205" t="s">
        <v>75</v>
      </c>
      <c r="K1205">
        <v>3.8</v>
      </c>
      <c r="L1205">
        <v>29076</v>
      </c>
      <c r="M1205">
        <v>338917</v>
      </c>
      <c r="N1205" t="s">
        <v>79</v>
      </c>
      <c r="O1205">
        <v>0</v>
      </c>
      <c r="P1205" t="s">
        <v>81</v>
      </c>
      <c r="Q1205">
        <f t="shared" si="18"/>
        <v>0.87346791636625809</v>
      </c>
      <c r="R1205" t="s">
        <v>2122</v>
      </c>
    </row>
    <row r="1206" spans="1:19" x14ac:dyDescent="0.25">
      <c r="A1206" t="s">
        <v>130</v>
      </c>
      <c r="B1206">
        <v>2016</v>
      </c>
      <c r="C1206" t="s">
        <v>2124</v>
      </c>
      <c r="D1206" t="s">
        <v>2125</v>
      </c>
      <c r="E1206" t="s">
        <v>128</v>
      </c>
      <c r="F1206" t="s">
        <v>120</v>
      </c>
      <c r="G1206">
        <v>36739</v>
      </c>
      <c r="I1206" t="s">
        <v>133</v>
      </c>
      <c r="J1206" t="s">
        <v>75</v>
      </c>
      <c r="K1206">
        <v>3.05</v>
      </c>
      <c r="L1206">
        <v>24829</v>
      </c>
      <c r="M1206">
        <v>260562</v>
      </c>
      <c r="N1206" t="s">
        <v>79</v>
      </c>
      <c r="O1206">
        <v>0</v>
      </c>
      <c r="P1206" t="s">
        <v>122</v>
      </c>
      <c r="Q1206">
        <f t="shared" si="18"/>
        <v>0.9292986001946254</v>
      </c>
      <c r="R1206" t="s">
        <v>2125</v>
      </c>
    </row>
    <row r="1207" spans="1:19" x14ac:dyDescent="0.25">
      <c r="A1207" t="s">
        <v>130</v>
      </c>
      <c r="B1207">
        <v>2016</v>
      </c>
      <c r="C1207" t="s">
        <v>2126</v>
      </c>
      <c r="D1207" t="s">
        <v>2127</v>
      </c>
      <c r="E1207" t="s">
        <v>2128</v>
      </c>
      <c r="F1207" t="s">
        <v>427</v>
      </c>
      <c r="G1207">
        <v>35916</v>
      </c>
      <c r="I1207" t="s">
        <v>133</v>
      </c>
      <c r="J1207" t="s">
        <v>75</v>
      </c>
      <c r="K1207">
        <v>1.8</v>
      </c>
      <c r="L1207">
        <v>0.01</v>
      </c>
      <c r="M1207">
        <v>0</v>
      </c>
      <c r="N1207" t="s">
        <v>79</v>
      </c>
      <c r="O1207">
        <v>0</v>
      </c>
      <c r="P1207" t="s">
        <v>122</v>
      </c>
      <c r="Q1207">
        <f t="shared" si="18"/>
        <v>6.3419583967529177E-7</v>
      </c>
      <c r="R1207" t="s">
        <v>2127</v>
      </c>
    </row>
    <row r="1208" spans="1:19" x14ac:dyDescent="0.25">
      <c r="A1208" t="s">
        <v>130</v>
      </c>
      <c r="B1208">
        <v>2016</v>
      </c>
      <c r="C1208" t="s">
        <v>2129</v>
      </c>
      <c r="D1208" t="s">
        <v>2130</v>
      </c>
      <c r="E1208" t="s">
        <v>528</v>
      </c>
      <c r="F1208" t="s">
        <v>120</v>
      </c>
      <c r="G1208">
        <v>34121</v>
      </c>
      <c r="I1208" t="s">
        <v>172</v>
      </c>
      <c r="J1208" t="s">
        <v>70</v>
      </c>
      <c r="K1208">
        <v>7.1</v>
      </c>
      <c r="L1208">
        <v>47792</v>
      </c>
      <c r="M1208">
        <v>847534</v>
      </c>
      <c r="N1208" t="s">
        <v>79</v>
      </c>
      <c r="O1208">
        <v>0</v>
      </c>
      <c r="P1208" t="s">
        <v>81</v>
      </c>
      <c r="Q1208">
        <f t="shared" si="18"/>
        <v>0.76840954402212358</v>
      </c>
      <c r="R1208" t="s">
        <v>2130</v>
      </c>
    </row>
    <row r="1209" spans="1:19" x14ac:dyDescent="0.25">
      <c r="A1209" t="s">
        <v>130</v>
      </c>
      <c r="B1209">
        <v>2016</v>
      </c>
      <c r="C1209" t="s">
        <v>2131</v>
      </c>
      <c r="D1209" t="s">
        <v>2132</v>
      </c>
      <c r="E1209">
        <v>43105</v>
      </c>
      <c r="F1209" t="s">
        <v>120</v>
      </c>
      <c r="G1209">
        <v>33147</v>
      </c>
      <c r="I1209" t="s">
        <v>133</v>
      </c>
      <c r="J1209" t="s">
        <v>75</v>
      </c>
      <c r="K1209">
        <v>3.06</v>
      </c>
      <c r="L1209">
        <v>17222</v>
      </c>
      <c r="M1209">
        <v>216088</v>
      </c>
      <c r="N1209" t="s">
        <v>79</v>
      </c>
      <c r="O1209">
        <v>0</v>
      </c>
      <c r="P1209" t="s">
        <v>122</v>
      </c>
      <c r="Q1209">
        <f t="shared" si="18"/>
        <v>0.64247769122869847</v>
      </c>
      <c r="R1209" t="s">
        <v>2132</v>
      </c>
    </row>
    <row r="1210" spans="1:19" x14ac:dyDescent="0.25">
      <c r="A1210" t="s">
        <v>130</v>
      </c>
      <c r="B1210">
        <v>2016</v>
      </c>
      <c r="C1210" t="s">
        <v>2133</v>
      </c>
      <c r="D1210" t="s">
        <v>2134</v>
      </c>
      <c r="E1210">
        <v>1</v>
      </c>
      <c r="F1210" t="s">
        <v>120</v>
      </c>
      <c r="G1210">
        <v>37773</v>
      </c>
      <c r="I1210" t="s">
        <v>133</v>
      </c>
      <c r="J1210" t="s">
        <v>75</v>
      </c>
      <c r="K1210">
        <v>1.3</v>
      </c>
      <c r="L1210">
        <v>5904.5</v>
      </c>
      <c r="M1210">
        <v>90027.5</v>
      </c>
      <c r="N1210" t="s">
        <v>79</v>
      </c>
      <c r="O1210">
        <v>0</v>
      </c>
      <c r="P1210" t="s">
        <v>122</v>
      </c>
      <c r="Q1210">
        <f t="shared" si="18"/>
        <v>0.5184843695117668</v>
      </c>
      <c r="R1210" t="s">
        <v>2134</v>
      </c>
    </row>
    <row r="1211" spans="1:19" x14ac:dyDescent="0.25">
      <c r="A1211" t="s">
        <v>130</v>
      </c>
      <c r="B1211">
        <v>2016</v>
      </c>
      <c r="C1211" t="s">
        <v>2133</v>
      </c>
      <c r="D1211" t="s">
        <v>2134</v>
      </c>
      <c r="E1211">
        <v>2</v>
      </c>
      <c r="F1211" t="s">
        <v>120</v>
      </c>
      <c r="G1211">
        <v>37773</v>
      </c>
      <c r="I1211" t="s">
        <v>133</v>
      </c>
      <c r="J1211" t="s">
        <v>75</v>
      </c>
      <c r="K1211">
        <v>1.3</v>
      </c>
      <c r="L1211">
        <v>5904.5</v>
      </c>
      <c r="M1211">
        <v>90027.5</v>
      </c>
      <c r="N1211" t="s">
        <v>79</v>
      </c>
      <c r="O1211">
        <v>0</v>
      </c>
      <c r="P1211" t="s">
        <v>122</v>
      </c>
      <c r="Q1211">
        <f t="shared" si="18"/>
        <v>0.5184843695117668</v>
      </c>
      <c r="R1211" t="s">
        <v>2134</v>
      </c>
    </row>
    <row r="1212" spans="1:19" x14ac:dyDescent="0.25">
      <c r="A1212" t="s">
        <v>188</v>
      </c>
      <c r="B1212">
        <v>2016</v>
      </c>
      <c r="C1212" t="s">
        <v>2135</v>
      </c>
      <c r="D1212" t="s">
        <v>2136</v>
      </c>
      <c r="E1212" t="s">
        <v>386</v>
      </c>
      <c r="F1212" t="s">
        <v>120</v>
      </c>
      <c r="G1212">
        <v>25416</v>
      </c>
      <c r="I1212" t="s">
        <v>191</v>
      </c>
      <c r="J1212" t="s">
        <v>95</v>
      </c>
      <c r="K1212">
        <v>50</v>
      </c>
      <c r="L1212">
        <v>179076</v>
      </c>
      <c r="M1212">
        <v>0</v>
      </c>
      <c r="N1212" t="s">
        <v>93</v>
      </c>
      <c r="O1212">
        <v>0</v>
      </c>
      <c r="P1212" t="s">
        <v>122</v>
      </c>
      <c r="Q1212">
        <f t="shared" si="18"/>
        <v>0.40884931506849315</v>
      </c>
      <c r="R1212" t="s">
        <v>2136</v>
      </c>
    </row>
    <row r="1213" spans="1:19" x14ac:dyDescent="0.25">
      <c r="A1213" t="s">
        <v>188</v>
      </c>
      <c r="B1213">
        <v>2016</v>
      </c>
      <c r="C1213" t="s">
        <v>2135</v>
      </c>
      <c r="D1213" t="s">
        <v>2136</v>
      </c>
      <c r="E1213" t="s">
        <v>773</v>
      </c>
      <c r="F1213" t="s">
        <v>120</v>
      </c>
      <c r="G1213">
        <v>25447</v>
      </c>
      <c r="I1213" t="s">
        <v>191</v>
      </c>
      <c r="J1213" t="s">
        <v>95</v>
      </c>
      <c r="K1213">
        <v>50</v>
      </c>
      <c r="L1213">
        <v>180401</v>
      </c>
      <c r="M1213">
        <v>0</v>
      </c>
      <c r="N1213" t="s">
        <v>93</v>
      </c>
      <c r="O1213">
        <v>0</v>
      </c>
      <c r="P1213" t="s">
        <v>122</v>
      </c>
      <c r="Q1213">
        <f t="shared" si="18"/>
        <v>0.41187442922374429</v>
      </c>
      <c r="R1213" t="s">
        <v>2136</v>
      </c>
    </row>
    <row r="1214" spans="1:19" x14ac:dyDescent="0.25">
      <c r="A1214" t="s">
        <v>188</v>
      </c>
      <c r="B1214">
        <v>2016</v>
      </c>
      <c r="C1214" t="s">
        <v>2137</v>
      </c>
      <c r="D1214" t="s">
        <v>2138</v>
      </c>
      <c r="E1214" t="s">
        <v>386</v>
      </c>
      <c r="F1214" t="s">
        <v>120</v>
      </c>
      <c r="G1214">
        <v>31959</v>
      </c>
      <c r="I1214" t="s">
        <v>191</v>
      </c>
      <c r="J1214" t="s">
        <v>95</v>
      </c>
      <c r="K1214">
        <v>2.9</v>
      </c>
      <c r="L1214">
        <v>1256</v>
      </c>
      <c r="M1214">
        <v>0</v>
      </c>
      <c r="N1214" t="s">
        <v>93</v>
      </c>
      <c r="O1214">
        <v>0</v>
      </c>
      <c r="P1214" t="s">
        <v>122</v>
      </c>
      <c r="Q1214">
        <f t="shared" si="18"/>
        <v>4.9441032908203432E-2</v>
      </c>
      <c r="R1214" t="s">
        <v>2138</v>
      </c>
    </row>
    <row r="1215" spans="1:19" x14ac:dyDescent="0.25">
      <c r="A1215" t="s">
        <v>116</v>
      </c>
      <c r="B1215">
        <v>2016</v>
      </c>
      <c r="C1215" t="s">
        <v>2139</v>
      </c>
      <c r="D1215" t="s">
        <v>2140</v>
      </c>
      <c r="E1215" t="s">
        <v>119</v>
      </c>
      <c r="F1215" t="s">
        <v>120</v>
      </c>
      <c r="G1215">
        <v>30126</v>
      </c>
      <c r="I1215" t="s">
        <v>121</v>
      </c>
      <c r="J1215" t="s">
        <v>99</v>
      </c>
      <c r="K1215">
        <v>4</v>
      </c>
      <c r="L1215">
        <v>908</v>
      </c>
      <c r="M1215">
        <v>0</v>
      </c>
      <c r="N1215" t="s">
        <v>98</v>
      </c>
      <c r="O1215">
        <v>0</v>
      </c>
      <c r="P1215" t="s">
        <v>122</v>
      </c>
      <c r="Q1215">
        <f t="shared" si="18"/>
        <v>2.591324200913242E-2</v>
      </c>
      <c r="R1215" t="s">
        <v>2140</v>
      </c>
    </row>
    <row r="1216" spans="1:19" x14ac:dyDescent="0.25">
      <c r="A1216" t="s">
        <v>116</v>
      </c>
      <c r="B1216">
        <v>2016</v>
      </c>
      <c r="C1216" t="s">
        <v>2141</v>
      </c>
      <c r="D1216" t="s">
        <v>2142</v>
      </c>
      <c r="E1216" t="s">
        <v>119</v>
      </c>
      <c r="F1216" t="s">
        <v>120</v>
      </c>
      <c r="G1216">
        <v>31048</v>
      </c>
      <c r="I1216" t="s">
        <v>121</v>
      </c>
      <c r="J1216" t="s">
        <v>99</v>
      </c>
      <c r="K1216">
        <v>83.05</v>
      </c>
      <c r="L1216">
        <v>119017</v>
      </c>
      <c r="M1216">
        <v>0</v>
      </c>
      <c r="N1216" t="s">
        <v>98</v>
      </c>
      <c r="O1216">
        <v>0</v>
      </c>
      <c r="P1216" t="s">
        <v>122</v>
      </c>
      <c r="Q1216">
        <f t="shared" si="18"/>
        <v>0.16359320319222342</v>
      </c>
      <c r="R1216" t="s">
        <v>3868</v>
      </c>
      <c r="S1216" t="s">
        <v>3869</v>
      </c>
    </row>
    <row r="1217" spans="1:19" x14ac:dyDescent="0.25">
      <c r="A1217" t="s">
        <v>116</v>
      </c>
      <c r="B1217">
        <v>2016</v>
      </c>
      <c r="C1217" t="s">
        <v>2143</v>
      </c>
      <c r="D1217" t="s">
        <v>2144</v>
      </c>
      <c r="E1217" t="s">
        <v>119</v>
      </c>
      <c r="F1217" t="s">
        <v>120</v>
      </c>
      <c r="G1217">
        <v>31048</v>
      </c>
      <c r="I1217" t="s">
        <v>121</v>
      </c>
      <c r="J1217" t="s">
        <v>99</v>
      </c>
      <c r="K1217">
        <v>23.5</v>
      </c>
      <c r="L1217">
        <v>64185</v>
      </c>
      <c r="M1217">
        <v>0</v>
      </c>
      <c r="N1217" t="s">
        <v>98</v>
      </c>
      <c r="O1217">
        <v>0</v>
      </c>
      <c r="P1217" t="s">
        <v>122</v>
      </c>
      <c r="Q1217">
        <f t="shared" si="18"/>
        <v>0.31178956572427863</v>
      </c>
      <c r="R1217" t="s">
        <v>3870</v>
      </c>
      <c r="S1217" t="s">
        <v>3871</v>
      </c>
    </row>
    <row r="1218" spans="1:19" x14ac:dyDescent="0.25">
      <c r="A1218" t="s">
        <v>116</v>
      </c>
      <c r="B1218">
        <v>2016</v>
      </c>
      <c r="C1218" t="s">
        <v>2145</v>
      </c>
      <c r="D1218" t="s">
        <v>2146</v>
      </c>
      <c r="E1218" t="s">
        <v>119</v>
      </c>
      <c r="F1218" t="s">
        <v>120</v>
      </c>
      <c r="G1218">
        <v>31048</v>
      </c>
      <c r="I1218" t="s">
        <v>121</v>
      </c>
      <c r="J1218" t="s">
        <v>99</v>
      </c>
      <c r="K1218">
        <v>29</v>
      </c>
      <c r="L1218">
        <v>79508</v>
      </c>
      <c r="M1218">
        <v>0</v>
      </c>
      <c r="N1218" t="s">
        <v>98</v>
      </c>
      <c r="O1218">
        <v>0</v>
      </c>
      <c r="P1218" t="s">
        <v>122</v>
      </c>
      <c r="Q1218">
        <f t="shared" si="18"/>
        <v>0.31297433475043301</v>
      </c>
      <c r="R1218" t="s">
        <v>2146</v>
      </c>
    </row>
    <row r="1219" spans="1:19" x14ac:dyDescent="0.25">
      <c r="A1219" t="s">
        <v>116</v>
      </c>
      <c r="B1219">
        <v>2016</v>
      </c>
      <c r="C1219" t="s">
        <v>2147</v>
      </c>
      <c r="D1219" t="s">
        <v>2148</v>
      </c>
      <c r="E1219" t="s">
        <v>119</v>
      </c>
      <c r="F1219" t="s">
        <v>120</v>
      </c>
      <c r="G1219">
        <v>40595</v>
      </c>
      <c r="I1219" t="s">
        <v>121</v>
      </c>
      <c r="J1219" t="s">
        <v>99</v>
      </c>
      <c r="K1219">
        <v>22.5</v>
      </c>
      <c r="L1219">
        <v>65104</v>
      </c>
      <c r="M1219">
        <v>0</v>
      </c>
      <c r="N1219" t="s">
        <v>98</v>
      </c>
      <c r="O1219">
        <v>0</v>
      </c>
      <c r="P1219" t="s">
        <v>122</v>
      </c>
      <c r="Q1219">
        <f t="shared" si="18"/>
        <v>0.33030948756976153</v>
      </c>
      <c r="R1219" t="s">
        <v>2148</v>
      </c>
    </row>
    <row r="1220" spans="1:19" x14ac:dyDescent="0.25">
      <c r="A1220" t="s">
        <v>188</v>
      </c>
      <c r="B1220">
        <v>2016</v>
      </c>
      <c r="C1220" t="s">
        <v>2149</v>
      </c>
      <c r="D1220" t="s">
        <v>2150</v>
      </c>
      <c r="E1220">
        <v>1</v>
      </c>
      <c r="F1220" t="s">
        <v>120</v>
      </c>
      <c r="G1220">
        <v>35278</v>
      </c>
      <c r="I1220" t="s">
        <v>191</v>
      </c>
      <c r="J1220" t="s">
        <v>95</v>
      </c>
      <c r="K1220">
        <v>10.92</v>
      </c>
      <c r="L1220">
        <v>28926</v>
      </c>
      <c r="M1220">
        <v>0</v>
      </c>
      <c r="N1220" t="s">
        <v>93</v>
      </c>
      <c r="O1220">
        <v>0</v>
      </c>
      <c r="P1220" t="s">
        <v>122</v>
      </c>
      <c r="Q1220">
        <f t="shared" si="18"/>
        <v>0.30238597019418939</v>
      </c>
      <c r="R1220" t="s">
        <v>2150</v>
      </c>
    </row>
    <row r="1221" spans="1:19" x14ac:dyDescent="0.25">
      <c r="A1221" t="s">
        <v>188</v>
      </c>
      <c r="B1221">
        <v>2016</v>
      </c>
      <c r="C1221" t="s">
        <v>2149</v>
      </c>
      <c r="D1221" t="s">
        <v>2150</v>
      </c>
      <c r="E1221">
        <v>2</v>
      </c>
      <c r="F1221" t="s">
        <v>120</v>
      </c>
      <c r="G1221">
        <v>35278</v>
      </c>
      <c r="I1221" t="s">
        <v>191</v>
      </c>
      <c r="J1221" t="s">
        <v>95</v>
      </c>
      <c r="K1221">
        <v>10.92</v>
      </c>
      <c r="L1221">
        <v>12863</v>
      </c>
      <c r="M1221">
        <v>0</v>
      </c>
      <c r="N1221" t="s">
        <v>93</v>
      </c>
      <c r="O1221">
        <v>0</v>
      </c>
      <c r="P1221" t="s">
        <v>122</v>
      </c>
      <c r="Q1221">
        <f t="shared" ref="Q1221:Q1284" si="19">IFERROR(L1221/(K1221*8760),"")</f>
        <v>0.13446694097379031</v>
      </c>
      <c r="R1221" t="s">
        <v>2150</v>
      </c>
    </row>
    <row r="1222" spans="1:19" x14ac:dyDescent="0.25">
      <c r="A1222" t="s">
        <v>188</v>
      </c>
      <c r="B1222">
        <v>2016</v>
      </c>
      <c r="C1222" t="s">
        <v>2149</v>
      </c>
      <c r="D1222" t="s">
        <v>2150</v>
      </c>
      <c r="E1222">
        <v>3</v>
      </c>
      <c r="F1222" t="s">
        <v>120</v>
      </c>
      <c r="G1222">
        <v>35278</v>
      </c>
      <c r="I1222" t="s">
        <v>191</v>
      </c>
      <c r="J1222" t="s">
        <v>95</v>
      </c>
      <c r="K1222">
        <v>10.92</v>
      </c>
      <c r="L1222">
        <v>20593</v>
      </c>
      <c r="M1222">
        <v>0</v>
      </c>
      <c r="N1222" t="s">
        <v>93</v>
      </c>
      <c r="O1222">
        <v>0</v>
      </c>
      <c r="P1222" t="s">
        <v>122</v>
      </c>
      <c r="Q1222">
        <f t="shared" si="19"/>
        <v>0.21527464164450466</v>
      </c>
      <c r="R1222" t="s">
        <v>2150</v>
      </c>
    </row>
    <row r="1223" spans="1:19" x14ac:dyDescent="0.25">
      <c r="A1223" t="s">
        <v>125</v>
      </c>
      <c r="B1223">
        <v>2016</v>
      </c>
      <c r="C1223" t="s">
        <v>2151</v>
      </c>
      <c r="D1223" t="s">
        <v>2152</v>
      </c>
      <c r="E1223" t="s">
        <v>2153</v>
      </c>
      <c r="F1223" t="s">
        <v>120</v>
      </c>
      <c r="G1223">
        <v>41977</v>
      </c>
      <c r="I1223" t="s">
        <v>172</v>
      </c>
      <c r="J1223" t="s">
        <v>70</v>
      </c>
      <c r="K1223">
        <v>125</v>
      </c>
      <c r="L1223">
        <v>314428</v>
      </c>
      <c r="M1223">
        <v>0</v>
      </c>
      <c r="N1223" t="s">
        <v>68</v>
      </c>
      <c r="O1223">
        <v>0</v>
      </c>
      <c r="P1223" t="s">
        <v>122</v>
      </c>
      <c r="Q1223">
        <f t="shared" si="19"/>
        <v>0.28714885844748861</v>
      </c>
      <c r="R1223" t="s">
        <v>2152</v>
      </c>
    </row>
    <row r="1224" spans="1:19" x14ac:dyDescent="0.25">
      <c r="A1224" t="s">
        <v>125</v>
      </c>
      <c r="B1224">
        <v>2016</v>
      </c>
      <c r="C1224" t="s">
        <v>2151</v>
      </c>
      <c r="D1224" t="s">
        <v>2152</v>
      </c>
      <c r="E1224" t="s">
        <v>2154</v>
      </c>
      <c r="F1224" t="s">
        <v>120</v>
      </c>
      <c r="G1224">
        <v>41977</v>
      </c>
      <c r="I1224" t="s">
        <v>172</v>
      </c>
      <c r="J1224" t="s">
        <v>70</v>
      </c>
      <c r="K1224">
        <v>125</v>
      </c>
      <c r="L1224">
        <v>310475</v>
      </c>
      <c r="M1224">
        <v>0</v>
      </c>
      <c r="N1224" t="s">
        <v>68</v>
      </c>
      <c r="O1224">
        <v>0</v>
      </c>
      <c r="P1224" t="s">
        <v>122</v>
      </c>
      <c r="Q1224">
        <f t="shared" si="19"/>
        <v>0.28353881278538812</v>
      </c>
      <c r="R1224" t="s">
        <v>2152</v>
      </c>
    </row>
    <row r="1225" spans="1:19" x14ac:dyDescent="0.25">
      <c r="A1225" t="s">
        <v>130</v>
      </c>
      <c r="B1225">
        <v>2016</v>
      </c>
      <c r="C1225" t="s">
        <v>2155</v>
      </c>
      <c r="D1225" t="s">
        <v>2156</v>
      </c>
      <c r="E1225">
        <v>2</v>
      </c>
      <c r="F1225" t="s">
        <v>120</v>
      </c>
      <c r="G1225">
        <v>33239</v>
      </c>
      <c r="I1225" t="s">
        <v>133</v>
      </c>
      <c r="J1225" t="s">
        <v>75</v>
      </c>
      <c r="K1225">
        <v>0.57999999999999996</v>
      </c>
      <c r="L1225">
        <v>2878</v>
      </c>
      <c r="M1225">
        <v>45381</v>
      </c>
      <c r="N1225" t="s">
        <v>79</v>
      </c>
      <c r="O1225">
        <v>11133</v>
      </c>
      <c r="P1225" t="s">
        <v>81</v>
      </c>
      <c r="Q1225">
        <f t="shared" si="19"/>
        <v>0.56644622894032448</v>
      </c>
      <c r="R1225" t="s">
        <v>2156</v>
      </c>
    </row>
    <row r="1226" spans="1:19" x14ac:dyDescent="0.25">
      <c r="A1226" t="s">
        <v>130</v>
      </c>
      <c r="B1226">
        <v>2016</v>
      </c>
      <c r="C1226" t="s">
        <v>2155</v>
      </c>
      <c r="D1226" t="s">
        <v>2156</v>
      </c>
      <c r="E1226">
        <v>3</v>
      </c>
      <c r="F1226" t="s">
        <v>120</v>
      </c>
      <c r="G1226">
        <v>33239</v>
      </c>
      <c r="I1226" t="s">
        <v>133</v>
      </c>
      <c r="J1226" t="s">
        <v>75</v>
      </c>
      <c r="K1226">
        <v>0.57999999999999996</v>
      </c>
      <c r="L1226">
        <v>2878</v>
      </c>
      <c r="M1226">
        <v>45380</v>
      </c>
      <c r="N1226" t="s">
        <v>79</v>
      </c>
      <c r="O1226">
        <v>11133</v>
      </c>
      <c r="P1226" t="s">
        <v>81</v>
      </c>
      <c r="Q1226">
        <f t="shared" si="19"/>
        <v>0.56644622894032448</v>
      </c>
      <c r="R1226" t="s">
        <v>2156</v>
      </c>
    </row>
    <row r="1227" spans="1:19" x14ac:dyDescent="0.25">
      <c r="A1227" t="s">
        <v>130</v>
      </c>
      <c r="B1227">
        <v>2016</v>
      </c>
      <c r="C1227" t="s">
        <v>2155</v>
      </c>
      <c r="D1227" t="s">
        <v>2156</v>
      </c>
      <c r="E1227" t="s">
        <v>128</v>
      </c>
      <c r="F1227" t="s">
        <v>120</v>
      </c>
      <c r="G1227">
        <v>33239</v>
      </c>
      <c r="I1227" t="s">
        <v>133</v>
      </c>
      <c r="J1227" t="s">
        <v>75</v>
      </c>
      <c r="K1227">
        <v>0.57999999999999996</v>
      </c>
      <c r="L1227">
        <v>2878</v>
      </c>
      <c r="M1227">
        <v>45380</v>
      </c>
      <c r="N1227" t="s">
        <v>79</v>
      </c>
      <c r="O1227">
        <v>11133</v>
      </c>
      <c r="P1227" t="s">
        <v>81</v>
      </c>
      <c r="Q1227">
        <f t="shared" si="19"/>
        <v>0.56644622894032448</v>
      </c>
      <c r="R1227" t="s">
        <v>2156</v>
      </c>
    </row>
    <row r="1228" spans="1:19" x14ac:dyDescent="0.25">
      <c r="A1228" t="s">
        <v>116</v>
      </c>
      <c r="B1228">
        <v>2016</v>
      </c>
      <c r="C1228" t="s">
        <v>2157</v>
      </c>
      <c r="D1228" t="s">
        <v>2158</v>
      </c>
      <c r="E1228" t="s">
        <v>119</v>
      </c>
      <c r="F1228" t="s">
        <v>120</v>
      </c>
      <c r="G1228">
        <v>30317</v>
      </c>
      <c r="I1228" t="s">
        <v>121</v>
      </c>
      <c r="J1228" t="s">
        <v>99</v>
      </c>
      <c r="K1228">
        <v>78.2</v>
      </c>
      <c r="L1228">
        <v>152043</v>
      </c>
      <c r="M1228">
        <v>0</v>
      </c>
      <c r="N1228" t="s">
        <v>98</v>
      </c>
      <c r="O1228">
        <v>0</v>
      </c>
      <c r="P1228" t="s">
        <v>122</v>
      </c>
      <c r="Q1228">
        <f t="shared" si="19"/>
        <v>0.22195021546438706</v>
      </c>
      <c r="R1228" t="s">
        <v>2158</v>
      </c>
    </row>
    <row r="1229" spans="1:19" x14ac:dyDescent="0.25">
      <c r="A1229" t="s">
        <v>188</v>
      </c>
      <c r="B1229">
        <v>2016</v>
      </c>
      <c r="C1229" t="s">
        <v>2159</v>
      </c>
      <c r="D1229" t="s">
        <v>2160</v>
      </c>
      <c r="E1229">
        <v>1</v>
      </c>
      <c r="F1229" t="s">
        <v>120</v>
      </c>
      <c r="G1229">
        <v>31778</v>
      </c>
      <c r="I1229" t="s">
        <v>191</v>
      </c>
      <c r="J1229" t="s">
        <v>95</v>
      </c>
      <c r="K1229">
        <v>2.6</v>
      </c>
      <c r="L1229">
        <v>10662</v>
      </c>
      <c r="M1229">
        <v>0</v>
      </c>
      <c r="N1229" t="s">
        <v>93</v>
      </c>
      <c r="O1229">
        <v>0</v>
      </c>
      <c r="P1229" t="s">
        <v>122</v>
      </c>
      <c r="Q1229">
        <f t="shared" si="19"/>
        <v>0.46812434141201265</v>
      </c>
      <c r="R1229" t="s">
        <v>2160</v>
      </c>
    </row>
    <row r="1230" spans="1:19" x14ac:dyDescent="0.25">
      <c r="A1230" t="s">
        <v>188</v>
      </c>
      <c r="B1230">
        <v>2016</v>
      </c>
      <c r="C1230" t="s">
        <v>2161</v>
      </c>
      <c r="D1230" t="s">
        <v>2162</v>
      </c>
      <c r="E1230">
        <v>1</v>
      </c>
      <c r="F1230" t="s">
        <v>120</v>
      </c>
      <c r="G1230">
        <v>30468</v>
      </c>
      <c r="I1230" t="s">
        <v>191</v>
      </c>
      <c r="J1230" t="s">
        <v>95</v>
      </c>
      <c r="K1230">
        <v>5</v>
      </c>
      <c r="L1230">
        <v>14490</v>
      </c>
      <c r="M1230">
        <v>0</v>
      </c>
      <c r="N1230" t="s">
        <v>93</v>
      </c>
      <c r="O1230">
        <v>0</v>
      </c>
      <c r="P1230" t="s">
        <v>122</v>
      </c>
      <c r="Q1230">
        <f t="shared" si="19"/>
        <v>0.33082191780821918</v>
      </c>
      <c r="R1230" t="s">
        <v>2162</v>
      </c>
    </row>
    <row r="1231" spans="1:19" x14ac:dyDescent="0.25">
      <c r="A1231" t="s">
        <v>188</v>
      </c>
      <c r="B1231">
        <v>2016</v>
      </c>
      <c r="C1231" t="s">
        <v>2161</v>
      </c>
      <c r="D1231" t="s">
        <v>2162</v>
      </c>
      <c r="E1231">
        <v>2</v>
      </c>
      <c r="F1231" t="s">
        <v>120</v>
      </c>
      <c r="G1231">
        <v>30468</v>
      </c>
      <c r="I1231" t="s">
        <v>191</v>
      </c>
      <c r="J1231" t="s">
        <v>95</v>
      </c>
      <c r="K1231">
        <v>5</v>
      </c>
      <c r="L1231">
        <v>14390</v>
      </c>
      <c r="M1231">
        <v>0</v>
      </c>
      <c r="N1231" t="s">
        <v>93</v>
      </c>
      <c r="O1231">
        <v>0</v>
      </c>
      <c r="P1231" t="s">
        <v>122</v>
      </c>
      <c r="Q1231">
        <f t="shared" si="19"/>
        <v>0.3285388127853881</v>
      </c>
      <c r="R1231" t="s">
        <v>2162</v>
      </c>
    </row>
    <row r="1232" spans="1:19" x14ac:dyDescent="0.25">
      <c r="A1232" t="s">
        <v>188</v>
      </c>
      <c r="B1232">
        <v>2016</v>
      </c>
      <c r="C1232" t="s">
        <v>2161</v>
      </c>
      <c r="D1232" t="s">
        <v>2162</v>
      </c>
      <c r="E1232">
        <v>3</v>
      </c>
      <c r="F1232" t="s">
        <v>120</v>
      </c>
      <c r="G1232">
        <v>30468</v>
      </c>
      <c r="I1232" t="s">
        <v>191</v>
      </c>
      <c r="J1232" t="s">
        <v>95</v>
      </c>
      <c r="K1232">
        <v>1.5</v>
      </c>
      <c r="L1232">
        <v>7002.01</v>
      </c>
      <c r="M1232">
        <v>0</v>
      </c>
      <c r="N1232" t="s">
        <v>93</v>
      </c>
      <c r="O1232">
        <v>0</v>
      </c>
      <c r="P1232" t="s">
        <v>122</v>
      </c>
      <c r="Q1232">
        <f t="shared" si="19"/>
        <v>0.53287747336377478</v>
      </c>
      <c r="R1232" t="s">
        <v>2162</v>
      </c>
    </row>
    <row r="1233" spans="1:20" x14ac:dyDescent="0.25">
      <c r="A1233" t="s">
        <v>125</v>
      </c>
      <c r="B1233">
        <v>2016</v>
      </c>
      <c r="C1233" t="s">
        <v>2163</v>
      </c>
      <c r="D1233" t="s">
        <v>2164</v>
      </c>
      <c r="E1233" t="s">
        <v>2165</v>
      </c>
      <c r="F1233" t="s">
        <v>120</v>
      </c>
      <c r="G1233">
        <v>42340</v>
      </c>
      <c r="I1233" t="s">
        <v>129</v>
      </c>
      <c r="J1233" t="s">
        <v>69</v>
      </c>
      <c r="K1233">
        <v>15</v>
      </c>
      <c r="L1233">
        <v>39045</v>
      </c>
      <c r="M1233">
        <v>0</v>
      </c>
      <c r="N1233" t="s">
        <v>68</v>
      </c>
      <c r="O1233">
        <v>0</v>
      </c>
      <c r="P1233" t="s">
        <v>122</v>
      </c>
      <c r="Q1233">
        <f t="shared" si="19"/>
        <v>0.29714611872146118</v>
      </c>
      <c r="R1233" t="s">
        <v>2164</v>
      </c>
    </row>
    <row r="1234" spans="1:20" x14ac:dyDescent="0.25">
      <c r="A1234" t="s">
        <v>125</v>
      </c>
      <c r="B1234">
        <v>2016</v>
      </c>
      <c r="C1234" t="s">
        <v>2166</v>
      </c>
      <c r="D1234" t="s">
        <v>2167</v>
      </c>
      <c r="E1234" t="s">
        <v>128</v>
      </c>
      <c r="F1234" t="s">
        <v>120</v>
      </c>
      <c r="G1234">
        <v>42357</v>
      </c>
      <c r="I1234" t="s">
        <v>129</v>
      </c>
      <c r="J1234" t="s">
        <v>69</v>
      </c>
      <c r="K1234">
        <v>1.5</v>
      </c>
      <c r="L1234">
        <v>4399</v>
      </c>
      <c r="M1234">
        <v>0</v>
      </c>
      <c r="N1234" t="s">
        <v>68</v>
      </c>
      <c r="O1234">
        <v>0</v>
      </c>
      <c r="Q1234">
        <f t="shared" si="19"/>
        <v>0.33477929984779298</v>
      </c>
      <c r="R1234" t="s">
        <v>2167</v>
      </c>
    </row>
    <row r="1235" spans="1:20" x14ac:dyDescent="0.25">
      <c r="A1235" t="s">
        <v>150</v>
      </c>
      <c r="B1235">
        <v>2016</v>
      </c>
      <c r="C1235" t="s">
        <v>2168</v>
      </c>
      <c r="D1235" t="s">
        <v>2169</v>
      </c>
      <c r="E1235">
        <v>6</v>
      </c>
      <c r="F1235" t="s">
        <v>353</v>
      </c>
      <c r="G1235">
        <v>24816</v>
      </c>
      <c r="H1235">
        <v>42735</v>
      </c>
      <c r="I1235" t="s">
        <v>172</v>
      </c>
      <c r="J1235" t="s">
        <v>70</v>
      </c>
      <c r="K1235">
        <v>702</v>
      </c>
      <c r="L1235">
        <v>72422.100000000006</v>
      </c>
      <c r="M1235">
        <v>806499</v>
      </c>
      <c r="N1235" t="s">
        <v>81</v>
      </c>
      <c r="O1235">
        <v>0</v>
      </c>
      <c r="P1235" t="s">
        <v>122</v>
      </c>
      <c r="Q1235">
        <f t="shared" si="19"/>
        <v>1.1776870389884089E-2</v>
      </c>
      <c r="R1235" t="s">
        <v>2169</v>
      </c>
      <c r="T1235">
        <v>1</v>
      </c>
    </row>
    <row r="1236" spans="1:20" x14ac:dyDescent="0.25">
      <c r="A1236" t="s">
        <v>150</v>
      </c>
      <c r="B1236">
        <v>2016</v>
      </c>
      <c r="C1236" t="s">
        <v>2168</v>
      </c>
      <c r="D1236" t="s">
        <v>2169</v>
      </c>
      <c r="E1236">
        <v>7</v>
      </c>
      <c r="F1236" t="s">
        <v>353</v>
      </c>
      <c r="G1236">
        <v>25066</v>
      </c>
      <c r="H1236">
        <v>42735</v>
      </c>
      <c r="I1236" t="s">
        <v>172</v>
      </c>
      <c r="J1236" t="s">
        <v>70</v>
      </c>
      <c r="K1236">
        <v>702</v>
      </c>
      <c r="L1236">
        <v>110109</v>
      </c>
      <c r="M1236">
        <v>1155590</v>
      </c>
      <c r="N1236" t="s">
        <v>81</v>
      </c>
      <c r="O1236">
        <v>0</v>
      </c>
      <c r="P1236" t="s">
        <v>122</v>
      </c>
      <c r="Q1236">
        <f t="shared" si="19"/>
        <v>1.790529992584787E-2</v>
      </c>
      <c r="R1236" t="s">
        <v>2169</v>
      </c>
      <c r="T1236">
        <v>1</v>
      </c>
    </row>
    <row r="1237" spans="1:20" x14ac:dyDescent="0.25">
      <c r="A1237" t="s">
        <v>150</v>
      </c>
      <c r="B1237">
        <v>2016</v>
      </c>
      <c r="C1237" t="s">
        <v>2168</v>
      </c>
      <c r="D1237" t="s">
        <v>2169</v>
      </c>
      <c r="E1237" t="s">
        <v>804</v>
      </c>
      <c r="F1237" t="s">
        <v>120</v>
      </c>
      <c r="G1237">
        <v>37438</v>
      </c>
      <c r="I1237" t="s">
        <v>153</v>
      </c>
      <c r="J1237" t="s">
        <v>83</v>
      </c>
      <c r="K1237">
        <v>540</v>
      </c>
      <c r="L1237">
        <v>1165520</v>
      </c>
      <c r="M1237">
        <v>8483520</v>
      </c>
      <c r="N1237" t="s">
        <v>81</v>
      </c>
      <c r="O1237">
        <v>0</v>
      </c>
      <c r="P1237" t="s">
        <v>122</v>
      </c>
      <c r="Q1237">
        <f t="shared" si="19"/>
        <v>0.24638931168611533</v>
      </c>
      <c r="R1237" t="s">
        <v>2169</v>
      </c>
    </row>
    <row r="1238" spans="1:20" x14ac:dyDescent="0.25">
      <c r="A1238" t="s">
        <v>150</v>
      </c>
      <c r="B1238">
        <v>2016</v>
      </c>
      <c r="C1238" t="s">
        <v>2168</v>
      </c>
      <c r="D1238" t="s">
        <v>2169</v>
      </c>
      <c r="E1238" t="s">
        <v>2170</v>
      </c>
      <c r="F1238" t="s">
        <v>120</v>
      </c>
      <c r="G1238">
        <v>37449</v>
      </c>
      <c r="I1238" t="s">
        <v>153</v>
      </c>
      <c r="J1238" t="s">
        <v>83</v>
      </c>
      <c r="K1238">
        <v>540</v>
      </c>
      <c r="L1238">
        <v>1236890</v>
      </c>
      <c r="M1238">
        <v>9232180</v>
      </c>
      <c r="N1238" t="s">
        <v>81</v>
      </c>
      <c r="O1238">
        <v>0</v>
      </c>
      <c r="P1238" t="s">
        <v>122</v>
      </c>
      <c r="Q1238">
        <f t="shared" si="19"/>
        <v>0.26147683071199052</v>
      </c>
      <c r="R1238" t="s">
        <v>2169</v>
      </c>
    </row>
    <row r="1239" spans="1:20" x14ac:dyDescent="0.25">
      <c r="A1239" t="s">
        <v>116</v>
      </c>
      <c r="B1239">
        <v>2016</v>
      </c>
      <c r="C1239" t="s">
        <v>2171</v>
      </c>
      <c r="D1239" t="s">
        <v>2172</v>
      </c>
      <c r="E1239" t="s">
        <v>119</v>
      </c>
      <c r="F1239" t="s">
        <v>120</v>
      </c>
      <c r="G1239">
        <v>36974</v>
      </c>
      <c r="I1239" t="s">
        <v>121</v>
      </c>
      <c r="J1239" t="s">
        <v>99</v>
      </c>
      <c r="K1239">
        <v>44.4</v>
      </c>
      <c r="L1239">
        <v>126972</v>
      </c>
      <c r="M1239">
        <v>0</v>
      </c>
      <c r="N1239" t="s">
        <v>98</v>
      </c>
      <c r="O1239">
        <v>0</v>
      </c>
      <c r="P1239" t="s">
        <v>122</v>
      </c>
      <c r="Q1239">
        <f t="shared" si="19"/>
        <v>0.3264531654942614</v>
      </c>
      <c r="R1239" t="s">
        <v>2172</v>
      </c>
    </row>
    <row r="1240" spans="1:20" x14ac:dyDescent="0.25">
      <c r="A1240" t="s">
        <v>116</v>
      </c>
      <c r="B1240">
        <v>2016</v>
      </c>
      <c r="C1240" t="s">
        <v>2173</v>
      </c>
      <c r="D1240" t="s">
        <v>2174</v>
      </c>
      <c r="E1240" t="s">
        <v>119</v>
      </c>
      <c r="F1240" t="s">
        <v>120</v>
      </c>
      <c r="G1240">
        <v>37151</v>
      </c>
      <c r="I1240" t="s">
        <v>121</v>
      </c>
      <c r="J1240" t="s">
        <v>99</v>
      </c>
      <c r="K1240">
        <v>22.2</v>
      </c>
      <c r="L1240">
        <v>61572</v>
      </c>
      <c r="M1240">
        <v>0</v>
      </c>
      <c r="N1240" t="s">
        <v>98</v>
      </c>
      <c r="O1240">
        <v>0</v>
      </c>
      <c r="P1240" t="s">
        <v>122</v>
      </c>
      <c r="Q1240">
        <f t="shared" si="19"/>
        <v>0.31661113167962485</v>
      </c>
      <c r="R1240" t="s">
        <v>2174</v>
      </c>
    </row>
    <row r="1241" spans="1:20" x14ac:dyDescent="0.25">
      <c r="A1241" t="s">
        <v>116</v>
      </c>
      <c r="B1241">
        <v>2016</v>
      </c>
      <c r="C1241" t="s">
        <v>2175</v>
      </c>
      <c r="D1241" t="s">
        <v>2176</v>
      </c>
      <c r="E1241" t="s">
        <v>119</v>
      </c>
      <c r="F1241" t="s">
        <v>120</v>
      </c>
      <c r="G1241">
        <v>37970</v>
      </c>
      <c r="I1241" t="s">
        <v>121</v>
      </c>
      <c r="J1241" t="s">
        <v>99</v>
      </c>
      <c r="K1241">
        <v>22.44</v>
      </c>
      <c r="L1241">
        <v>73551</v>
      </c>
      <c r="M1241">
        <v>0</v>
      </c>
      <c r="N1241" t="s">
        <v>98</v>
      </c>
      <c r="O1241">
        <v>0</v>
      </c>
      <c r="P1241" t="s">
        <v>122</v>
      </c>
      <c r="Q1241">
        <f t="shared" si="19"/>
        <v>0.3741636754328132</v>
      </c>
      <c r="R1241" t="s">
        <v>2176</v>
      </c>
    </row>
    <row r="1242" spans="1:20" x14ac:dyDescent="0.25">
      <c r="A1242" t="s">
        <v>116</v>
      </c>
      <c r="B1242">
        <v>2016</v>
      </c>
      <c r="C1242" t="s">
        <v>2177</v>
      </c>
      <c r="D1242" t="s">
        <v>2178</v>
      </c>
      <c r="E1242" t="s">
        <v>119</v>
      </c>
      <c r="F1242" t="s">
        <v>120</v>
      </c>
      <c r="G1242">
        <v>32873</v>
      </c>
      <c r="I1242" t="s">
        <v>121</v>
      </c>
      <c r="J1242" t="s">
        <v>99</v>
      </c>
      <c r="K1242">
        <v>49</v>
      </c>
      <c r="L1242">
        <v>170594</v>
      </c>
      <c r="M1242">
        <v>0</v>
      </c>
      <c r="N1242" t="s">
        <v>98</v>
      </c>
      <c r="O1242">
        <v>0</v>
      </c>
      <c r="P1242" t="s">
        <v>122</v>
      </c>
      <c r="Q1242">
        <f t="shared" si="19"/>
        <v>0.39743267169881652</v>
      </c>
      <c r="R1242" t="s">
        <v>2178</v>
      </c>
    </row>
    <row r="1243" spans="1:20" x14ac:dyDescent="0.25">
      <c r="A1243" t="s">
        <v>150</v>
      </c>
      <c r="B1243">
        <v>2016</v>
      </c>
      <c r="C1243" t="s">
        <v>2179</v>
      </c>
      <c r="D1243" t="s">
        <v>2180</v>
      </c>
      <c r="E1243" t="s">
        <v>268</v>
      </c>
      <c r="F1243" t="s">
        <v>120</v>
      </c>
      <c r="G1243">
        <v>38696</v>
      </c>
      <c r="I1243" t="s">
        <v>153</v>
      </c>
      <c r="J1243" t="s">
        <v>83</v>
      </c>
      <c r="K1243">
        <v>527</v>
      </c>
      <c r="L1243">
        <v>2334700</v>
      </c>
      <c r="M1243">
        <v>16999800</v>
      </c>
      <c r="N1243" t="s">
        <v>81</v>
      </c>
      <c r="O1243">
        <v>0</v>
      </c>
      <c r="P1243" t="s">
        <v>122</v>
      </c>
      <c r="Q1243">
        <f t="shared" si="19"/>
        <v>0.50572725776125738</v>
      </c>
      <c r="R1243" t="s">
        <v>2180</v>
      </c>
    </row>
    <row r="1244" spans="1:20" x14ac:dyDescent="0.25">
      <c r="A1244" t="s">
        <v>150</v>
      </c>
      <c r="B1244">
        <v>2016</v>
      </c>
      <c r="C1244" t="s">
        <v>2179</v>
      </c>
      <c r="D1244" t="s">
        <v>2180</v>
      </c>
      <c r="E1244" t="s">
        <v>666</v>
      </c>
      <c r="F1244" t="s">
        <v>120</v>
      </c>
      <c r="G1244">
        <v>38696</v>
      </c>
      <c r="I1244" t="s">
        <v>153</v>
      </c>
      <c r="J1244" t="s">
        <v>83</v>
      </c>
      <c r="K1244">
        <v>527</v>
      </c>
      <c r="L1244">
        <v>2565660</v>
      </c>
      <c r="M1244">
        <v>18658600</v>
      </c>
      <c r="N1244" t="s">
        <v>81</v>
      </c>
      <c r="O1244">
        <v>0</v>
      </c>
      <c r="P1244" t="s">
        <v>122</v>
      </c>
      <c r="Q1244">
        <f t="shared" si="19"/>
        <v>0.55575628395414733</v>
      </c>
      <c r="R1244" t="s">
        <v>2180</v>
      </c>
    </row>
    <row r="1245" spans="1:20" x14ac:dyDescent="0.25">
      <c r="A1245" t="s">
        <v>130</v>
      </c>
      <c r="B1245">
        <v>2016</v>
      </c>
      <c r="C1245" t="s">
        <v>2181</v>
      </c>
      <c r="D1245" t="s">
        <v>2182</v>
      </c>
      <c r="E1245">
        <v>412585</v>
      </c>
      <c r="F1245" t="s">
        <v>120</v>
      </c>
      <c r="G1245">
        <v>40848</v>
      </c>
      <c r="I1245" t="s">
        <v>172</v>
      </c>
      <c r="J1245" t="s">
        <v>70</v>
      </c>
      <c r="K1245">
        <v>63.64</v>
      </c>
      <c r="L1245">
        <v>258203</v>
      </c>
      <c r="M1245">
        <v>4138820</v>
      </c>
      <c r="N1245" t="s">
        <v>88</v>
      </c>
      <c r="O1245">
        <v>0</v>
      </c>
      <c r="P1245" t="s">
        <v>122</v>
      </c>
      <c r="Q1245">
        <f t="shared" si="19"/>
        <v>0.4631556931254287</v>
      </c>
      <c r="R1245" t="s">
        <v>2182</v>
      </c>
    </row>
    <row r="1246" spans="1:20" x14ac:dyDescent="0.25">
      <c r="A1246" t="s">
        <v>125</v>
      </c>
      <c r="B1246">
        <v>2016</v>
      </c>
      <c r="C1246" t="s">
        <v>2183</v>
      </c>
      <c r="D1246" t="s">
        <v>2184</v>
      </c>
      <c r="E1246">
        <v>1</v>
      </c>
      <c r="F1246" t="s">
        <v>120</v>
      </c>
      <c r="G1246">
        <v>40909</v>
      </c>
      <c r="I1246" t="s">
        <v>129</v>
      </c>
      <c r="J1246" t="s">
        <v>69</v>
      </c>
      <c r="K1246">
        <v>1.2</v>
      </c>
      <c r="L1246">
        <v>1907</v>
      </c>
      <c r="M1246">
        <v>0</v>
      </c>
      <c r="N1246" t="s">
        <v>68</v>
      </c>
      <c r="O1246">
        <v>0</v>
      </c>
      <c r="P1246" t="s">
        <v>122</v>
      </c>
      <c r="Q1246">
        <f t="shared" si="19"/>
        <v>0.1814117199391172</v>
      </c>
      <c r="R1246" t="s">
        <v>2184</v>
      </c>
    </row>
    <row r="1247" spans="1:20" x14ac:dyDescent="0.25">
      <c r="A1247" t="s">
        <v>188</v>
      </c>
      <c r="B1247">
        <v>2016</v>
      </c>
      <c r="C1247" t="s">
        <v>2185</v>
      </c>
      <c r="D1247" t="s">
        <v>2186</v>
      </c>
      <c r="E1247" t="s">
        <v>357</v>
      </c>
      <c r="F1247" t="s">
        <v>120</v>
      </c>
      <c r="G1247">
        <v>32478</v>
      </c>
      <c r="I1247" t="s">
        <v>191</v>
      </c>
      <c r="J1247" t="s">
        <v>95</v>
      </c>
      <c r="K1247">
        <v>29.9</v>
      </c>
      <c r="L1247">
        <v>88096.7</v>
      </c>
      <c r="M1247">
        <v>0</v>
      </c>
      <c r="N1247" t="s">
        <v>93</v>
      </c>
      <c r="O1247">
        <v>0</v>
      </c>
      <c r="P1247" t="s">
        <v>122</v>
      </c>
      <c r="Q1247">
        <f t="shared" si="19"/>
        <v>0.33634451214856215</v>
      </c>
      <c r="R1247" t="s">
        <v>2186</v>
      </c>
    </row>
    <row r="1248" spans="1:20" x14ac:dyDescent="0.25">
      <c r="A1248" t="s">
        <v>150</v>
      </c>
      <c r="B1248">
        <v>2016</v>
      </c>
      <c r="C1248" t="s">
        <v>2187</v>
      </c>
      <c r="D1248" t="s">
        <v>2188</v>
      </c>
      <c r="E1248" t="s">
        <v>128</v>
      </c>
      <c r="F1248" t="s">
        <v>120</v>
      </c>
      <c r="G1248">
        <v>42339</v>
      </c>
      <c r="I1248" t="s">
        <v>133</v>
      </c>
      <c r="J1248" t="s">
        <v>75</v>
      </c>
      <c r="K1248">
        <v>1.1299999999999999</v>
      </c>
      <c r="L1248">
        <v>4496</v>
      </c>
      <c r="M1248">
        <v>53264</v>
      </c>
      <c r="N1248" t="s">
        <v>81</v>
      </c>
      <c r="O1248">
        <v>0</v>
      </c>
      <c r="P1248" t="s">
        <v>122</v>
      </c>
      <c r="Q1248">
        <f t="shared" si="19"/>
        <v>0.45419646825877885</v>
      </c>
      <c r="R1248" t="s">
        <v>3872</v>
      </c>
      <c r="S1248" t="s">
        <v>3873</v>
      </c>
    </row>
    <row r="1249" spans="1:19" x14ac:dyDescent="0.25">
      <c r="A1249" t="s">
        <v>188</v>
      </c>
      <c r="B1249">
        <v>2016</v>
      </c>
      <c r="C1249" t="s">
        <v>2189</v>
      </c>
      <c r="D1249" t="s">
        <v>2190</v>
      </c>
      <c r="E1249">
        <v>6920412</v>
      </c>
      <c r="F1249" t="s">
        <v>120</v>
      </c>
      <c r="G1249">
        <v>19725</v>
      </c>
      <c r="I1249" t="s">
        <v>191</v>
      </c>
      <c r="J1249" t="s">
        <v>95</v>
      </c>
      <c r="K1249">
        <v>3.6</v>
      </c>
      <c r="L1249">
        <v>13756</v>
      </c>
      <c r="M1249">
        <v>0</v>
      </c>
      <c r="N1249" t="s">
        <v>93</v>
      </c>
      <c r="O1249">
        <v>0</v>
      </c>
      <c r="P1249" t="s">
        <v>122</v>
      </c>
      <c r="Q1249">
        <f t="shared" si="19"/>
        <v>0.43619989852866564</v>
      </c>
      <c r="R1249" t="s">
        <v>2190</v>
      </c>
    </row>
    <row r="1250" spans="1:19" x14ac:dyDescent="0.25">
      <c r="A1250" t="s">
        <v>116</v>
      </c>
      <c r="B1250">
        <v>2016</v>
      </c>
      <c r="C1250" t="s">
        <v>2191</v>
      </c>
      <c r="D1250" t="s">
        <v>2192</v>
      </c>
      <c r="E1250" t="s">
        <v>119</v>
      </c>
      <c r="F1250" t="s">
        <v>120</v>
      </c>
      <c r="G1250">
        <v>41244</v>
      </c>
      <c r="I1250" t="s">
        <v>121</v>
      </c>
      <c r="J1250" t="s">
        <v>99</v>
      </c>
      <c r="K1250">
        <v>150</v>
      </c>
      <c r="L1250">
        <v>314587</v>
      </c>
      <c r="M1250">
        <v>0</v>
      </c>
      <c r="N1250" t="s">
        <v>98</v>
      </c>
      <c r="O1250">
        <v>0</v>
      </c>
      <c r="P1250" t="s">
        <v>122</v>
      </c>
      <c r="Q1250">
        <f t="shared" si="19"/>
        <v>0.2394117199391172</v>
      </c>
      <c r="R1250" t="s">
        <v>3874</v>
      </c>
      <c r="S1250" t="s">
        <v>3875</v>
      </c>
    </row>
    <row r="1251" spans="1:19" x14ac:dyDescent="0.25">
      <c r="A1251" t="s">
        <v>188</v>
      </c>
      <c r="B1251">
        <v>2016</v>
      </c>
      <c r="C1251" t="s">
        <v>2193</v>
      </c>
      <c r="D1251" t="s">
        <v>2194</v>
      </c>
      <c r="E1251">
        <v>1</v>
      </c>
      <c r="F1251" t="s">
        <v>120</v>
      </c>
      <c r="G1251">
        <v>31959</v>
      </c>
      <c r="I1251" t="s">
        <v>191</v>
      </c>
      <c r="J1251" t="s">
        <v>95</v>
      </c>
      <c r="K1251">
        <v>3.98</v>
      </c>
      <c r="L1251">
        <v>0.01</v>
      </c>
      <c r="M1251">
        <v>0</v>
      </c>
      <c r="N1251" t="s">
        <v>93</v>
      </c>
      <c r="O1251">
        <v>0</v>
      </c>
      <c r="P1251" t="s">
        <v>122</v>
      </c>
      <c r="Q1251">
        <f t="shared" si="19"/>
        <v>2.868222390491269E-7</v>
      </c>
      <c r="R1251" t="s">
        <v>2194</v>
      </c>
    </row>
    <row r="1252" spans="1:19" x14ac:dyDescent="0.25">
      <c r="A1252" t="s">
        <v>188</v>
      </c>
      <c r="B1252">
        <v>2016</v>
      </c>
      <c r="C1252" t="s">
        <v>2193</v>
      </c>
      <c r="D1252" t="s">
        <v>2194</v>
      </c>
      <c r="E1252">
        <v>2</v>
      </c>
      <c r="F1252" t="s">
        <v>120</v>
      </c>
      <c r="G1252">
        <v>31959</v>
      </c>
      <c r="I1252" t="s">
        <v>191</v>
      </c>
      <c r="J1252" t="s">
        <v>95</v>
      </c>
      <c r="K1252">
        <v>0.38</v>
      </c>
      <c r="L1252">
        <v>1020</v>
      </c>
      <c r="M1252">
        <v>0</v>
      </c>
      <c r="N1252" t="s">
        <v>93</v>
      </c>
      <c r="O1252">
        <v>0</v>
      </c>
      <c r="P1252" t="s">
        <v>122</v>
      </c>
      <c r="Q1252">
        <f t="shared" si="19"/>
        <v>0.30641672674837778</v>
      </c>
      <c r="R1252" t="s">
        <v>2194</v>
      </c>
    </row>
    <row r="1253" spans="1:19" x14ac:dyDescent="0.25">
      <c r="A1253" t="s">
        <v>125</v>
      </c>
      <c r="B1253">
        <v>2016</v>
      </c>
      <c r="C1253" t="s">
        <v>2195</v>
      </c>
      <c r="D1253" t="s">
        <v>2196</v>
      </c>
      <c r="E1253">
        <v>1</v>
      </c>
      <c r="F1253" t="s">
        <v>120</v>
      </c>
      <c r="G1253">
        <v>40909</v>
      </c>
      <c r="I1253" t="s">
        <v>129</v>
      </c>
      <c r="J1253" t="s">
        <v>69</v>
      </c>
      <c r="K1253">
        <v>1</v>
      </c>
      <c r="L1253">
        <v>1622</v>
      </c>
      <c r="M1253">
        <v>0</v>
      </c>
      <c r="N1253" t="s">
        <v>68</v>
      </c>
      <c r="O1253">
        <v>0</v>
      </c>
      <c r="P1253" t="s">
        <v>122</v>
      </c>
      <c r="Q1253">
        <f t="shared" si="19"/>
        <v>0.18515981735159817</v>
      </c>
      <c r="R1253" t="s">
        <v>2196</v>
      </c>
    </row>
    <row r="1254" spans="1:19" x14ac:dyDescent="0.25">
      <c r="A1254" t="s">
        <v>188</v>
      </c>
      <c r="B1254">
        <v>2016</v>
      </c>
      <c r="C1254" t="s">
        <v>2197</v>
      </c>
      <c r="D1254" t="s">
        <v>2198</v>
      </c>
      <c r="E1254" t="s">
        <v>2199</v>
      </c>
      <c r="F1254" t="s">
        <v>120</v>
      </c>
      <c r="G1254">
        <v>15704</v>
      </c>
      <c r="I1254" t="s">
        <v>191</v>
      </c>
      <c r="J1254" t="s">
        <v>95</v>
      </c>
      <c r="K1254">
        <v>12</v>
      </c>
      <c r="L1254">
        <v>41829</v>
      </c>
      <c r="M1254">
        <v>0</v>
      </c>
      <c r="N1254" t="s">
        <v>93</v>
      </c>
      <c r="O1254">
        <v>0</v>
      </c>
      <c r="P1254" t="s">
        <v>122</v>
      </c>
      <c r="Q1254">
        <f t="shared" si="19"/>
        <v>0.39791666666666664</v>
      </c>
      <c r="R1254" t="s">
        <v>2198</v>
      </c>
    </row>
    <row r="1255" spans="1:19" x14ac:dyDescent="0.25">
      <c r="A1255" t="s">
        <v>188</v>
      </c>
      <c r="B1255">
        <v>2016</v>
      </c>
      <c r="C1255" t="s">
        <v>2200</v>
      </c>
      <c r="D1255" t="s">
        <v>2201</v>
      </c>
      <c r="E1255">
        <v>1</v>
      </c>
      <c r="F1255" t="s">
        <v>120</v>
      </c>
      <c r="G1255">
        <v>25724</v>
      </c>
      <c r="I1255" t="s">
        <v>191</v>
      </c>
      <c r="J1255" t="s">
        <v>95</v>
      </c>
      <c r="K1255">
        <v>46.8</v>
      </c>
      <c r="L1255">
        <v>204959</v>
      </c>
      <c r="M1255">
        <v>0</v>
      </c>
      <c r="N1255" t="s">
        <v>93</v>
      </c>
      <c r="O1255">
        <v>0</v>
      </c>
      <c r="P1255" t="s">
        <v>122</v>
      </c>
      <c r="Q1255">
        <f t="shared" si="19"/>
        <v>0.49993901963080045</v>
      </c>
      <c r="R1255" t="s">
        <v>2201</v>
      </c>
    </row>
    <row r="1256" spans="1:19" x14ac:dyDescent="0.25">
      <c r="A1256" t="s">
        <v>125</v>
      </c>
      <c r="B1256">
        <v>2016</v>
      </c>
      <c r="C1256" t="s">
        <v>2202</v>
      </c>
      <c r="D1256" t="s">
        <v>2203</v>
      </c>
      <c r="E1256" t="s">
        <v>128</v>
      </c>
      <c r="F1256" t="s">
        <v>120</v>
      </c>
      <c r="G1256">
        <v>41609</v>
      </c>
      <c r="I1256" t="s">
        <v>129</v>
      </c>
      <c r="J1256" t="s">
        <v>69</v>
      </c>
      <c r="K1256">
        <v>1.5</v>
      </c>
      <c r="L1256">
        <v>4280</v>
      </c>
      <c r="M1256">
        <v>0</v>
      </c>
      <c r="N1256" t="s">
        <v>68</v>
      </c>
      <c r="O1256">
        <v>0</v>
      </c>
      <c r="P1256" t="s">
        <v>122</v>
      </c>
      <c r="Q1256">
        <f t="shared" si="19"/>
        <v>0.32572298325722981</v>
      </c>
      <c r="R1256" t="s">
        <v>2203</v>
      </c>
    </row>
    <row r="1257" spans="1:19" x14ac:dyDescent="0.25">
      <c r="A1257" t="s">
        <v>125</v>
      </c>
      <c r="B1257">
        <v>2016</v>
      </c>
      <c r="C1257" t="s">
        <v>2204</v>
      </c>
      <c r="D1257" t="s">
        <v>2205</v>
      </c>
      <c r="E1257" t="s">
        <v>128</v>
      </c>
      <c r="F1257" t="s">
        <v>120</v>
      </c>
      <c r="G1257">
        <v>41169</v>
      </c>
      <c r="I1257" t="s">
        <v>129</v>
      </c>
      <c r="J1257" t="s">
        <v>69</v>
      </c>
      <c r="K1257">
        <v>11.12</v>
      </c>
      <c r="L1257">
        <v>29421</v>
      </c>
      <c r="M1257">
        <v>0</v>
      </c>
      <c r="N1257" t="s">
        <v>68</v>
      </c>
      <c r="O1257">
        <v>0</v>
      </c>
      <c r="P1257" t="s">
        <v>122</v>
      </c>
      <c r="Q1257">
        <f t="shared" si="19"/>
        <v>0.3020289248053612</v>
      </c>
      <c r="R1257" t="s">
        <v>2205</v>
      </c>
    </row>
    <row r="1258" spans="1:19" x14ac:dyDescent="0.25">
      <c r="A1258" t="s">
        <v>150</v>
      </c>
      <c r="B1258">
        <v>2016</v>
      </c>
      <c r="C1258" t="s">
        <v>2206</v>
      </c>
      <c r="D1258" t="s">
        <v>2207</v>
      </c>
      <c r="E1258" t="s">
        <v>2208</v>
      </c>
      <c r="F1258" t="s">
        <v>120</v>
      </c>
      <c r="G1258">
        <v>37956</v>
      </c>
      <c r="I1258" t="s">
        <v>167</v>
      </c>
      <c r="J1258" t="s">
        <v>74</v>
      </c>
      <c r="K1258">
        <v>5.3</v>
      </c>
      <c r="L1258">
        <v>4173</v>
      </c>
      <c r="M1258">
        <v>56143</v>
      </c>
      <c r="N1258" t="s">
        <v>81</v>
      </c>
      <c r="O1258">
        <v>0</v>
      </c>
      <c r="P1258" t="s">
        <v>90</v>
      </c>
      <c r="Q1258">
        <f t="shared" si="19"/>
        <v>8.9881106228999738E-2</v>
      </c>
      <c r="R1258" t="s">
        <v>2207</v>
      </c>
    </row>
    <row r="1259" spans="1:19" x14ac:dyDescent="0.25">
      <c r="A1259" t="s">
        <v>150</v>
      </c>
      <c r="B1259">
        <v>2016</v>
      </c>
      <c r="C1259" t="s">
        <v>2209</v>
      </c>
      <c r="D1259" t="s">
        <v>2210</v>
      </c>
      <c r="E1259" t="s">
        <v>681</v>
      </c>
      <c r="F1259" t="s">
        <v>120</v>
      </c>
      <c r="G1259">
        <v>32690</v>
      </c>
      <c r="I1259" t="s">
        <v>197</v>
      </c>
      <c r="J1259" t="s">
        <v>82</v>
      </c>
      <c r="K1259">
        <v>38.299999999999997</v>
      </c>
      <c r="L1259">
        <v>287084</v>
      </c>
      <c r="M1259">
        <v>3688620</v>
      </c>
      <c r="N1259" t="s">
        <v>81</v>
      </c>
      <c r="O1259">
        <v>0</v>
      </c>
      <c r="P1259" t="s">
        <v>122</v>
      </c>
      <c r="Q1259">
        <f t="shared" si="19"/>
        <v>0.85566961145486842</v>
      </c>
      <c r="R1259" t="s">
        <v>2210</v>
      </c>
    </row>
    <row r="1260" spans="1:19" x14ac:dyDescent="0.25">
      <c r="A1260" t="s">
        <v>150</v>
      </c>
      <c r="B1260">
        <v>2016</v>
      </c>
      <c r="C1260" t="s">
        <v>2209</v>
      </c>
      <c r="D1260" t="s">
        <v>2210</v>
      </c>
      <c r="E1260" t="s">
        <v>682</v>
      </c>
      <c r="F1260" t="s">
        <v>120</v>
      </c>
      <c r="G1260">
        <v>32690</v>
      </c>
      <c r="I1260" t="s">
        <v>199</v>
      </c>
      <c r="J1260" t="s">
        <v>84</v>
      </c>
      <c r="K1260">
        <v>11.6</v>
      </c>
      <c r="L1260">
        <v>66336</v>
      </c>
      <c r="M1260">
        <v>0</v>
      </c>
      <c r="N1260" t="s">
        <v>81</v>
      </c>
      <c r="O1260">
        <v>0</v>
      </c>
      <c r="P1260" t="s">
        <v>122</v>
      </c>
      <c r="Q1260">
        <f t="shared" si="19"/>
        <v>0.65281058101086442</v>
      </c>
      <c r="R1260" t="s">
        <v>2210</v>
      </c>
    </row>
    <row r="1261" spans="1:19" x14ac:dyDescent="0.25">
      <c r="A1261" t="s">
        <v>188</v>
      </c>
      <c r="B1261">
        <v>2016</v>
      </c>
      <c r="C1261" t="s">
        <v>2211</v>
      </c>
      <c r="D1261" t="s">
        <v>2212</v>
      </c>
      <c r="E1261">
        <v>1</v>
      </c>
      <c r="F1261" t="s">
        <v>120</v>
      </c>
      <c r="G1261">
        <v>32497</v>
      </c>
      <c r="I1261" t="s">
        <v>191</v>
      </c>
      <c r="J1261" t="s">
        <v>95</v>
      </c>
      <c r="K1261">
        <v>1.2</v>
      </c>
      <c r="L1261">
        <v>2502</v>
      </c>
      <c r="M1261">
        <v>0</v>
      </c>
      <c r="N1261" t="s">
        <v>93</v>
      </c>
      <c r="O1261">
        <v>0</v>
      </c>
      <c r="P1261" t="s">
        <v>122</v>
      </c>
      <c r="Q1261">
        <f t="shared" si="19"/>
        <v>0.23801369863013699</v>
      </c>
      <c r="R1261" t="s">
        <v>2212</v>
      </c>
    </row>
    <row r="1262" spans="1:19" x14ac:dyDescent="0.25">
      <c r="A1262" t="s">
        <v>116</v>
      </c>
      <c r="B1262">
        <v>2016</v>
      </c>
      <c r="C1262" t="s">
        <v>2213</v>
      </c>
      <c r="D1262" t="s">
        <v>2214</v>
      </c>
      <c r="E1262" t="s">
        <v>119</v>
      </c>
      <c r="F1262" t="s">
        <v>120</v>
      </c>
      <c r="G1262">
        <v>41244</v>
      </c>
      <c r="I1262" t="s">
        <v>121</v>
      </c>
      <c r="J1262" t="s">
        <v>99</v>
      </c>
      <c r="K1262">
        <v>3.24</v>
      </c>
      <c r="L1262">
        <v>13774</v>
      </c>
      <c r="M1262">
        <v>0</v>
      </c>
      <c r="N1262" t="s">
        <v>98</v>
      </c>
      <c r="O1262">
        <v>0</v>
      </c>
      <c r="P1262" t="s">
        <v>122</v>
      </c>
      <c r="Q1262">
        <f t="shared" si="19"/>
        <v>0.48530074976041487</v>
      </c>
      <c r="R1262" t="s">
        <v>2214</v>
      </c>
    </row>
    <row r="1263" spans="1:19" x14ac:dyDescent="0.25">
      <c r="A1263" t="s">
        <v>125</v>
      </c>
      <c r="B1263">
        <v>2016</v>
      </c>
      <c r="C1263" t="s">
        <v>2215</v>
      </c>
      <c r="D1263" t="s">
        <v>2216</v>
      </c>
      <c r="E1263">
        <v>1</v>
      </c>
      <c r="F1263" t="s">
        <v>120</v>
      </c>
      <c r="G1263">
        <v>40909</v>
      </c>
      <c r="I1263" t="s">
        <v>129</v>
      </c>
      <c r="J1263" t="s">
        <v>69</v>
      </c>
      <c r="K1263">
        <v>1.4</v>
      </c>
      <c r="L1263">
        <v>2277</v>
      </c>
      <c r="M1263">
        <v>0</v>
      </c>
      <c r="N1263" t="s">
        <v>68</v>
      </c>
      <c r="O1263">
        <v>0</v>
      </c>
      <c r="P1263" t="s">
        <v>122</v>
      </c>
      <c r="Q1263">
        <f t="shared" si="19"/>
        <v>0.18566536203522505</v>
      </c>
      <c r="R1263" t="s">
        <v>2216</v>
      </c>
    </row>
    <row r="1264" spans="1:19" x14ac:dyDescent="0.25">
      <c r="A1264" t="s">
        <v>125</v>
      </c>
      <c r="B1264">
        <v>2016</v>
      </c>
      <c r="C1264" t="s">
        <v>2217</v>
      </c>
      <c r="D1264" t="s">
        <v>2218</v>
      </c>
      <c r="E1264">
        <v>1</v>
      </c>
      <c r="F1264" t="s">
        <v>120</v>
      </c>
      <c r="G1264">
        <v>40909</v>
      </c>
      <c r="I1264" t="s">
        <v>129</v>
      </c>
      <c r="J1264" t="s">
        <v>69</v>
      </c>
      <c r="K1264">
        <v>1</v>
      </c>
      <c r="L1264">
        <v>1622</v>
      </c>
      <c r="M1264">
        <v>0</v>
      </c>
      <c r="N1264" t="s">
        <v>68</v>
      </c>
      <c r="O1264">
        <v>0</v>
      </c>
      <c r="P1264" t="s">
        <v>122</v>
      </c>
      <c r="Q1264">
        <f t="shared" si="19"/>
        <v>0.18515981735159817</v>
      </c>
      <c r="R1264" t="s">
        <v>2218</v>
      </c>
    </row>
    <row r="1265" spans="1:19" x14ac:dyDescent="0.25">
      <c r="A1265" t="s">
        <v>188</v>
      </c>
      <c r="B1265">
        <v>2016</v>
      </c>
      <c r="C1265" t="s">
        <v>2219</v>
      </c>
      <c r="D1265" t="s">
        <v>2220</v>
      </c>
      <c r="E1265" t="s">
        <v>386</v>
      </c>
      <c r="F1265" t="s">
        <v>120</v>
      </c>
      <c r="G1265">
        <v>29007</v>
      </c>
      <c r="I1265" t="s">
        <v>191</v>
      </c>
      <c r="J1265" t="s">
        <v>95</v>
      </c>
      <c r="K1265">
        <v>150</v>
      </c>
      <c r="L1265">
        <v>106048</v>
      </c>
      <c r="M1265">
        <v>0</v>
      </c>
      <c r="N1265" t="s">
        <v>93</v>
      </c>
      <c r="O1265">
        <v>0</v>
      </c>
      <c r="P1265" t="s">
        <v>122</v>
      </c>
      <c r="Q1265">
        <f t="shared" si="19"/>
        <v>8.0706240487062403E-2</v>
      </c>
      <c r="R1265" t="s">
        <v>2220</v>
      </c>
    </row>
    <row r="1266" spans="1:19" x14ac:dyDescent="0.25">
      <c r="A1266" t="s">
        <v>188</v>
      </c>
      <c r="B1266">
        <v>2016</v>
      </c>
      <c r="C1266" t="s">
        <v>2219</v>
      </c>
      <c r="D1266" t="s">
        <v>2220</v>
      </c>
      <c r="E1266" t="s">
        <v>773</v>
      </c>
      <c r="F1266" t="s">
        <v>120</v>
      </c>
      <c r="G1266">
        <v>29007</v>
      </c>
      <c r="I1266" t="s">
        <v>191</v>
      </c>
      <c r="J1266" t="s">
        <v>95</v>
      </c>
      <c r="K1266">
        <v>150</v>
      </c>
      <c r="L1266">
        <v>106048</v>
      </c>
      <c r="M1266">
        <v>0</v>
      </c>
      <c r="N1266" t="s">
        <v>93</v>
      </c>
      <c r="O1266">
        <v>0</v>
      </c>
      <c r="P1266" t="s">
        <v>122</v>
      </c>
      <c r="Q1266">
        <f t="shared" si="19"/>
        <v>8.0706240487062403E-2</v>
      </c>
      <c r="R1266" t="s">
        <v>2220</v>
      </c>
    </row>
    <row r="1267" spans="1:19" x14ac:dyDescent="0.25">
      <c r="A1267" t="s">
        <v>150</v>
      </c>
      <c r="B1267">
        <v>2016</v>
      </c>
      <c r="C1267" t="s">
        <v>2221</v>
      </c>
      <c r="D1267" t="s">
        <v>2222</v>
      </c>
      <c r="E1267" t="s">
        <v>2223</v>
      </c>
      <c r="F1267" t="s">
        <v>120</v>
      </c>
      <c r="G1267">
        <v>31472</v>
      </c>
      <c r="I1267" t="s">
        <v>167</v>
      </c>
      <c r="J1267" t="s">
        <v>74</v>
      </c>
      <c r="K1267">
        <v>29</v>
      </c>
      <c r="L1267">
        <v>196482</v>
      </c>
      <c r="M1267">
        <v>2217410</v>
      </c>
      <c r="N1267" t="s">
        <v>81</v>
      </c>
      <c r="O1267">
        <v>0</v>
      </c>
      <c r="P1267" t="s">
        <v>122</v>
      </c>
      <c r="Q1267">
        <f t="shared" si="19"/>
        <v>0.77342938119981108</v>
      </c>
      <c r="R1267" t="s">
        <v>3876</v>
      </c>
      <c r="S1267" t="s">
        <v>3877</v>
      </c>
    </row>
    <row r="1268" spans="1:19" x14ac:dyDescent="0.25">
      <c r="A1268" t="s">
        <v>125</v>
      </c>
      <c r="B1268">
        <v>2016</v>
      </c>
      <c r="C1268" t="s">
        <v>2224</v>
      </c>
      <c r="D1268" t="s">
        <v>2225</v>
      </c>
      <c r="E1268" t="s">
        <v>128</v>
      </c>
      <c r="F1268" t="s">
        <v>120</v>
      </c>
      <c r="G1268">
        <v>41466</v>
      </c>
      <c r="I1268" t="s">
        <v>129</v>
      </c>
      <c r="J1268" t="s">
        <v>69</v>
      </c>
      <c r="K1268">
        <v>1.5</v>
      </c>
      <c r="L1268">
        <v>2628</v>
      </c>
      <c r="M1268">
        <v>0</v>
      </c>
      <c r="N1268" t="s">
        <v>68</v>
      </c>
      <c r="O1268">
        <v>0</v>
      </c>
      <c r="Q1268">
        <f t="shared" si="19"/>
        <v>0.2</v>
      </c>
      <c r="R1268" t="s">
        <v>2225</v>
      </c>
    </row>
    <row r="1269" spans="1:19" x14ac:dyDescent="0.25">
      <c r="A1269" t="s">
        <v>188</v>
      </c>
      <c r="B1269">
        <v>2016</v>
      </c>
      <c r="C1269" t="s">
        <v>2226</v>
      </c>
      <c r="D1269" t="s">
        <v>2227</v>
      </c>
      <c r="E1269" t="s">
        <v>2228</v>
      </c>
      <c r="F1269" t="s">
        <v>120</v>
      </c>
      <c r="G1269">
        <v>31713</v>
      </c>
      <c r="I1269" t="s">
        <v>191</v>
      </c>
      <c r="J1269" t="s">
        <v>95</v>
      </c>
      <c r="K1269">
        <v>11.5</v>
      </c>
      <c r="L1269">
        <v>16020</v>
      </c>
      <c r="M1269">
        <v>0</v>
      </c>
      <c r="N1269" t="s">
        <v>93</v>
      </c>
      <c r="O1269">
        <v>0</v>
      </c>
      <c r="P1269" t="s">
        <v>122</v>
      </c>
      <c r="Q1269">
        <f t="shared" si="19"/>
        <v>0.15902322811197142</v>
      </c>
      <c r="R1269" t="s">
        <v>2227</v>
      </c>
    </row>
    <row r="1270" spans="1:19" x14ac:dyDescent="0.25">
      <c r="A1270" t="s">
        <v>125</v>
      </c>
      <c r="B1270">
        <v>2016</v>
      </c>
      <c r="C1270" t="s">
        <v>2229</v>
      </c>
      <c r="D1270" t="s">
        <v>2230</v>
      </c>
      <c r="E1270" t="s">
        <v>128</v>
      </c>
      <c r="F1270" t="s">
        <v>120</v>
      </c>
      <c r="G1270">
        <v>41334</v>
      </c>
      <c r="I1270" t="s">
        <v>129</v>
      </c>
      <c r="J1270" t="s">
        <v>69</v>
      </c>
      <c r="K1270">
        <v>1.5</v>
      </c>
      <c r="L1270">
        <v>2989</v>
      </c>
      <c r="M1270">
        <v>0</v>
      </c>
      <c r="N1270" t="s">
        <v>68</v>
      </c>
      <c r="O1270">
        <v>0</v>
      </c>
      <c r="P1270" t="s">
        <v>122</v>
      </c>
      <c r="Q1270">
        <f t="shared" si="19"/>
        <v>0.22747336377473365</v>
      </c>
      <c r="R1270" t="s">
        <v>3878</v>
      </c>
      <c r="S1270" t="s">
        <v>3879</v>
      </c>
    </row>
    <row r="1271" spans="1:19" x14ac:dyDescent="0.25">
      <c r="A1271" t="s">
        <v>125</v>
      </c>
      <c r="B1271">
        <v>2016</v>
      </c>
      <c r="C1271" t="s">
        <v>2231</v>
      </c>
      <c r="D1271" t="s">
        <v>2232</v>
      </c>
      <c r="E1271" t="s">
        <v>386</v>
      </c>
      <c r="F1271" t="s">
        <v>120</v>
      </c>
      <c r="G1271">
        <v>42628</v>
      </c>
      <c r="I1271" t="s">
        <v>129</v>
      </c>
      <c r="J1271" t="s">
        <v>69</v>
      </c>
      <c r="K1271">
        <v>20</v>
      </c>
      <c r="L1271">
        <v>11384.1</v>
      </c>
      <c r="M1271">
        <v>0</v>
      </c>
      <c r="N1271" t="s">
        <v>68</v>
      </c>
      <c r="O1271">
        <v>0</v>
      </c>
      <c r="Q1271">
        <f t="shared" si="19"/>
        <v>6.4977739726027398E-2</v>
      </c>
      <c r="R1271" t="s">
        <v>2232</v>
      </c>
    </row>
    <row r="1272" spans="1:19" x14ac:dyDescent="0.25">
      <c r="A1272" t="s">
        <v>150</v>
      </c>
      <c r="B1272">
        <v>2016</v>
      </c>
      <c r="C1272" t="s">
        <v>2233</v>
      </c>
      <c r="D1272" t="s">
        <v>2234</v>
      </c>
      <c r="E1272" t="s">
        <v>128</v>
      </c>
      <c r="F1272" t="s">
        <v>120</v>
      </c>
      <c r="G1272">
        <v>39597</v>
      </c>
      <c r="I1272" t="s">
        <v>167</v>
      </c>
      <c r="J1272" t="s">
        <v>74</v>
      </c>
      <c r="K1272">
        <v>60.5</v>
      </c>
      <c r="L1272">
        <v>49605</v>
      </c>
      <c r="M1272">
        <v>535607</v>
      </c>
      <c r="N1272" t="s">
        <v>81</v>
      </c>
      <c r="O1272">
        <v>0</v>
      </c>
      <c r="P1272" t="s">
        <v>122</v>
      </c>
      <c r="Q1272">
        <f t="shared" si="19"/>
        <v>9.3597871617796896E-2</v>
      </c>
      <c r="R1272" t="s">
        <v>2234</v>
      </c>
    </row>
    <row r="1273" spans="1:19" x14ac:dyDescent="0.25">
      <c r="A1273" t="s">
        <v>150</v>
      </c>
      <c r="B1273">
        <v>2016</v>
      </c>
      <c r="C1273" t="s">
        <v>2233</v>
      </c>
      <c r="D1273" t="s">
        <v>2234</v>
      </c>
      <c r="E1273" t="s">
        <v>154</v>
      </c>
      <c r="F1273" t="s">
        <v>120</v>
      </c>
      <c r="G1273">
        <v>39597</v>
      </c>
      <c r="I1273" t="s">
        <v>167</v>
      </c>
      <c r="J1273" t="s">
        <v>74</v>
      </c>
      <c r="K1273">
        <v>60.5</v>
      </c>
      <c r="L1273">
        <v>21807</v>
      </c>
      <c r="M1273">
        <v>223199</v>
      </c>
      <c r="N1273" t="s">
        <v>81</v>
      </c>
      <c r="O1273">
        <v>0</v>
      </c>
      <c r="P1273" t="s">
        <v>122</v>
      </c>
      <c r="Q1273">
        <f t="shared" si="19"/>
        <v>4.1146835729650173E-2</v>
      </c>
      <c r="R1273" t="s">
        <v>2234</v>
      </c>
    </row>
    <row r="1274" spans="1:19" x14ac:dyDescent="0.25">
      <c r="A1274" t="s">
        <v>125</v>
      </c>
      <c r="B1274">
        <v>2016</v>
      </c>
      <c r="C1274" t="s">
        <v>2235</v>
      </c>
      <c r="D1274" t="s">
        <v>2236</v>
      </c>
      <c r="E1274">
        <v>1</v>
      </c>
      <c r="F1274" t="s">
        <v>120</v>
      </c>
      <c r="G1274">
        <v>40909</v>
      </c>
      <c r="I1274" t="s">
        <v>129</v>
      </c>
      <c r="J1274" t="s">
        <v>69</v>
      </c>
      <c r="K1274">
        <v>1.1000000000000001</v>
      </c>
      <c r="L1274">
        <v>1796</v>
      </c>
      <c r="M1274">
        <v>0</v>
      </c>
      <c r="N1274" t="s">
        <v>68</v>
      </c>
      <c r="O1274">
        <v>0</v>
      </c>
      <c r="P1274" t="s">
        <v>122</v>
      </c>
      <c r="Q1274">
        <f t="shared" si="19"/>
        <v>0.18638439186384392</v>
      </c>
      <c r="R1274" t="s">
        <v>2236</v>
      </c>
    </row>
    <row r="1275" spans="1:19" x14ac:dyDescent="0.25">
      <c r="A1275" t="s">
        <v>188</v>
      </c>
      <c r="B1275">
        <v>2016</v>
      </c>
      <c r="C1275" t="s">
        <v>2237</v>
      </c>
      <c r="D1275" t="s">
        <v>2238</v>
      </c>
      <c r="E1275" t="s">
        <v>386</v>
      </c>
      <c r="F1275" t="s">
        <v>120</v>
      </c>
      <c r="G1275">
        <v>20210</v>
      </c>
      <c r="I1275" t="s">
        <v>191</v>
      </c>
      <c r="J1275" t="s">
        <v>95</v>
      </c>
      <c r="K1275">
        <v>6.75</v>
      </c>
      <c r="L1275">
        <v>26980</v>
      </c>
      <c r="M1275">
        <v>0</v>
      </c>
      <c r="N1275" t="s">
        <v>93</v>
      </c>
      <c r="O1275">
        <v>0</v>
      </c>
      <c r="P1275" t="s">
        <v>122</v>
      </c>
      <c r="Q1275">
        <f t="shared" si="19"/>
        <v>0.45628276678504986</v>
      </c>
      <c r="R1275" t="s">
        <v>2238</v>
      </c>
    </row>
    <row r="1276" spans="1:19" x14ac:dyDescent="0.25">
      <c r="A1276" t="s">
        <v>188</v>
      </c>
      <c r="B1276">
        <v>2016</v>
      </c>
      <c r="C1276" t="s">
        <v>2237</v>
      </c>
      <c r="D1276" t="s">
        <v>2238</v>
      </c>
      <c r="E1276" t="s">
        <v>773</v>
      </c>
      <c r="F1276" t="s">
        <v>120</v>
      </c>
      <c r="G1276">
        <v>20241</v>
      </c>
      <c r="I1276" t="s">
        <v>191</v>
      </c>
      <c r="J1276" t="s">
        <v>95</v>
      </c>
      <c r="K1276">
        <v>6.75</v>
      </c>
      <c r="L1276">
        <v>26980</v>
      </c>
      <c r="M1276">
        <v>0</v>
      </c>
      <c r="N1276" t="s">
        <v>93</v>
      </c>
      <c r="O1276">
        <v>0</v>
      </c>
      <c r="P1276" t="s">
        <v>122</v>
      </c>
      <c r="Q1276">
        <f t="shared" si="19"/>
        <v>0.45628276678504986</v>
      </c>
      <c r="R1276" t="s">
        <v>2238</v>
      </c>
    </row>
    <row r="1277" spans="1:19" x14ac:dyDescent="0.25">
      <c r="A1277" t="s">
        <v>125</v>
      </c>
      <c r="B1277">
        <v>2016</v>
      </c>
      <c r="C1277" t="s">
        <v>2239</v>
      </c>
      <c r="D1277" t="s">
        <v>2240</v>
      </c>
      <c r="E1277" t="s">
        <v>128</v>
      </c>
      <c r="F1277" t="s">
        <v>120</v>
      </c>
      <c r="G1277">
        <v>42004</v>
      </c>
      <c r="I1277" t="s">
        <v>129</v>
      </c>
      <c r="J1277" t="s">
        <v>69</v>
      </c>
      <c r="K1277">
        <v>1.5</v>
      </c>
      <c r="L1277">
        <v>2628</v>
      </c>
      <c r="M1277">
        <v>0</v>
      </c>
      <c r="N1277" t="s">
        <v>68</v>
      </c>
      <c r="O1277">
        <v>0</v>
      </c>
      <c r="Q1277">
        <f t="shared" si="19"/>
        <v>0.2</v>
      </c>
      <c r="R1277" t="s">
        <v>2240</v>
      </c>
    </row>
    <row r="1278" spans="1:19" x14ac:dyDescent="0.25">
      <c r="A1278" t="s">
        <v>125</v>
      </c>
      <c r="B1278">
        <v>2016</v>
      </c>
      <c r="C1278" t="s">
        <v>2241</v>
      </c>
      <c r="D1278" t="s">
        <v>2242</v>
      </c>
      <c r="E1278" t="s">
        <v>128</v>
      </c>
      <c r="F1278" t="s">
        <v>120</v>
      </c>
      <c r="G1278">
        <v>42004</v>
      </c>
      <c r="I1278" t="s">
        <v>129</v>
      </c>
      <c r="J1278" t="s">
        <v>69</v>
      </c>
      <c r="K1278">
        <v>1.5</v>
      </c>
      <c r="L1278">
        <v>2628</v>
      </c>
      <c r="M1278">
        <v>0</v>
      </c>
      <c r="N1278" t="s">
        <v>68</v>
      </c>
      <c r="O1278">
        <v>0</v>
      </c>
      <c r="P1278" t="s">
        <v>122</v>
      </c>
      <c r="Q1278">
        <f t="shared" si="19"/>
        <v>0.2</v>
      </c>
      <c r="R1278" t="s">
        <v>2242</v>
      </c>
    </row>
    <row r="1279" spans="1:19" x14ac:dyDescent="0.25">
      <c r="A1279" t="s">
        <v>125</v>
      </c>
      <c r="B1279">
        <v>2016</v>
      </c>
      <c r="C1279" t="s">
        <v>2243</v>
      </c>
      <c r="D1279" t="s">
        <v>2244</v>
      </c>
      <c r="E1279" t="s">
        <v>128</v>
      </c>
      <c r="F1279" t="s">
        <v>120</v>
      </c>
      <c r="G1279">
        <v>42004</v>
      </c>
      <c r="I1279" t="s">
        <v>129</v>
      </c>
      <c r="J1279" t="s">
        <v>69</v>
      </c>
      <c r="K1279">
        <v>1</v>
      </c>
      <c r="L1279">
        <v>1752</v>
      </c>
      <c r="M1279">
        <v>0</v>
      </c>
      <c r="N1279" t="s">
        <v>68</v>
      </c>
      <c r="O1279">
        <v>0</v>
      </c>
      <c r="Q1279">
        <f t="shared" si="19"/>
        <v>0.2</v>
      </c>
      <c r="R1279" t="s">
        <v>2244</v>
      </c>
    </row>
    <row r="1280" spans="1:19" x14ac:dyDescent="0.25">
      <c r="A1280" t="s">
        <v>125</v>
      </c>
      <c r="B1280">
        <v>2016</v>
      </c>
      <c r="C1280" t="s">
        <v>2245</v>
      </c>
      <c r="D1280" t="s">
        <v>2246</v>
      </c>
      <c r="E1280" t="s">
        <v>2247</v>
      </c>
      <c r="F1280" t="s">
        <v>120</v>
      </c>
      <c r="G1280">
        <v>41487</v>
      </c>
      <c r="I1280" t="s">
        <v>129</v>
      </c>
      <c r="J1280" t="s">
        <v>69</v>
      </c>
      <c r="K1280">
        <v>1</v>
      </c>
      <c r="L1280">
        <v>2358</v>
      </c>
      <c r="M1280">
        <v>0</v>
      </c>
      <c r="N1280" t="s">
        <v>1735</v>
      </c>
      <c r="O1280">
        <v>0</v>
      </c>
      <c r="P1280" t="s">
        <v>122</v>
      </c>
      <c r="Q1280">
        <f t="shared" si="19"/>
        <v>0.2691780821917808</v>
      </c>
      <c r="R1280" t="s">
        <v>2246</v>
      </c>
    </row>
    <row r="1281" spans="1:19" x14ac:dyDescent="0.25">
      <c r="A1281" t="s">
        <v>168</v>
      </c>
      <c r="B1281">
        <v>2016</v>
      </c>
      <c r="C1281" t="s">
        <v>2248</v>
      </c>
      <c r="D1281" t="s">
        <v>2249</v>
      </c>
      <c r="E1281">
        <v>1</v>
      </c>
      <c r="F1281" t="s">
        <v>120</v>
      </c>
      <c r="G1281">
        <v>39814</v>
      </c>
      <c r="I1281" t="s">
        <v>172</v>
      </c>
      <c r="J1281" t="s">
        <v>70</v>
      </c>
      <c r="K1281">
        <v>49.9</v>
      </c>
      <c r="L1281">
        <v>70982</v>
      </c>
      <c r="M1281">
        <v>0</v>
      </c>
      <c r="N1281" t="s">
        <v>77</v>
      </c>
      <c r="O1281">
        <v>0</v>
      </c>
      <c r="P1281" t="s">
        <v>122</v>
      </c>
      <c r="Q1281">
        <f t="shared" si="19"/>
        <v>0.16238412898857074</v>
      </c>
      <c r="R1281" t="s">
        <v>2249</v>
      </c>
    </row>
    <row r="1282" spans="1:19" x14ac:dyDescent="0.25">
      <c r="A1282" t="s">
        <v>130</v>
      </c>
      <c r="B1282">
        <v>2016</v>
      </c>
      <c r="C1282" t="s">
        <v>2250</v>
      </c>
      <c r="D1282" t="s">
        <v>2251</v>
      </c>
      <c r="E1282" t="s">
        <v>128</v>
      </c>
      <c r="F1282" t="s">
        <v>122</v>
      </c>
      <c r="G1282">
        <v>41225</v>
      </c>
      <c r="I1282" t="s">
        <v>133</v>
      </c>
      <c r="J1282" t="s">
        <v>75</v>
      </c>
      <c r="K1282">
        <v>1.6</v>
      </c>
      <c r="L1282">
        <v>9726</v>
      </c>
      <c r="M1282">
        <v>0</v>
      </c>
      <c r="N1282" t="s">
        <v>88</v>
      </c>
      <c r="O1282">
        <v>0</v>
      </c>
      <c r="P1282" t="s">
        <v>122</v>
      </c>
      <c r="Q1282">
        <f t="shared" si="19"/>
        <v>0.69392123287671237</v>
      </c>
      <c r="R1282" t="s">
        <v>3880</v>
      </c>
      <c r="S1282" t="s">
        <v>3881</v>
      </c>
    </row>
    <row r="1283" spans="1:19" x14ac:dyDescent="0.25">
      <c r="A1283" t="s">
        <v>150</v>
      </c>
      <c r="B1283">
        <v>2016</v>
      </c>
      <c r="C1283" t="s">
        <v>2252</v>
      </c>
      <c r="D1283" t="s">
        <v>2253</v>
      </c>
      <c r="E1283">
        <v>1</v>
      </c>
      <c r="F1283" t="s">
        <v>120</v>
      </c>
      <c r="G1283">
        <v>34213</v>
      </c>
      <c r="I1283" t="s">
        <v>133</v>
      </c>
      <c r="J1283" t="s">
        <v>75</v>
      </c>
      <c r="K1283">
        <v>1</v>
      </c>
      <c r="L1283">
        <v>0.01</v>
      </c>
      <c r="M1283">
        <v>809</v>
      </c>
      <c r="N1283" t="s">
        <v>81</v>
      </c>
      <c r="O1283">
        <v>0</v>
      </c>
      <c r="P1283" t="s">
        <v>122</v>
      </c>
      <c r="Q1283">
        <f t="shared" si="19"/>
        <v>1.1415525114155251E-6</v>
      </c>
      <c r="R1283" t="s">
        <v>2253</v>
      </c>
    </row>
    <row r="1284" spans="1:19" x14ac:dyDescent="0.25">
      <c r="A1284" t="s">
        <v>150</v>
      </c>
      <c r="B1284">
        <v>2016</v>
      </c>
      <c r="C1284" t="s">
        <v>2252</v>
      </c>
      <c r="D1284" t="s">
        <v>2253</v>
      </c>
      <c r="E1284">
        <v>2</v>
      </c>
      <c r="F1284" t="s">
        <v>120</v>
      </c>
      <c r="G1284">
        <v>34213</v>
      </c>
      <c r="I1284" t="s">
        <v>133</v>
      </c>
      <c r="J1284" t="s">
        <v>75</v>
      </c>
      <c r="K1284">
        <v>1</v>
      </c>
      <c r="L1284">
        <v>0.01</v>
      </c>
      <c r="M1284">
        <v>0.01</v>
      </c>
      <c r="N1284" t="s">
        <v>81</v>
      </c>
      <c r="O1284">
        <v>0</v>
      </c>
      <c r="P1284" t="s">
        <v>122</v>
      </c>
      <c r="Q1284">
        <f t="shared" si="19"/>
        <v>1.1415525114155251E-6</v>
      </c>
      <c r="R1284" t="s">
        <v>2253</v>
      </c>
    </row>
    <row r="1285" spans="1:19" x14ac:dyDescent="0.25">
      <c r="A1285" t="s">
        <v>188</v>
      </c>
      <c r="B1285">
        <v>2016</v>
      </c>
      <c r="C1285" t="s">
        <v>2254</v>
      </c>
      <c r="D1285" t="s">
        <v>2255</v>
      </c>
      <c r="E1285" t="s">
        <v>128</v>
      </c>
      <c r="F1285" t="s">
        <v>120</v>
      </c>
      <c r="G1285">
        <v>33970</v>
      </c>
      <c r="I1285" t="s">
        <v>191</v>
      </c>
      <c r="J1285" t="s">
        <v>95</v>
      </c>
      <c r="K1285">
        <v>1</v>
      </c>
      <c r="L1285">
        <v>0.01</v>
      </c>
      <c r="M1285">
        <v>0</v>
      </c>
      <c r="N1285" t="s">
        <v>93</v>
      </c>
      <c r="O1285">
        <v>0</v>
      </c>
      <c r="P1285" t="s">
        <v>122</v>
      </c>
      <c r="Q1285">
        <f t="shared" ref="Q1285:Q1348" si="20">IFERROR(L1285/(K1285*8760),"")</f>
        <v>1.1415525114155251E-6</v>
      </c>
      <c r="R1285" t="s">
        <v>2255</v>
      </c>
    </row>
    <row r="1286" spans="1:19" x14ac:dyDescent="0.25">
      <c r="A1286" t="s">
        <v>150</v>
      </c>
      <c r="B1286">
        <v>2016</v>
      </c>
      <c r="C1286" t="s">
        <v>2256</v>
      </c>
      <c r="D1286" t="s">
        <v>2257</v>
      </c>
      <c r="E1286" t="s">
        <v>681</v>
      </c>
      <c r="F1286" t="s">
        <v>120</v>
      </c>
      <c r="G1286">
        <v>32660</v>
      </c>
      <c r="I1286" t="s">
        <v>197</v>
      </c>
      <c r="J1286" t="s">
        <v>82</v>
      </c>
      <c r="K1286">
        <v>42.15</v>
      </c>
      <c r="L1286">
        <v>291676</v>
      </c>
      <c r="M1286">
        <v>2921550</v>
      </c>
      <c r="N1286" t="s">
        <v>81</v>
      </c>
      <c r="O1286">
        <v>0</v>
      </c>
      <c r="P1286" t="s">
        <v>122</v>
      </c>
      <c r="Q1286">
        <f t="shared" si="20"/>
        <v>0.78994892128027216</v>
      </c>
      <c r="R1286" t="s">
        <v>2257</v>
      </c>
    </row>
    <row r="1287" spans="1:19" x14ac:dyDescent="0.25">
      <c r="A1287" t="s">
        <v>150</v>
      </c>
      <c r="B1287">
        <v>2016</v>
      </c>
      <c r="C1287" t="s">
        <v>2256</v>
      </c>
      <c r="D1287" t="s">
        <v>2257</v>
      </c>
      <c r="E1287" t="s">
        <v>682</v>
      </c>
      <c r="F1287" t="s">
        <v>120</v>
      </c>
      <c r="G1287">
        <v>32660</v>
      </c>
      <c r="I1287" t="s">
        <v>199</v>
      </c>
      <c r="J1287" t="s">
        <v>84</v>
      </c>
      <c r="K1287">
        <v>4.05</v>
      </c>
      <c r="L1287">
        <v>16093</v>
      </c>
      <c r="M1287">
        <v>0</v>
      </c>
      <c r="N1287" t="s">
        <v>81</v>
      </c>
      <c r="O1287">
        <v>0</v>
      </c>
      <c r="P1287" t="s">
        <v>122</v>
      </c>
      <c r="Q1287">
        <f t="shared" si="20"/>
        <v>0.45360505101753201</v>
      </c>
      <c r="R1287" t="s">
        <v>2257</v>
      </c>
    </row>
    <row r="1288" spans="1:19" x14ac:dyDescent="0.25">
      <c r="A1288" t="s">
        <v>125</v>
      </c>
      <c r="B1288">
        <v>2016</v>
      </c>
      <c r="C1288" t="s">
        <v>2258</v>
      </c>
      <c r="D1288" t="s">
        <v>2259</v>
      </c>
      <c r="E1288">
        <v>1</v>
      </c>
      <c r="F1288" t="s">
        <v>120</v>
      </c>
      <c r="G1288">
        <v>40899</v>
      </c>
      <c r="I1288" t="s">
        <v>129</v>
      </c>
      <c r="J1288" t="s">
        <v>69</v>
      </c>
      <c r="K1288">
        <v>1</v>
      </c>
      <c r="L1288">
        <v>2038</v>
      </c>
      <c r="M1288">
        <v>0</v>
      </c>
      <c r="N1288" t="s">
        <v>68</v>
      </c>
      <c r="O1288">
        <v>0</v>
      </c>
      <c r="P1288" t="s">
        <v>122</v>
      </c>
      <c r="Q1288">
        <f t="shared" si="20"/>
        <v>0.23264840182648402</v>
      </c>
      <c r="R1288" t="s">
        <v>2259</v>
      </c>
    </row>
    <row r="1289" spans="1:19" x14ac:dyDescent="0.25">
      <c r="A1289" t="s">
        <v>125</v>
      </c>
      <c r="B1289">
        <v>2016</v>
      </c>
      <c r="C1289" t="s">
        <v>2260</v>
      </c>
      <c r="D1289" t="s">
        <v>2261</v>
      </c>
      <c r="E1289">
        <v>1</v>
      </c>
      <c r="F1289" t="s">
        <v>120</v>
      </c>
      <c r="G1289">
        <v>41180</v>
      </c>
      <c r="I1289" t="s">
        <v>129</v>
      </c>
      <c r="J1289" t="s">
        <v>69</v>
      </c>
      <c r="K1289">
        <v>4</v>
      </c>
      <c r="L1289">
        <v>7008</v>
      </c>
      <c r="M1289">
        <v>0</v>
      </c>
      <c r="N1289" t="s">
        <v>68</v>
      </c>
      <c r="O1289">
        <v>0</v>
      </c>
      <c r="Q1289">
        <f t="shared" si="20"/>
        <v>0.2</v>
      </c>
      <c r="R1289" t="s">
        <v>2261</v>
      </c>
    </row>
    <row r="1290" spans="1:19" x14ac:dyDescent="0.25">
      <c r="A1290" t="s">
        <v>125</v>
      </c>
      <c r="B1290">
        <v>2016</v>
      </c>
      <c r="C1290" t="s">
        <v>2262</v>
      </c>
      <c r="D1290" t="s">
        <v>2263</v>
      </c>
      <c r="E1290" t="s">
        <v>128</v>
      </c>
      <c r="F1290" t="s">
        <v>120</v>
      </c>
      <c r="G1290">
        <v>42735</v>
      </c>
      <c r="I1290" t="s">
        <v>129</v>
      </c>
      <c r="J1290" t="s">
        <v>69</v>
      </c>
      <c r="K1290">
        <v>20</v>
      </c>
      <c r="L1290">
        <v>969.11</v>
      </c>
      <c r="M1290">
        <v>0</v>
      </c>
      <c r="N1290" t="s">
        <v>68</v>
      </c>
      <c r="O1290">
        <v>0</v>
      </c>
      <c r="Q1290">
        <f t="shared" si="20"/>
        <v>5.5314497716894978E-3</v>
      </c>
      <c r="R1290" t="s">
        <v>2263</v>
      </c>
    </row>
    <row r="1291" spans="1:19" x14ac:dyDescent="0.25">
      <c r="A1291" t="s">
        <v>125</v>
      </c>
      <c r="B1291">
        <v>2016</v>
      </c>
      <c r="C1291" t="s">
        <v>2264</v>
      </c>
      <c r="D1291" t="s">
        <v>2265</v>
      </c>
      <c r="E1291">
        <v>1</v>
      </c>
      <c r="F1291" t="s">
        <v>120</v>
      </c>
      <c r="G1291">
        <v>41001</v>
      </c>
      <c r="I1291" t="s">
        <v>129</v>
      </c>
      <c r="J1291" t="s">
        <v>69</v>
      </c>
      <c r="K1291">
        <v>2.8</v>
      </c>
      <c r="L1291">
        <v>3678</v>
      </c>
      <c r="M1291">
        <v>0</v>
      </c>
      <c r="N1291" t="s">
        <v>68</v>
      </c>
      <c r="O1291">
        <v>0</v>
      </c>
      <c r="P1291" t="s">
        <v>122</v>
      </c>
      <c r="Q1291">
        <f t="shared" si="20"/>
        <v>0.14995107632093935</v>
      </c>
      <c r="R1291" t="s">
        <v>2265</v>
      </c>
    </row>
    <row r="1292" spans="1:19" x14ac:dyDescent="0.25">
      <c r="A1292" t="s">
        <v>125</v>
      </c>
      <c r="B1292">
        <v>2016</v>
      </c>
      <c r="C1292" t="s">
        <v>2266</v>
      </c>
      <c r="D1292" t="s">
        <v>2267</v>
      </c>
      <c r="E1292">
        <v>1</v>
      </c>
      <c r="F1292" t="s">
        <v>120</v>
      </c>
      <c r="G1292">
        <v>41215</v>
      </c>
      <c r="I1292" t="s">
        <v>129</v>
      </c>
      <c r="J1292" t="s">
        <v>69</v>
      </c>
      <c r="K1292">
        <v>4.9000000000000004</v>
      </c>
      <c r="L1292">
        <v>5905</v>
      </c>
      <c r="M1292">
        <v>0</v>
      </c>
      <c r="N1292" t="s">
        <v>68</v>
      </c>
      <c r="O1292">
        <v>0</v>
      </c>
      <c r="P1292" t="s">
        <v>122</v>
      </c>
      <c r="Q1292">
        <f t="shared" si="20"/>
        <v>0.13756872612058521</v>
      </c>
      <c r="R1292" t="s">
        <v>2267</v>
      </c>
    </row>
    <row r="1293" spans="1:19" x14ac:dyDescent="0.25">
      <c r="A1293" t="s">
        <v>116</v>
      </c>
      <c r="B1293">
        <v>2016</v>
      </c>
      <c r="C1293" t="s">
        <v>2268</v>
      </c>
      <c r="D1293" t="s">
        <v>2269</v>
      </c>
      <c r="E1293" t="s">
        <v>119</v>
      </c>
      <c r="F1293" t="s">
        <v>120</v>
      </c>
      <c r="G1293">
        <v>41267</v>
      </c>
      <c r="I1293" t="s">
        <v>121</v>
      </c>
      <c r="J1293" t="s">
        <v>99</v>
      </c>
      <c r="K1293">
        <v>162</v>
      </c>
      <c r="L1293">
        <v>464374</v>
      </c>
      <c r="M1293">
        <v>0</v>
      </c>
      <c r="N1293" t="s">
        <v>98</v>
      </c>
      <c r="O1293">
        <v>0</v>
      </c>
      <c r="P1293" t="s">
        <v>122</v>
      </c>
      <c r="Q1293">
        <f t="shared" si="20"/>
        <v>0.32722673205930436</v>
      </c>
      <c r="R1293" t="s">
        <v>2269</v>
      </c>
    </row>
    <row r="1294" spans="1:19" x14ac:dyDescent="0.25">
      <c r="A1294" t="s">
        <v>125</v>
      </c>
      <c r="B1294">
        <v>2016</v>
      </c>
      <c r="C1294" t="s">
        <v>2270</v>
      </c>
      <c r="D1294" t="s">
        <v>2271</v>
      </c>
      <c r="E1294" t="s">
        <v>2272</v>
      </c>
      <c r="F1294" t="s">
        <v>120</v>
      </c>
      <c r="G1294">
        <v>42174</v>
      </c>
      <c r="I1294" t="s">
        <v>129</v>
      </c>
      <c r="J1294" t="s">
        <v>69</v>
      </c>
      <c r="K1294">
        <v>61.6</v>
      </c>
      <c r="L1294">
        <v>149639</v>
      </c>
      <c r="M1294">
        <v>0</v>
      </c>
      <c r="N1294" t="s">
        <v>68</v>
      </c>
      <c r="O1294">
        <v>0</v>
      </c>
      <c r="P1294" t="s">
        <v>122</v>
      </c>
      <c r="Q1294">
        <f t="shared" si="20"/>
        <v>0.27730645496056455</v>
      </c>
      <c r="R1294" t="s">
        <v>2271</v>
      </c>
    </row>
    <row r="1295" spans="1:19" x14ac:dyDescent="0.25">
      <c r="A1295" t="s">
        <v>125</v>
      </c>
      <c r="B1295">
        <v>2016</v>
      </c>
      <c r="C1295" t="s">
        <v>2273</v>
      </c>
      <c r="D1295" t="s">
        <v>2274</v>
      </c>
      <c r="E1295">
        <v>1</v>
      </c>
      <c r="F1295" t="s">
        <v>120</v>
      </c>
      <c r="G1295">
        <v>40909</v>
      </c>
      <c r="I1295" t="s">
        <v>129</v>
      </c>
      <c r="J1295" t="s">
        <v>69</v>
      </c>
      <c r="K1295">
        <v>1</v>
      </c>
      <c r="L1295">
        <v>1670</v>
      </c>
      <c r="M1295">
        <v>0</v>
      </c>
      <c r="N1295" t="s">
        <v>68</v>
      </c>
      <c r="O1295">
        <v>0</v>
      </c>
      <c r="P1295" t="s">
        <v>122</v>
      </c>
      <c r="Q1295">
        <f t="shared" si="20"/>
        <v>0.1906392694063927</v>
      </c>
      <c r="R1295" t="s">
        <v>2274</v>
      </c>
    </row>
    <row r="1296" spans="1:19" x14ac:dyDescent="0.25">
      <c r="A1296" t="s">
        <v>130</v>
      </c>
      <c r="B1296">
        <v>2016</v>
      </c>
      <c r="C1296" t="s">
        <v>2275</v>
      </c>
      <c r="D1296" t="s">
        <v>2276</v>
      </c>
      <c r="E1296" t="s">
        <v>357</v>
      </c>
      <c r="F1296" t="s">
        <v>120</v>
      </c>
      <c r="G1296">
        <v>31898</v>
      </c>
      <c r="I1296" t="s">
        <v>133</v>
      </c>
      <c r="J1296" t="s">
        <v>75</v>
      </c>
      <c r="K1296">
        <v>1</v>
      </c>
      <c r="L1296">
        <v>1358.5</v>
      </c>
      <c r="M1296">
        <v>21768.6</v>
      </c>
      <c r="N1296" t="s">
        <v>79</v>
      </c>
      <c r="O1296">
        <v>0</v>
      </c>
      <c r="P1296" t="s">
        <v>122</v>
      </c>
      <c r="Q1296">
        <f t="shared" si="20"/>
        <v>0.1550799086757991</v>
      </c>
      <c r="R1296" t="s">
        <v>2276</v>
      </c>
    </row>
    <row r="1297" spans="1:18" x14ac:dyDescent="0.25">
      <c r="A1297" t="s">
        <v>130</v>
      </c>
      <c r="B1297">
        <v>2016</v>
      </c>
      <c r="C1297" t="s">
        <v>2275</v>
      </c>
      <c r="D1297" t="s">
        <v>2276</v>
      </c>
      <c r="E1297" t="s">
        <v>528</v>
      </c>
      <c r="F1297" t="s">
        <v>120</v>
      </c>
      <c r="G1297">
        <v>31382</v>
      </c>
      <c r="I1297" t="s">
        <v>133</v>
      </c>
      <c r="J1297" t="s">
        <v>75</v>
      </c>
      <c r="K1297">
        <v>1</v>
      </c>
      <c r="L1297">
        <v>434.8</v>
      </c>
      <c r="M1297">
        <v>6692.8</v>
      </c>
      <c r="N1297" t="s">
        <v>79</v>
      </c>
      <c r="O1297">
        <v>0</v>
      </c>
      <c r="P1297" t="s">
        <v>122</v>
      </c>
      <c r="Q1297">
        <f t="shared" si="20"/>
        <v>4.9634703196347031E-2</v>
      </c>
      <c r="R1297" t="s">
        <v>2276</v>
      </c>
    </row>
    <row r="1298" spans="1:18" x14ac:dyDescent="0.25">
      <c r="A1298" t="s">
        <v>130</v>
      </c>
      <c r="B1298">
        <v>2016</v>
      </c>
      <c r="C1298" t="s">
        <v>2275</v>
      </c>
      <c r="D1298" t="s">
        <v>2276</v>
      </c>
      <c r="E1298" t="s">
        <v>945</v>
      </c>
      <c r="F1298" t="s">
        <v>120</v>
      </c>
      <c r="G1298">
        <v>31382</v>
      </c>
      <c r="I1298" t="s">
        <v>133</v>
      </c>
      <c r="J1298" t="s">
        <v>75</v>
      </c>
      <c r="K1298">
        <v>1</v>
      </c>
      <c r="L1298">
        <v>4366.3</v>
      </c>
      <c r="M1298">
        <v>50625.8</v>
      </c>
      <c r="N1298" t="s">
        <v>79</v>
      </c>
      <c r="O1298">
        <v>0</v>
      </c>
      <c r="P1298" t="s">
        <v>122</v>
      </c>
      <c r="Q1298">
        <f t="shared" si="20"/>
        <v>0.49843607305936077</v>
      </c>
      <c r="R1298" t="s">
        <v>2276</v>
      </c>
    </row>
    <row r="1299" spans="1:18" x14ac:dyDescent="0.25">
      <c r="A1299" t="s">
        <v>150</v>
      </c>
      <c r="B1299">
        <v>2016</v>
      </c>
      <c r="C1299" t="s">
        <v>2277</v>
      </c>
      <c r="D1299" t="s">
        <v>2278</v>
      </c>
      <c r="E1299" t="s">
        <v>602</v>
      </c>
      <c r="F1299" t="s">
        <v>120</v>
      </c>
      <c r="G1299">
        <v>31625</v>
      </c>
      <c r="I1299" t="s">
        <v>133</v>
      </c>
      <c r="J1299" t="s">
        <v>75</v>
      </c>
      <c r="K1299">
        <v>0.75</v>
      </c>
      <c r="L1299">
        <v>972</v>
      </c>
      <c r="M1299">
        <v>13400</v>
      </c>
      <c r="N1299" t="s">
        <v>81</v>
      </c>
      <c r="O1299">
        <v>0</v>
      </c>
      <c r="P1299" t="s">
        <v>122</v>
      </c>
      <c r="Q1299">
        <f t="shared" si="20"/>
        <v>0.14794520547945206</v>
      </c>
      <c r="R1299" t="s">
        <v>2278</v>
      </c>
    </row>
    <row r="1300" spans="1:18" x14ac:dyDescent="0.25">
      <c r="A1300" t="s">
        <v>150</v>
      </c>
      <c r="B1300">
        <v>2016</v>
      </c>
      <c r="C1300" t="s">
        <v>2277</v>
      </c>
      <c r="D1300" t="s">
        <v>2278</v>
      </c>
      <c r="E1300" t="s">
        <v>603</v>
      </c>
      <c r="F1300" t="s">
        <v>427</v>
      </c>
      <c r="G1300">
        <v>31625</v>
      </c>
      <c r="I1300" t="s">
        <v>133</v>
      </c>
      <c r="J1300" t="s">
        <v>75</v>
      </c>
      <c r="K1300">
        <v>0.75</v>
      </c>
      <c r="L1300">
        <v>324</v>
      </c>
      <c r="M1300">
        <v>4467</v>
      </c>
      <c r="N1300" t="s">
        <v>81</v>
      </c>
      <c r="O1300">
        <v>0</v>
      </c>
      <c r="P1300" t="s">
        <v>122</v>
      </c>
      <c r="Q1300">
        <f t="shared" si="20"/>
        <v>4.9315068493150684E-2</v>
      </c>
      <c r="R1300" t="s">
        <v>2278</v>
      </c>
    </row>
    <row r="1301" spans="1:18" x14ac:dyDescent="0.25">
      <c r="A1301" t="s">
        <v>125</v>
      </c>
      <c r="B1301">
        <v>2016</v>
      </c>
      <c r="C1301" t="s">
        <v>2279</v>
      </c>
      <c r="D1301" t="s">
        <v>2280</v>
      </c>
      <c r="E1301">
        <v>1</v>
      </c>
      <c r="F1301" t="s">
        <v>120</v>
      </c>
      <c r="G1301">
        <v>41317</v>
      </c>
      <c r="I1301" t="s">
        <v>129</v>
      </c>
      <c r="J1301" t="s">
        <v>69</v>
      </c>
      <c r="K1301">
        <v>26</v>
      </c>
      <c r="L1301">
        <v>71083</v>
      </c>
      <c r="M1301">
        <v>0</v>
      </c>
      <c r="N1301" t="s">
        <v>68</v>
      </c>
      <c r="O1301">
        <v>0</v>
      </c>
      <c r="P1301" t="s">
        <v>122</v>
      </c>
      <c r="Q1301">
        <f t="shared" si="20"/>
        <v>0.31209606603442219</v>
      </c>
      <c r="R1301" t="s">
        <v>2280</v>
      </c>
    </row>
    <row r="1302" spans="1:18" x14ac:dyDescent="0.25">
      <c r="A1302" t="s">
        <v>125</v>
      </c>
      <c r="B1302">
        <v>2016</v>
      </c>
      <c r="C1302" t="s">
        <v>2281</v>
      </c>
      <c r="D1302" t="s">
        <v>2282</v>
      </c>
      <c r="E1302">
        <v>1</v>
      </c>
      <c r="F1302" t="s">
        <v>120</v>
      </c>
      <c r="G1302">
        <v>41803</v>
      </c>
      <c r="I1302" t="s">
        <v>129</v>
      </c>
      <c r="J1302" t="s">
        <v>69</v>
      </c>
      <c r="K1302">
        <v>5.72</v>
      </c>
      <c r="L1302">
        <v>14095</v>
      </c>
      <c r="M1302">
        <v>0</v>
      </c>
      <c r="N1302" t="s">
        <v>68</v>
      </c>
      <c r="O1302">
        <v>0</v>
      </c>
      <c r="P1302" t="s">
        <v>122</v>
      </c>
      <c r="Q1302">
        <f t="shared" si="20"/>
        <v>0.2812968994475844</v>
      </c>
      <c r="R1302" t="s">
        <v>2282</v>
      </c>
    </row>
    <row r="1303" spans="1:18" x14ac:dyDescent="0.25">
      <c r="A1303" t="s">
        <v>150</v>
      </c>
      <c r="B1303">
        <v>2016</v>
      </c>
      <c r="C1303" t="s">
        <v>2283</v>
      </c>
      <c r="D1303" t="s">
        <v>2284</v>
      </c>
      <c r="E1303" t="s">
        <v>681</v>
      </c>
      <c r="F1303" t="s">
        <v>120</v>
      </c>
      <c r="G1303">
        <v>32629</v>
      </c>
      <c r="I1303" t="s">
        <v>197</v>
      </c>
      <c r="J1303" t="s">
        <v>82</v>
      </c>
      <c r="K1303">
        <v>23</v>
      </c>
      <c r="L1303">
        <v>148856</v>
      </c>
      <c r="M1303">
        <v>1719110</v>
      </c>
      <c r="N1303" t="s">
        <v>81</v>
      </c>
      <c r="O1303">
        <v>0</v>
      </c>
      <c r="P1303" t="s">
        <v>122</v>
      </c>
      <c r="Q1303">
        <f t="shared" si="20"/>
        <v>0.73881278538812789</v>
      </c>
      <c r="R1303" t="s">
        <v>2284</v>
      </c>
    </row>
    <row r="1304" spans="1:18" x14ac:dyDescent="0.25">
      <c r="A1304" t="s">
        <v>150</v>
      </c>
      <c r="B1304">
        <v>2016</v>
      </c>
      <c r="C1304" t="s">
        <v>2283</v>
      </c>
      <c r="D1304" t="s">
        <v>2284</v>
      </c>
      <c r="E1304" t="s">
        <v>682</v>
      </c>
      <c r="F1304" t="s">
        <v>120</v>
      </c>
      <c r="G1304">
        <v>32629</v>
      </c>
      <c r="I1304" t="s">
        <v>199</v>
      </c>
      <c r="J1304" t="s">
        <v>84</v>
      </c>
      <c r="K1304">
        <v>2.6</v>
      </c>
      <c r="L1304">
        <v>16470</v>
      </c>
      <c r="M1304">
        <v>0</v>
      </c>
      <c r="N1304" t="s">
        <v>81</v>
      </c>
      <c r="O1304">
        <v>0</v>
      </c>
      <c r="P1304" t="s">
        <v>122</v>
      </c>
      <c r="Q1304">
        <f t="shared" si="20"/>
        <v>0.72312961011591148</v>
      </c>
      <c r="R1304" t="s">
        <v>2284</v>
      </c>
    </row>
    <row r="1305" spans="1:18" x14ac:dyDescent="0.25">
      <c r="A1305" t="s">
        <v>188</v>
      </c>
      <c r="B1305">
        <v>2016</v>
      </c>
      <c r="C1305" t="s">
        <v>2285</v>
      </c>
      <c r="D1305" t="s">
        <v>2286</v>
      </c>
      <c r="E1305" t="s">
        <v>386</v>
      </c>
      <c r="F1305" t="s">
        <v>120</v>
      </c>
      <c r="G1305">
        <v>24838</v>
      </c>
      <c r="I1305" t="s">
        <v>191</v>
      </c>
      <c r="J1305" t="s">
        <v>95</v>
      </c>
      <c r="K1305">
        <v>4.2</v>
      </c>
      <c r="L1305">
        <v>1459.41</v>
      </c>
      <c r="M1305">
        <v>0</v>
      </c>
      <c r="N1305" t="s">
        <v>93</v>
      </c>
      <c r="O1305">
        <v>0</v>
      </c>
      <c r="P1305" t="s">
        <v>122</v>
      </c>
      <c r="Q1305">
        <f t="shared" si="20"/>
        <v>3.9666503587736469E-2</v>
      </c>
      <c r="R1305" t="s">
        <v>2286</v>
      </c>
    </row>
    <row r="1306" spans="1:18" x14ac:dyDescent="0.25">
      <c r="A1306" t="s">
        <v>188</v>
      </c>
      <c r="B1306">
        <v>2016</v>
      </c>
      <c r="C1306" t="s">
        <v>2285</v>
      </c>
      <c r="D1306" t="s">
        <v>2286</v>
      </c>
      <c r="E1306" t="s">
        <v>773</v>
      </c>
      <c r="F1306" t="s">
        <v>120</v>
      </c>
      <c r="G1306">
        <v>24869</v>
      </c>
      <c r="I1306" t="s">
        <v>191</v>
      </c>
      <c r="J1306" t="s">
        <v>95</v>
      </c>
      <c r="K1306">
        <v>4.2</v>
      </c>
      <c r="L1306">
        <v>1459.41</v>
      </c>
      <c r="M1306">
        <v>0</v>
      </c>
      <c r="N1306" t="s">
        <v>93</v>
      </c>
      <c r="O1306">
        <v>0</v>
      </c>
      <c r="P1306" t="s">
        <v>122</v>
      </c>
      <c r="Q1306">
        <f t="shared" si="20"/>
        <v>3.9666503587736469E-2</v>
      </c>
      <c r="R1306" t="s">
        <v>2286</v>
      </c>
    </row>
    <row r="1307" spans="1:18" x14ac:dyDescent="0.25">
      <c r="A1307" t="s">
        <v>188</v>
      </c>
      <c r="B1307">
        <v>2016</v>
      </c>
      <c r="C1307" t="s">
        <v>2285</v>
      </c>
      <c r="D1307" t="s">
        <v>2286</v>
      </c>
      <c r="E1307" t="s">
        <v>774</v>
      </c>
      <c r="F1307" t="s">
        <v>120</v>
      </c>
      <c r="G1307">
        <v>24777</v>
      </c>
      <c r="I1307" t="s">
        <v>191</v>
      </c>
      <c r="J1307" t="s">
        <v>95</v>
      </c>
      <c r="K1307">
        <v>4.2</v>
      </c>
      <c r="L1307">
        <v>1459.42</v>
      </c>
      <c r="M1307">
        <v>0</v>
      </c>
      <c r="N1307" t="s">
        <v>93</v>
      </c>
      <c r="O1307">
        <v>0</v>
      </c>
      <c r="P1307" t="s">
        <v>122</v>
      </c>
      <c r="Q1307">
        <f t="shared" si="20"/>
        <v>3.9666775385953472E-2</v>
      </c>
      <c r="R1307" t="s">
        <v>2286</v>
      </c>
    </row>
    <row r="1308" spans="1:18" x14ac:dyDescent="0.25">
      <c r="A1308" t="s">
        <v>188</v>
      </c>
      <c r="B1308">
        <v>2016</v>
      </c>
      <c r="C1308" t="s">
        <v>2285</v>
      </c>
      <c r="D1308" t="s">
        <v>2286</v>
      </c>
      <c r="E1308" t="s">
        <v>775</v>
      </c>
      <c r="F1308" t="s">
        <v>120</v>
      </c>
      <c r="G1308">
        <v>24777</v>
      </c>
      <c r="I1308" t="s">
        <v>191</v>
      </c>
      <c r="J1308" t="s">
        <v>95</v>
      </c>
      <c r="K1308">
        <v>4.2</v>
      </c>
      <c r="L1308">
        <v>1459.42</v>
      </c>
      <c r="M1308">
        <v>0</v>
      </c>
      <c r="N1308" t="s">
        <v>93</v>
      </c>
      <c r="O1308">
        <v>0</v>
      </c>
      <c r="P1308" t="s">
        <v>122</v>
      </c>
      <c r="Q1308">
        <f t="shared" si="20"/>
        <v>3.9666775385953472E-2</v>
      </c>
      <c r="R1308" t="s">
        <v>2286</v>
      </c>
    </row>
    <row r="1309" spans="1:18" x14ac:dyDescent="0.25">
      <c r="A1309" t="s">
        <v>188</v>
      </c>
      <c r="B1309">
        <v>2016</v>
      </c>
      <c r="C1309" t="s">
        <v>2285</v>
      </c>
      <c r="D1309" t="s">
        <v>2286</v>
      </c>
      <c r="E1309" t="s">
        <v>1175</v>
      </c>
      <c r="F1309" t="s">
        <v>120</v>
      </c>
      <c r="G1309">
        <v>24869</v>
      </c>
      <c r="I1309" t="s">
        <v>191</v>
      </c>
      <c r="J1309" t="s">
        <v>95</v>
      </c>
      <c r="K1309">
        <v>4.2</v>
      </c>
      <c r="L1309">
        <v>1459.41</v>
      </c>
      <c r="M1309">
        <v>0</v>
      </c>
      <c r="N1309" t="s">
        <v>93</v>
      </c>
      <c r="O1309">
        <v>0</v>
      </c>
      <c r="P1309" t="s">
        <v>122</v>
      </c>
      <c r="Q1309">
        <f t="shared" si="20"/>
        <v>3.9666503587736469E-2</v>
      </c>
      <c r="R1309" t="s">
        <v>2286</v>
      </c>
    </row>
    <row r="1310" spans="1:18" x14ac:dyDescent="0.25">
      <c r="A1310" t="s">
        <v>188</v>
      </c>
      <c r="B1310">
        <v>2016</v>
      </c>
      <c r="C1310" t="s">
        <v>2285</v>
      </c>
      <c r="D1310" t="s">
        <v>2286</v>
      </c>
      <c r="E1310" t="s">
        <v>1176</v>
      </c>
      <c r="F1310" t="s">
        <v>120</v>
      </c>
      <c r="G1310">
        <v>24807</v>
      </c>
      <c r="I1310" t="s">
        <v>191</v>
      </c>
      <c r="J1310" t="s">
        <v>95</v>
      </c>
      <c r="K1310">
        <v>4.2</v>
      </c>
      <c r="L1310">
        <v>1459.42</v>
      </c>
      <c r="M1310">
        <v>0</v>
      </c>
      <c r="N1310" t="s">
        <v>93</v>
      </c>
      <c r="O1310">
        <v>0</v>
      </c>
      <c r="P1310" t="s">
        <v>122</v>
      </c>
      <c r="Q1310">
        <f t="shared" si="20"/>
        <v>3.9666775385953472E-2</v>
      </c>
      <c r="R1310" t="s">
        <v>2286</v>
      </c>
    </row>
    <row r="1311" spans="1:18" x14ac:dyDescent="0.25">
      <c r="A1311" t="s">
        <v>116</v>
      </c>
      <c r="B1311">
        <v>2016</v>
      </c>
      <c r="C1311" t="s">
        <v>2287</v>
      </c>
      <c r="D1311" t="s">
        <v>2288</v>
      </c>
      <c r="E1311" t="s">
        <v>119</v>
      </c>
      <c r="F1311" t="s">
        <v>120</v>
      </c>
      <c r="G1311">
        <v>41677</v>
      </c>
      <c r="I1311" t="s">
        <v>121</v>
      </c>
      <c r="J1311" t="s">
        <v>99</v>
      </c>
      <c r="K1311">
        <v>31.5</v>
      </c>
      <c r="L1311">
        <v>66279</v>
      </c>
      <c r="M1311">
        <v>0</v>
      </c>
      <c r="N1311" t="s">
        <v>98</v>
      </c>
      <c r="O1311">
        <v>0</v>
      </c>
      <c r="P1311" t="s">
        <v>122</v>
      </c>
      <c r="Q1311">
        <f t="shared" si="20"/>
        <v>0.24019352033050664</v>
      </c>
      <c r="R1311" t="s">
        <v>2288</v>
      </c>
    </row>
    <row r="1312" spans="1:18" x14ac:dyDescent="0.25">
      <c r="A1312" t="s">
        <v>188</v>
      </c>
      <c r="B1312">
        <v>2016</v>
      </c>
      <c r="C1312" t="s">
        <v>2289</v>
      </c>
      <c r="D1312" t="s">
        <v>2290</v>
      </c>
      <c r="E1312">
        <v>1</v>
      </c>
      <c r="F1312" t="s">
        <v>120</v>
      </c>
      <c r="G1312">
        <v>31352</v>
      </c>
      <c r="I1312" t="s">
        <v>191</v>
      </c>
      <c r="J1312" t="s">
        <v>95</v>
      </c>
      <c r="K1312">
        <v>1.3</v>
      </c>
      <c r="L1312">
        <v>5838</v>
      </c>
      <c r="M1312">
        <v>0</v>
      </c>
      <c r="N1312" t="s">
        <v>93</v>
      </c>
      <c r="O1312">
        <v>0</v>
      </c>
      <c r="P1312" t="s">
        <v>122</v>
      </c>
      <c r="Q1312">
        <f t="shared" si="20"/>
        <v>0.51264488935721808</v>
      </c>
      <c r="R1312" t="s">
        <v>2290</v>
      </c>
    </row>
    <row r="1313" spans="1:20" x14ac:dyDescent="0.25">
      <c r="A1313" t="s">
        <v>150</v>
      </c>
      <c r="B1313">
        <v>2016</v>
      </c>
      <c r="C1313" t="s">
        <v>2291</v>
      </c>
      <c r="D1313" t="s">
        <v>2292</v>
      </c>
      <c r="E1313">
        <v>1</v>
      </c>
      <c r="F1313" t="s">
        <v>120</v>
      </c>
      <c r="G1313">
        <v>28491</v>
      </c>
      <c r="I1313" t="s">
        <v>167</v>
      </c>
      <c r="J1313" t="s">
        <v>74</v>
      </c>
      <c r="K1313">
        <v>74.5</v>
      </c>
      <c r="L1313">
        <v>1061.08</v>
      </c>
      <c r="M1313">
        <v>15944</v>
      </c>
      <c r="N1313" t="s">
        <v>78</v>
      </c>
      <c r="O1313">
        <v>0</v>
      </c>
      <c r="P1313" t="s">
        <v>122</v>
      </c>
      <c r="Q1313">
        <f t="shared" si="20"/>
        <v>1.6258772333057521E-3</v>
      </c>
      <c r="R1313" t="s">
        <v>2292</v>
      </c>
    </row>
    <row r="1314" spans="1:20" x14ac:dyDescent="0.25">
      <c r="A1314" t="s">
        <v>150</v>
      </c>
      <c r="B1314">
        <v>2016</v>
      </c>
      <c r="C1314" t="s">
        <v>2291</v>
      </c>
      <c r="D1314" t="s">
        <v>2292</v>
      </c>
      <c r="E1314">
        <v>2</v>
      </c>
      <c r="F1314" t="s">
        <v>120</v>
      </c>
      <c r="G1314">
        <v>28491</v>
      </c>
      <c r="I1314" t="s">
        <v>167</v>
      </c>
      <c r="J1314" t="s">
        <v>74</v>
      </c>
      <c r="K1314">
        <v>74.5</v>
      </c>
      <c r="L1314">
        <v>2409.0700000000002</v>
      </c>
      <c r="M1314">
        <v>35754</v>
      </c>
      <c r="N1314" t="s">
        <v>78</v>
      </c>
      <c r="O1314">
        <v>0</v>
      </c>
      <c r="P1314" t="s">
        <v>122</v>
      </c>
      <c r="Q1314">
        <f t="shared" si="20"/>
        <v>3.6913824277527508E-3</v>
      </c>
      <c r="R1314" t="s">
        <v>2292</v>
      </c>
    </row>
    <row r="1315" spans="1:20" x14ac:dyDescent="0.25">
      <c r="A1315" t="s">
        <v>150</v>
      </c>
      <c r="B1315">
        <v>2016</v>
      </c>
      <c r="C1315" t="s">
        <v>2291</v>
      </c>
      <c r="D1315" t="s">
        <v>2292</v>
      </c>
      <c r="E1315">
        <v>3</v>
      </c>
      <c r="F1315" t="s">
        <v>120</v>
      </c>
      <c r="G1315">
        <v>28491</v>
      </c>
      <c r="I1315" t="s">
        <v>167</v>
      </c>
      <c r="J1315" t="s">
        <v>74</v>
      </c>
      <c r="K1315">
        <v>74.5</v>
      </c>
      <c r="L1315">
        <v>2155.08</v>
      </c>
      <c r="M1315">
        <v>31854</v>
      </c>
      <c r="N1315" t="s">
        <v>78</v>
      </c>
      <c r="O1315">
        <v>0</v>
      </c>
      <c r="P1315" t="s">
        <v>122</v>
      </c>
      <c r="Q1315">
        <f t="shared" si="20"/>
        <v>3.3021972970488185E-3</v>
      </c>
      <c r="R1315" t="s">
        <v>2292</v>
      </c>
    </row>
    <row r="1316" spans="1:20" x14ac:dyDescent="0.25">
      <c r="A1316" t="s">
        <v>125</v>
      </c>
      <c r="B1316">
        <v>2016</v>
      </c>
      <c r="C1316" t="s">
        <v>2293</v>
      </c>
      <c r="D1316" t="s">
        <v>2294</v>
      </c>
      <c r="E1316" t="s">
        <v>128</v>
      </c>
      <c r="F1316" t="s">
        <v>120</v>
      </c>
      <c r="G1316">
        <v>41487</v>
      </c>
      <c r="I1316" t="s">
        <v>129</v>
      </c>
      <c r="J1316" t="s">
        <v>69</v>
      </c>
      <c r="K1316">
        <v>1.5</v>
      </c>
      <c r="L1316">
        <v>2507</v>
      </c>
      <c r="M1316">
        <v>0</v>
      </c>
      <c r="N1316" t="s">
        <v>68</v>
      </c>
      <c r="O1316">
        <v>0</v>
      </c>
      <c r="P1316" t="s">
        <v>122</v>
      </c>
      <c r="Q1316">
        <f t="shared" si="20"/>
        <v>0.19079147640791477</v>
      </c>
      <c r="R1316" t="s">
        <v>2294</v>
      </c>
    </row>
    <row r="1317" spans="1:20" x14ac:dyDescent="0.25">
      <c r="A1317" t="s">
        <v>116</v>
      </c>
      <c r="B1317">
        <v>2016</v>
      </c>
      <c r="C1317" t="s">
        <v>2295</v>
      </c>
      <c r="D1317" t="s">
        <v>2296</v>
      </c>
      <c r="E1317" t="s">
        <v>119</v>
      </c>
      <c r="F1317" t="s">
        <v>120</v>
      </c>
      <c r="G1317">
        <v>39840</v>
      </c>
      <c r="I1317" t="s">
        <v>121</v>
      </c>
      <c r="J1317" t="s">
        <v>99</v>
      </c>
      <c r="K1317">
        <v>60</v>
      </c>
      <c r="L1317">
        <v>180671</v>
      </c>
      <c r="M1317">
        <v>0</v>
      </c>
      <c r="N1317" t="s">
        <v>98</v>
      </c>
      <c r="O1317">
        <v>0</v>
      </c>
      <c r="P1317" t="s">
        <v>122</v>
      </c>
      <c r="Q1317">
        <f t="shared" si="20"/>
        <v>0.34374238964992387</v>
      </c>
      <c r="R1317" t="s">
        <v>2296</v>
      </c>
    </row>
    <row r="1318" spans="1:20" x14ac:dyDescent="0.25">
      <c r="A1318" t="s">
        <v>125</v>
      </c>
      <c r="B1318">
        <v>2016</v>
      </c>
      <c r="C1318" t="s">
        <v>2297</v>
      </c>
      <c r="D1318" t="s">
        <v>2298</v>
      </c>
      <c r="E1318">
        <v>1</v>
      </c>
      <c r="F1318" t="s">
        <v>120</v>
      </c>
      <c r="G1318">
        <v>42388</v>
      </c>
      <c r="I1318" t="s">
        <v>129</v>
      </c>
      <c r="J1318" t="s">
        <v>69</v>
      </c>
      <c r="K1318">
        <v>20</v>
      </c>
      <c r="L1318">
        <v>59114</v>
      </c>
      <c r="M1318">
        <v>0</v>
      </c>
      <c r="N1318" t="s">
        <v>68</v>
      </c>
      <c r="O1318">
        <v>0</v>
      </c>
      <c r="Q1318">
        <f t="shared" si="20"/>
        <v>0.33740867579908673</v>
      </c>
      <c r="R1318" t="s">
        <v>2298</v>
      </c>
    </row>
    <row r="1319" spans="1:20" x14ac:dyDescent="0.25">
      <c r="A1319" t="s">
        <v>125</v>
      </c>
      <c r="B1319">
        <v>2016</v>
      </c>
      <c r="C1319" t="s">
        <v>2299</v>
      </c>
      <c r="D1319" t="s">
        <v>2300</v>
      </c>
      <c r="E1319">
        <v>1</v>
      </c>
      <c r="F1319" t="s">
        <v>120</v>
      </c>
      <c r="G1319">
        <v>41275</v>
      </c>
      <c r="I1319" t="s">
        <v>129</v>
      </c>
      <c r="J1319" t="s">
        <v>69</v>
      </c>
      <c r="K1319">
        <v>1.1399999999999999</v>
      </c>
      <c r="L1319">
        <v>2000.78</v>
      </c>
      <c r="M1319">
        <v>0</v>
      </c>
      <c r="N1319" t="s">
        <v>68</v>
      </c>
      <c r="O1319">
        <v>0</v>
      </c>
      <c r="P1319" t="s">
        <v>122</v>
      </c>
      <c r="Q1319">
        <f t="shared" si="20"/>
        <v>0.20035047664824163</v>
      </c>
      <c r="R1319" t="s">
        <v>2300</v>
      </c>
    </row>
    <row r="1320" spans="1:20" x14ac:dyDescent="0.25">
      <c r="A1320" t="s">
        <v>116</v>
      </c>
      <c r="B1320">
        <v>2016</v>
      </c>
      <c r="C1320" t="s">
        <v>2301</v>
      </c>
      <c r="D1320" t="s">
        <v>2302</v>
      </c>
      <c r="E1320" t="s">
        <v>119</v>
      </c>
      <c r="F1320" t="s">
        <v>120</v>
      </c>
      <c r="G1320">
        <v>40997</v>
      </c>
      <c r="I1320" t="s">
        <v>121</v>
      </c>
      <c r="J1320" t="s">
        <v>99</v>
      </c>
      <c r="K1320">
        <v>265.44</v>
      </c>
      <c r="L1320">
        <v>530435</v>
      </c>
      <c r="M1320">
        <v>0</v>
      </c>
      <c r="N1320" t="s">
        <v>98</v>
      </c>
      <c r="O1320">
        <v>0</v>
      </c>
      <c r="P1320" t="s">
        <v>122</v>
      </c>
      <c r="Q1320">
        <f t="shared" si="20"/>
        <v>0.2281191253739806</v>
      </c>
      <c r="R1320" t="s">
        <v>2302</v>
      </c>
    </row>
    <row r="1321" spans="1:20" x14ac:dyDescent="0.25">
      <c r="A1321" t="s">
        <v>125</v>
      </c>
      <c r="B1321">
        <v>2016</v>
      </c>
      <c r="C1321" t="s">
        <v>2303</v>
      </c>
      <c r="D1321" t="s">
        <v>2304</v>
      </c>
      <c r="E1321">
        <v>1</v>
      </c>
      <c r="F1321" t="s">
        <v>120</v>
      </c>
      <c r="G1321">
        <v>40909</v>
      </c>
      <c r="I1321" t="s">
        <v>129</v>
      </c>
      <c r="J1321" t="s">
        <v>69</v>
      </c>
      <c r="K1321">
        <v>1</v>
      </c>
      <c r="L1321">
        <v>1622</v>
      </c>
      <c r="M1321">
        <v>0</v>
      </c>
      <c r="N1321" t="s">
        <v>68</v>
      </c>
      <c r="O1321">
        <v>0</v>
      </c>
      <c r="P1321" t="s">
        <v>122</v>
      </c>
      <c r="Q1321">
        <f t="shared" si="20"/>
        <v>0.18515981735159817</v>
      </c>
      <c r="R1321" t="s">
        <v>2304</v>
      </c>
    </row>
    <row r="1322" spans="1:20" x14ac:dyDescent="0.25">
      <c r="A1322" t="s">
        <v>150</v>
      </c>
      <c r="B1322">
        <v>2016</v>
      </c>
      <c r="C1322" t="s">
        <v>2305</v>
      </c>
      <c r="D1322" t="s">
        <v>2306</v>
      </c>
      <c r="E1322" t="s">
        <v>2307</v>
      </c>
      <c r="F1322" t="s">
        <v>353</v>
      </c>
      <c r="G1322">
        <v>31205</v>
      </c>
      <c r="H1322">
        <v>42374</v>
      </c>
      <c r="I1322" t="s">
        <v>167</v>
      </c>
      <c r="J1322" t="s">
        <v>74</v>
      </c>
      <c r="K1322">
        <v>40</v>
      </c>
      <c r="L1322">
        <v>322</v>
      </c>
      <c r="M1322">
        <v>3271</v>
      </c>
      <c r="N1322" t="s">
        <v>81</v>
      </c>
      <c r="O1322">
        <v>0</v>
      </c>
      <c r="P1322" t="s">
        <v>122</v>
      </c>
      <c r="Q1322">
        <f t="shared" si="20"/>
        <v>9.1894977168949774E-4</v>
      </c>
      <c r="R1322" t="s">
        <v>3882</v>
      </c>
      <c r="S1322" t="s">
        <v>3883</v>
      </c>
      <c r="T1322">
        <v>1</v>
      </c>
    </row>
    <row r="1323" spans="1:20" x14ac:dyDescent="0.25">
      <c r="A1323" t="s">
        <v>125</v>
      </c>
      <c r="B1323">
        <v>2016</v>
      </c>
      <c r="C1323" t="s">
        <v>2308</v>
      </c>
      <c r="D1323" t="s">
        <v>2309</v>
      </c>
      <c r="E1323">
        <v>1</v>
      </c>
      <c r="F1323" t="s">
        <v>120</v>
      </c>
      <c r="G1323">
        <v>40909</v>
      </c>
      <c r="I1323" t="s">
        <v>129</v>
      </c>
      <c r="J1323" t="s">
        <v>69</v>
      </c>
      <c r="K1323">
        <v>1.4</v>
      </c>
      <c r="L1323">
        <v>2192</v>
      </c>
      <c r="M1323">
        <v>0</v>
      </c>
      <c r="N1323" t="s">
        <v>68</v>
      </c>
      <c r="O1323">
        <v>0</v>
      </c>
      <c r="P1323" t="s">
        <v>122</v>
      </c>
      <c r="Q1323">
        <f t="shared" si="20"/>
        <v>0.17873450750163078</v>
      </c>
      <c r="R1323" t="s">
        <v>2309</v>
      </c>
    </row>
    <row r="1324" spans="1:20" x14ac:dyDescent="0.25">
      <c r="A1324" t="s">
        <v>125</v>
      </c>
      <c r="B1324">
        <v>2016</v>
      </c>
      <c r="C1324" t="s">
        <v>2310</v>
      </c>
      <c r="D1324" t="s">
        <v>2311</v>
      </c>
      <c r="E1324">
        <v>1</v>
      </c>
      <c r="F1324" t="s">
        <v>120</v>
      </c>
      <c r="G1324">
        <v>41990</v>
      </c>
      <c r="I1324" t="s">
        <v>129</v>
      </c>
      <c r="J1324" t="s">
        <v>69</v>
      </c>
      <c r="K1324">
        <v>20</v>
      </c>
      <c r="L1324">
        <v>51087</v>
      </c>
      <c r="M1324">
        <v>0</v>
      </c>
      <c r="N1324" t="s">
        <v>68</v>
      </c>
      <c r="O1324">
        <v>0</v>
      </c>
      <c r="P1324" t="s">
        <v>122</v>
      </c>
      <c r="Q1324">
        <f t="shared" si="20"/>
        <v>0.29159246575342468</v>
      </c>
      <c r="R1324" t="s">
        <v>2311</v>
      </c>
    </row>
    <row r="1325" spans="1:20" x14ac:dyDescent="0.25">
      <c r="A1325" t="s">
        <v>150</v>
      </c>
      <c r="B1325">
        <v>2016</v>
      </c>
      <c r="C1325" t="s">
        <v>2312</v>
      </c>
      <c r="D1325" t="s">
        <v>2313</v>
      </c>
      <c r="E1325" t="s">
        <v>2314</v>
      </c>
      <c r="F1325" t="s">
        <v>427</v>
      </c>
      <c r="G1325">
        <v>21186</v>
      </c>
      <c r="I1325" t="s">
        <v>172</v>
      </c>
      <c r="J1325" t="s">
        <v>70</v>
      </c>
      <c r="K1325">
        <v>50</v>
      </c>
      <c r="L1325">
        <v>0.12</v>
      </c>
      <c r="M1325">
        <v>0</v>
      </c>
      <c r="N1325" t="s">
        <v>81</v>
      </c>
      <c r="O1325">
        <v>0</v>
      </c>
      <c r="P1325" t="s">
        <v>122</v>
      </c>
      <c r="Q1325">
        <f t="shared" si="20"/>
        <v>2.7397260273972602E-7</v>
      </c>
      <c r="R1325" t="s">
        <v>2313</v>
      </c>
    </row>
    <row r="1326" spans="1:20" x14ac:dyDescent="0.25">
      <c r="A1326" t="s">
        <v>150</v>
      </c>
      <c r="B1326">
        <v>2016</v>
      </c>
      <c r="C1326" t="s">
        <v>2312</v>
      </c>
      <c r="D1326" t="s">
        <v>2313</v>
      </c>
      <c r="E1326" t="s">
        <v>2315</v>
      </c>
      <c r="F1326" t="s">
        <v>427</v>
      </c>
      <c r="G1326">
        <v>23377</v>
      </c>
      <c r="I1326" t="s">
        <v>172</v>
      </c>
      <c r="J1326" t="s">
        <v>70</v>
      </c>
      <c r="K1326">
        <v>59.8</v>
      </c>
      <c r="L1326">
        <v>0.12</v>
      </c>
      <c r="M1326">
        <v>0</v>
      </c>
      <c r="N1326" t="s">
        <v>81</v>
      </c>
      <c r="O1326">
        <v>0</v>
      </c>
      <c r="P1326" t="s">
        <v>122</v>
      </c>
      <c r="Q1326">
        <f t="shared" si="20"/>
        <v>2.2907408255829936E-7</v>
      </c>
      <c r="R1326" t="s">
        <v>2313</v>
      </c>
    </row>
    <row r="1327" spans="1:20" x14ac:dyDescent="0.25">
      <c r="A1327" t="s">
        <v>150</v>
      </c>
      <c r="B1327">
        <v>2016</v>
      </c>
      <c r="C1327" t="s">
        <v>2316</v>
      </c>
      <c r="D1327" t="s">
        <v>2317</v>
      </c>
      <c r="E1327" t="s">
        <v>2318</v>
      </c>
      <c r="F1327" t="s">
        <v>120</v>
      </c>
      <c r="G1327">
        <v>31229</v>
      </c>
      <c r="I1327" t="s">
        <v>153</v>
      </c>
      <c r="J1327" t="s">
        <v>83</v>
      </c>
      <c r="K1327">
        <v>2.89</v>
      </c>
      <c r="L1327">
        <v>10461</v>
      </c>
      <c r="M1327">
        <v>174569</v>
      </c>
      <c r="N1327" t="s">
        <v>81</v>
      </c>
      <c r="O1327">
        <v>0</v>
      </c>
      <c r="P1327" t="s">
        <v>90</v>
      </c>
      <c r="Q1327">
        <f t="shared" si="20"/>
        <v>0.41321040906289991</v>
      </c>
      <c r="R1327" t="s">
        <v>2317</v>
      </c>
    </row>
    <row r="1328" spans="1:20" x14ac:dyDescent="0.25">
      <c r="A1328" t="s">
        <v>150</v>
      </c>
      <c r="B1328">
        <v>2016</v>
      </c>
      <c r="C1328" t="s">
        <v>2316</v>
      </c>
      <c r="D1328" t="s">
        <v>2317</v>
      </c>
      <c r="E1328" t="s">
        <v>2319</v>
      </c>
      <c r="F1328" t="s">
        <v>120</v>
      </c>
      <c r="G1328">
        <v>31229</v>
      </c>
      <c r="I1328" t="s">
        <v>153</v>
      </c>
      <c r="J1328" t="s">
        <v>83</v>
      </c>
      <c r="K1328">
        <v>2.89</v>
      </c>
      <c r="L1328">
        <v>7892</v>
      </c>
      <c r="M1328">
        <v>131692</v>
      </c>
      <c r="N1328" t="s">
        <v>81</v>
      </c>
      <c r="O1328">
        <v>0</v>
      </c>
      <c r="P1328" t="s">
        <v>122</v>
      </c>
      <c r="Q1328">
        <f t="shared" si="20"/>
        <v>0.31173468581630875</v>
      </c>
      <c r="R1328" t="s">
        <v>2317</v>
      </c>
    </row>
    <row r="1329" spans="1:18" x14ac:dyDescent="0.25">
      <c r="A1329" t="s">
        <v>150</v>
      </c>
      <c r="B1329">
        <v>2016</v>
      </c>
      <c r="C1329" t="s">
        <v>2320</v>
      </c>
      <c r="D1329" t="s">
        <v>2321</v>
      </c>
      <c r="E1329" t="s">
        <v>2322</v>
      </c>
      <c r="F1329" t="s">
        <v>120</v>
      </c>
      <c r="G1329">
        <v>32964</v>
      </c>
      <c r="I1329" t="s">
        <v>197</v>
      </c>
      <c r="J1329" t="s">
        <v>82</v>
      </c>
      <c r="K1329">
        <v>22.8</v>
      </c>
      <c r="L1329">
        <v>12821</v>
      </c>
      <c r="M1329">
        <v>166356</v>
      </c>
      <c r="N1329" t="s">
        <v>81</v>
      </c>
      <c r="O1329">
        <v>0</v>
      </c>
      <c r="P1329" t="s">
        <v>527</v>
      </c>
      <c r="Q1329">
        <f t="shared" si="20"/>
        <v>6.4192301530080917E-2</v>
      </c>
      <c r="R1329" t="s">
        <v>2321</v>
      </c>
    </row>
    <row r="1330" spans="1:18" x14ac:dyDescent="0.25">
      <c r="A1330" t="s">
        <v>150</v>
      </c>
      <c r="B1330">
        <v>2016</v>
      </c>
      <c r="C1330" t="s">
        <v>2320</v>
      </c>
      <c r="D1330" t="s">
        <v>2321</v>
      </c>
      <c r="E1330" t="s">
        <v>2323</v>
      </c>
      <c r="F1330" t="s">
        <v>120</v>
      </c>
      <c r="G1330">
        <v>32964</v>
      </c>
      <c r="I1330" t="s">
        <v>199</v>
      </c>
      <c r="J1330" t="s">
        <v>84</v>
      </c>
      <c r="K1330">
        <v>7.7</v>
      </c>
      <c r="L1330">
        <v>3819.01</v>
      </c>
      <c r="M1330">
        <v>0</v>
      </c>
      <c r="N1330" t="s">
        <v>81</v>
      </c>
      <c r="O1330">
        <v>0</v>
      </c>
      <c r="P1330" t="s">
        <v>527</v>
      </c>
      <c r="Q1330">
        <f t="shared" si="20"/>
        <v>5.6618187748324736E-2</v>
      </c>
      <c r="R1330" t="s">
        <v>2321</v>
      </c>
    </row>
    <row r="1331" spans="1:18" x14ac:dyDescent="0.25">
      <c r="A1331" t="s">
        <v>150</v>
      </c>
      <c r="B1331">
        <v>2016</v>
      </c>
      <c r="C1331" t="s">
        <v>2324</v>
      </c>
      <c r="D1331" t="s">
        <v>2325</v>
      </c>
      <c r="E1331" t="s">
        <v>681</v>
      </c>
      <c r="F1331" t="s">
        <v>120</v>
      </c>
      <c r="G1331">
        <v>32203</v>
      </c>
      <c r="I1331" t="s">
        <v>197</v>
      </c>
      <c r="J1331" t="s">
        <v>82</v>
      </c>
      <c r="K1331">
        <v>23.59</v>
      </c>
      <c r="L1331">
        <v>174309</v>
      </c>
      <c r="M1331">
        <v>2007700</v>
      </c>
      <c r="N1331" t="s">
        <v>81</v>
      </c>
      <c r="O1331">
        <v>0</v>
      </c>
      <c r="P1331" t="s">
        <v>122</v>
      </c>
      <c r="Q1331">
        <f t="shared" si="20"/>
        <v>0.84350520013704444</v>
      </c>
      <c r="R1331" t="s">
        <v>2325</v>
      </c>
    </row>
    <row r="1332" spans="1:18" x14ac:dyDescent="0.25">
      <c r="A1332" t="s">
        <v>150</v>
      </c>
      <c r="B1332">
        <v>2016</v>
      </c>
      <c r="C1332" t="s">
        <v>2324</v>
      </c>
      <c r="D1332" t="s">
        <v>2325</v>
      </c>
      <c r="E1332" t="s">
        <v>682</v>
      </c>
      <c r="F1332" t="s">
        <v>120</v>
      </c>
      <c r="G1332">
        <v>32203</v>
      </c>
      <c r="I1332" t="s">
        <v>199</v>
      </c>
      <c r="J1332" t="s">
        <v>84</v>
      </c>
      <c r="K1332">
        <v>7.6</v>
      </c>
      <c r="L1332">
        <v>51673</v>
      </c>
      <c r="M1332">
        <v>0</v>
      </c>
      <c r="N1332" t="s">
        <v>81</v>
      </c>
      <c r="O1332">
        <v>0</v>
      </c>
      <c r="P1332" t="s">
        <v>122</v>
      </c>
      <c r="Q1332">
        <f t="shared" si="20"/>
        <v>0.77615056476808464</v>
      </c>
      <c r="R1332" t="s">
        <v>2325</v>
      </c>
    </row>
    <row r="1333" spans="1:18" x14ac:dyDescent="0.25">
      <c r="A1333" t="s">
        <v>188</v>
      </c>
      <c r="B1333">
        <v>2016</v>
      </c>
      <c r="C1333" t="s">
        <v>2326</v>
      </c>
      <c r="D1333" t="s">
        <v>2327</v>
      </c>
      <c r="E1333" t="s">
        <v>357</v>
      </c>
      <c r="F1333" t="s">
        <v>120</v>
      </c>
      <c r="G1333">
        <v>32843</v>
      </c>
      <c r="I1333" t="s">
        <v>191</v>
      </c>
      <c r="J1333" t="s">
        <v>95</v>
      </c>
      <c r="K1333">
        <v>5</v>
      </c>
      <c r="L1333">
        <v>2003</v>
      </c>
      <c r="M1333">
        <v>0</v>
      </c>
      <c r="N1333" t="s">
        <v>93</v>
      </c>
      <c r="O1333">
        <v>0</v>
      </c>
      <c r="P1333" t="s">
        <v>122</v>
      </c>
      <c r="Q1333">
        <f t="shared" si="20"/>
        <v>4.5730593607305935E-2</v>
      </c>
      <c r="R1333" t="s">
        <v>2327</v>
      </c>
    </row>
    <row r="1334" spans="1:18" x14ac:dyDescent="0.25">
      <c r="A1334" t="s">
        <v>188</v>
      </c>
      <c r="B1334">
        <v>2016</v>
      </c>
      <c r="C1334" t="s">
        <v>2328</v>
      </c>
      <c r="D1334" t="s">
        <v>2329</v>
      </c>
      <c r="E1334">
        <v>1</v>
      </c>
      <c r="F1334" t="s">
        <v>120</v>
      </c>
      <c r="G1334">
        <v>1066</v>
      </c>
      <c r="I1334" t="s">
        <v>191</v>
      </c>
      <c r="J1334" t="s">
        <v>95</v>
      </c>
      <c r="K1334">
        <v>0.6</v>
      </c>
      <c r="L1334">
        <v>1024</v>
      </c>
      <c r="M1334">
        <v>0</v>
      </c>
      <c r="N1334" t="s">
        <v>93</v>
      </c>
      <c r="O1334">
        <v>0</v>
      </c>
      <c r="P1334" t="s">
        <v>122</v>
      </c>
      <c r="Q1334">
        <f t="shared" si="20"/>
        <v>0.19482496194824961</v>
      </c>
      <c r="R1334" t="s">
        <v>2329</v>
      </c>
    </row>
    <row r="1335" spans="1:18" x14ac:dyDescent="0.25">
      <c r="A1335" t="s">
        <v>188</v>
      </c>
      <c r="B1335">
        <v>2016</v>
      </c>
      <c r="C1335" t="s">
        <v>2330</v>
      </c>
      <c r="D1335" t="s">
        <v>2331</v>
      </c>
      <c r="E1335">
        <v>1</v>
      </c>
      <c r="F1335" t="s">
        <v>120</v>
      </c>
      <c r="G1335">
        <v>23163</v>
      </c>
      <c r="I1335" t="s">
        <v>191</v>
      </c>
      <c r="J1335" t="s">
        <v>95</v>
      </c>
      <c r="K1335">
        <v>0.32</v>
      </c>
      <c r="L1335">
        <v>422</v>
      </c>
      <c r="M1335">
        <v>0</v>
      </c>
      <c r="N1335" t="s">
        <v>93</v>
      </c>
      <c r="O1335">
        <v>0</v>
      </c>
      <c r="P1335" t="s">
        <v>122</v>
      </c>
      <c r="Q1335">
        <f t="shared" si="20"/>
        <v>0.15054223744292236</v>
      </c>
      <c r="R1335" t="s">
        <v>2331</v>
      </c>
    </row>
    <row r="1336" spans="1:18" x14ac:dyDescent="0.25">
      <c r="A1336" t="s">
        <v>150</v>
      </c>
      <c r="B1336">
        <v>2016</v>
      </c>
      <c r="C1336" t="s">
        <v>2332</v>
      </c>
      <c r="D1336" t="s">
        <v>2333</v>
      </c>
      <c r="E1336" t="s">
        <v>357</v>
      </c>
      <c r="F1336" t="s">
        <v>120</v>
      </c>
      <c r="G1336">
        <v>31199</v>
      </c>
      <c r="I1336" t="s">
        <v>167</v>
      </c>
      <c r="J1336" t="s">
        <v>74</v>
      </c>
      <c r="K1336">
        <v>34</v>
      </c>
      <c r="L1336">
        <v>259719</v>
      </c>
      <c r="M1336">
        <v>3546470</v>
      </c>
      <c r="N1336" t="s">
        <v>81</v>
      </c>
      <c r="O1336">
        <v>0</v>
      </c>
      <c r="P1336" t="s">
        <v>122</v>
      </c>
      <c r="Q1336">
        <f t="shared" si="20"/>
        <v>0.87200846091861406</v>
      </c>
      <c r="R1336" t="s">
        <v>2333</v>
      </c>
    </row>
    <row r="1337" spans="1:18" x14ac:dyDescent="0.25">
      <c r="A1337" t="s">
        <v>150</v>
      </c>
      <c r="B1337">
        <v>2016</v>
      </c>
      <c r="C1337" t="s">
        <v>2334</v>
      </c>
      <c r="D1337" t="s">
        <v>2335</v>
      </c>
      <c r="E1337" t="s">
        <v>2336</v>
      </c>
      <c r="F1337" t="s">
        <v>120</v>
      </c>
      <c r="G1337">
        <v>40346</v>
      </c>
      <c r="I1337" t="s">
        <v>167</v>
      </c>
      <c r="J1337" t="s">
        <v>74</v>
      </c>
      <c r="K1337">
        <v>50</v>
      </c>
      <c r="L1337">
        <v>21065</v>
      </c>
      <c r="M1337">
        <v>227197</v>
      </c>
      <c r="N1337" t="s">
        <v>81</v>
      </c>
      <c r="O1337">
        <v>0</v>
      </c>
      <c r="P1337" t="s">
        <v>122</v>
      </c>
      <c r="Q1337">
        <f t="shared" si="20"/>
        <v>4.8093607305936072E-2</v>
      </c>
      <c r="R1337" t="s">
        <v>2335</v>
      </c>
    </row>
    <row r="1338" spans="1:18" x14ac:dyDescent="0.25">
      <c r="A1338" t="s">
        <v>150</v>
      </c>
      <c r="B1338">
        <v>2016</v>
      </c>
      <c r="C1338" t="s">
        <v>2334</v>
      </c>
      <c r="D1338" t="s">
        <v>2335</v>
      </c>
      <c r="E1338" t="s">
        <v>2337</v>
      </c>
      <c r="F1338" t="s">
        <v>120</v>
      </c>
      <c r="G1338">
        <v>40346</v>
      </c>
      <c r="I1338" t="s">
        <v>167</v>
      </c>
      <c r="J1338" t="s">
        <v>74</v>
      </c>
      <c r="K1338">
        <v>50</v>
      </c>
      <c r="L1338">
        <v>21065</v>
      </c>
      <c r="M1338">
        <v>227197</v>
      </c>
      <c r="N1338" t="s">
        <v>81</v>
      </c>
      <c r="O1338">
        <v>0</v>
      </c>
      <c r="P1338" t="s">
        <v>122</v>
      </c>
      <c r="Q1338">
        <f t="shared" si="20"/>
        <v>4.8093607305936072E-2</v>
      </c>
      <c r="R1338" t="s">
        <v>2335</v>
      </c>
    </row>
    <row r="1339" spans="1:18" x14ac:dyDescent="0.25">
      <c r="A1339" t="s">
        <v>125</v>
      </c>
      <c r="B1339">
        <v>2016</v>
      </c>
      <c r="C1339" t="s">
        <v>2338</v>
      </c>
      <c r="D1339" t="s">
        <v>2339</v>
      </c>
      <c r="E1339">
        <v>1</v>
      </c>
      <c r="F1339" t="s">
        <v>120</v>
      </c>
      <c r="G1339">
        <v>41730</v>
      </c>
      <c r="I1339" t="s">
        <v>129</v>
      </c>
      <c r="J1339" t="s">
        <v>69</v>
      </c>
      <c r="K1339">
        <v>12.41</v>
      </c>
      <c r="L1339">
        <v>30567</v>
      </c>
      <c r="M1339">
        <v>0</v>
      </c>
      <c r="N1339" t="s">
        <v>68</v>
      </c>
      <c r="O1339">
        <v>0</v>
      </c>
      <c r="P1339" t="s">
        <v>122</v>
      </c>
      <c r="Q1339">
        <f t="shared" si="20"/>
        <v>0.28117514598258142</v>
      </c>
      <c r="R1339" t="s">
        <v>2339</v>
      </c>
    </row>
    <row r="1340" spans="1:18" x14ac:dyDescent="0.25">
      <c r="A1340" t="s">
        <v>125</v>
      </c>
      <c r="B1340">
        <v>2016</v>
      </c>
      <c r="C1340" t="s">
        <v>2340</v>
      </c>
      <c r="D1340" t="s">
        <v>2341</v>
      </c>
      <c r="E1340">
        <v>1</v>
      </c>
      <c r="F1340" t="s">
        <v>120</v>
      </c>
      <c r="G1340">
        <v>41791</v>
      </c>
      <c r="I1340" t="s">
        <v>129</v>
      </c>
      <c r="J1340" t="s">
        <v>69</v>
      </c>
      <c r="K1340">
        <v>8</v>
      </c>
      <c r="L1340">
        <v>19668</v>
      </c>
      <c r="M1340">
        <v>0</v>
      </c>
      <c r="N1340" t="s">
        <v>68</v>
      </c>
      <c r="O1340">
        <v>0</v>
      </c>
      <c r="P1340" t="s">
        <v>122</v>
      </c>
      <c r="Q1340">
        <f t="shared" si="20"/>
        <v>0.28065068493150686</v>
      </c>
      <c r="R1340" t="s">
        <v>2341</v>
      </c>
    </row>
    <row r="1341" spans="1:18" x14ac:dyDescent="0.25">
      <c r="A1341" t="s">
        <v>168</v>
      </c>
      <c r="B1341">
        <v>2016</v>
      </c>
      <c r="C1341" t="s">
        <v>2342</v>
      </c>
      <c r="D1341" t="s">
        <v>2343</v>
      </c>
      <c r="E1341" t="s">
        <v>2344</v>
      </c>
      <c r="F1341" t="s">
        <v>446</v>
      </c>
      <c r="G1341">
        <v>32478</v>
      </c>
      <c r="I1341" t="s">
        <v>172</v>
      </c>
      <c r="J1341" t="s">
        <v>70</v>
      </c>
      <c r="K1341">
        <v>14.4</v>
      </c>
      <c r="L1341">
        <v>0.12</v>
      </c>
      <c r="M1341">
        <v>0</v>
      </c>
      <c r="N1341" t="s">
        <v>77</v>
      </c>
      <c r="O1341">
        <v>0</v>
      </c>
      <c r="P1341" t="s">
        <v>122</v>
      </c>
      <c r="Q1341">
        <f t="shared" si="20"/>
        <v>9.5129375951293755E-7</v>
      </c>
      <c r="R1341" t="s">
        <v>2343</v>
      </c>
    </row>
    <row r="1342" spans="1:18" x14ac:dyDescent="0.25">
      <c r="A1342" t="s">
        <v>168</v>
      </c>
      <c r="B1342">
        <v>2016</v>
      </c>
      <c r="C1342" t="s">
        <v>2345</v>
      </c>
      <c r="D1342" t="s">
        <v>2346</v>
      </c>
      <c r="E1342" t="s">
        <v>2346</v>
      </c>
      <c r="F1342" t="s">
        <v>120</v>
      </c>
      <c r="G1342">
        <v>32843</v>
      </c>
      <c r="I1342" t="s">
        <v>172</v>
      </c>
      <c r="J1342" t="s">
        <v>70</v>
      </c>
      <c r="K1342">
        <v>14.4</v>
      </c>
      <c r="L1342">
        <v>0.12</v>
      </c>
      <c r="M1342">
        <v>0</v>
      </c>
      <c r="N1342" t="s">
        <v>77</v>
      </c>
      <c r="O1342">
        <v>0</v>
      </c>
      <c r="P1342" t="s">
        <v>122</v>
      </c>
      <c r="Q1342">
        <f t="shared" si="20"/>
        <v>9.5129375951293755E-7</v>
      </c>
      <c r="R1342" t="s">
        <v>2346</v>
      </c>
    </row>
    <row r="1343" spans="1:18" x14ac:dyDescent="0.25">
      <c r="A1343" t="s">
        <v>168</v>
      </c>
      <c r="B1343">
        <v>2016</v>
      </c>
      <c r="C1343" t="s">
        <v>2347</v>
      </c>
      <c r="D1343" t="s">
        <v>2348</v>
      </c>
      <c r="E1343" t="s">
        <v>2349</v>
      </c>
      <c r="F1343" t="s">
        <v>120</v>
      </c>
      <c r="G1343">
        <v>32112</v>
      </c>
      <c r="I1343" t="s">
        <v>172</v>
      </c>
      <c r="J1343" t="s">
        <v>70</v>
      </c>
      <c r="K1343">
        <v>24</v>
      </c>
      <c r="L1343">
        <v>139782</v>
      </c>
      <c r="M1343">
        <v>0</v>
      </c>
      <c r="N1343" t="s">
        <v>77</v>
      </c>
      <c r="O1343">
        <v>0</v>
      </c>
      <c r="P1343" t="s">
        <v>122</v>
      </c>
      <c r="Q1343">
        <f t="shared" si="20"/>
        <v>0.66486872146118725</v>
      </c>
      <c r="R1343" t="s">
        <v>2348</v>
      </c>
    </row>
    <row r="1344" spans="1:18" x14ac:dyDescent="0.25">
      <c r="A1344" t="s">
        <v>168</v>
      </c>
      <c r="B1344">
        <v>2016</v>
      </c>
      <c r="C1344" t="s">
        <v>2350</v>
      </c>
      <c r="D1344" t="s">
        <v>2351</v>
      </c>
      <c r="E1344" t="s">
        <v>2352</v>
      </c>
      <c r="F1344" t="s">
        <v>120</v>
      </c>
      <c r="G1344">
        <v>31747</v>
      </c>
      <c r="I1344" t="s">
        <v>172</v>
      </c>
      <c r="J1344" t="s">
        <v>70</v>
      </c>
      <c r="K1344">
        <v>24.4</v>
      </c>
      <c r="L1344">
        <v>107303</v>
      </c>
      <c r="M1344">
        <v>0</v>
      </c>
      <c r="N1344" t="s">
        <v>77</v>
      </c>
      <c r="O1344">
        <v>0</v>
      </c>
      <c r="P1344" t="s">
        <v>122</v>
      </c>
      <c r="Q1344">
        <f t="shared" si="20"/>
        <v>0.50201643087057413</v>
      </c>
      <c r="R1344" t="s">
        <v>2351</v>
      </c>
    </row>
    <row r="1345" spans="1:18" x14ac:dyDescent="0.25">
      <c r="A1345" t="s">
        <v>150</v>
      </c>
      <c r="B1345">
        <v>2016</v>
      </c>
      <c r="C1345" t="s">
        <v>2353</v>
      </c>
      <c r="D1345" t="s">
        <v>2354</v>
      </c>
      <c r="E1345" t="s">
        <v>386</v>
      </c>
      <c r="F1345" t="s">
        <v>120</v>
      </c>
      <c r="G1345">
        <v>26148</v>
      </c>
      <c r="I1345" t="s">
        <v>172</v>
      </c>
      <c r="J1345" t="s">
        <v>70</v>
      </c>
      <c r="K1345">
        <v>806.4</v>
      </c>
      <c r="L1345">
        <v>46741.1</v>
      </c>
      <c r="M1345">
        <v>635210</v>
      </c>
      <c r="N1345" t="s">
        <v>81</v>
      </c>
      <c r="O1345">
        <v>0</v>
      </c>
      <c r="P1345" t="s">
        <v>122</v>
      </c>
      <c r="Q1345">
        <f t="shared" si="20"/>
        <v>6.6167435629122268E-3</v>
      </c>
      <c r="R1345" t="s">
        <v>2354</v>
      </c>
    </row>
    <row r="1346" spans="1:18" x14ac:dyDescent="0.25">
      <c r="A1346" t="s">
        <v>150</v>
      </c>
      <c r="B1346">
        <v>2016</v>
      </c>
      <c r="C1346" t="s">
        <v>2353</v>
      </c>
      <c r="D1346" t="s">
        <v>2354</v>
      </c>
      <c r="E1346" t="s">
        <v>773</v>
      </c>
      <c r="F1346" t="s">
        <v>120</v>
      </c>
      <c r="G1346">
        <v>26728</v>
      </c>
      <c r="I1346" t="s">
        <v>172</v>
      </c>
      <c r="J1346" t="s">
        <v>70</v>
      </c>
      <c r="K1346">
        <v>806.4</v>
      </c>
      <c r="L1346">
        <v>56539.1</v>
      </c>
      <c r="M1346">
        <v>742690</v>
      </c>
      <c r="N1346" t="s">
        <v>81</v>
      </c>
      <c r="O1346">
        <v>0</v>
      </c>
      <c r="P1346" t="s">
        <v>122</v>
      </c>
      <c r="Q1346">
        <f t="shared" si="20"/>
        <v>8.003763839059215E-3</v>
      </c>
      <c r="R1346" t="s">
        <v>2354</v>
      </c>
    </row>
    <row r="1347" spans="1:18" x14ac:dyDescent="0.25">
      <c r="A1347" t="s">
        <v>125</v>
      </c>
      <c r="B1347">
        <v>2016</v>
      </c>
      <c r="C1347" t="s">
        <v>2355</v>
      </c>
      <c r="D1347" t="s">
        <v>2356</v>
      </c>
      <c r="E1347">
        <v>1</v>
      </c>
      <c r="F1347" t="s">
        <v>120</v>
      </c>
      <c r="G1347">
        <v>40909</v>
      </c>
      <c r="I1347" t="s">
        <v>129</v>
      </c>
      <c r="J1347" t="s">
        <v>69</v>
      </c>
      <c r="K1347">
        <v>1.5</v>
      </c>
      <c r="L1347">
        <v>2449</v>
      </c>
      <c r="M1347">
        <v>0</v>
      </c>
      <c r="N1347" t="s">
        <v>68</v>
      </c>
      <c r="O1347">
        <v>0</v>
      </c>
      <c r="P1347" t="s">
        <v>122</v>
      </c>
      <c r="Q1347">
        <f t="shared" si="20"/>
        <v>0.18637747336377472</v>
      </c>
      <c r="R1347" t="s">
        <v>2356</v>
      </c>
    </row>
    <row r="1348" spans="1:18" x14ac:dyDescent="0.25">
      <c r="A1348" t="s">
        <v>150</v>
      </c>
      <c r="B1348">
        <v>2016</v>
      </c>
      <c r="C1348" t="s">
        <v>2357</v>
      </c>
      <c r="D1348" t="s">
        <v>2358</v>
      </c>
      <c r="E1348" t="s">
        <v>357</v>
      </c>
      <c r="F1348" t="s">
        <v>331</v>
      </c>
      <c r="G1348">
        <v>32994</v>
      </c>
      <c r="I1348" t="s">
        <v>133</v>
      </c>
      <c r="J1348" t="s">
        <v>75</v>
      </c>
      <c r="K1348">
        <v>1.07</v>
      </c>
      <c r="L1348">
        <v>19.260000000000002</v>
      </c>
      <c r="M1348">
        <v>320.85000000000002</v>
      </c>
      <c r="N1348" t="s">
        <v>81</v>
      </c>
      <c r="O1348">
        <v>0</v>
      </c>
      <c r="P1348" t="s">
        <v>122</v>
      </c>
      <c r="Q1348">
        <f t="shared" si="20"/>
        <v>2.054794520547945E-3</v>
      </c>
      <c r="R1348" t="s">
        <v>2358</v>
      </c>
    </row>
    <row r="1349" spans="1:18" x14ac:dyDescent="0.25">
      <c r="A1349" t="s">
        <v>150</v>
      </c>
      <c r="B1349">
        <v>2016</v>
      </c>
      <c r="C1349" t="s">
        <v>2357</v>
      </c>
      <c r="D1349" t="s">
        <v>2358</v>
      </c>
      <c r="E1349" t="s">
        <v>528</v>
      </c>
      <c r="F1349" t="s">
        <v>331</v>
      </c>
      <c r="G1349">
        <v>32994</v>
      </c>
      <c r="I1349" t="s">
        <v>133</v>
      </c>
      <c r="J1349" t="s">
        <v>75</v>
      </c>
      <c r="K1349">
        <v>1.07</v>
      </c>
      <c r="L1349">
        <v>19.260000000000002</v>
      </c>
      <c r="M1349">
        <v>321</v>
      </c>
      <c r="N1349" t="s">
        <v>81</v>
      </c>
      <c r="O1349">
        <v>0</v>
      </c>
      <c r="P1349" t="s">
        <v>122</v>
      </c>
      <c r="Q1349">
        <f t="shared" ref="Q1349:Q1412" si="21">IFERROR(L1349/(K1349*8760),"")</f>
        <v>2.054794520547945E-3</v>
      </c>
      <c r="R1349" t="s">
        <v>2358</v>
      </c>
    </row>
    <row r="1350" spans="1:18" x14ac:dyDescent="0.25">
      <c r="A1350" t="s">
        <v>150</v>
      </c>
      <c r="B1350">
        <v>2016</v>
      </c>
      <c r="C1350" t="s">
        <v>2357</v>
      </c>
      <c r="D1350" t="s">
        <v>2358</v>
      </c>
      <c r="E1350" t="s">
        <v>945</v>
      </c>
      <c r="F1350" t="s">
        <v>331</v>
      </c>
      <c r="G1350">
        <v>32994</v>
      </c>
      <c r="I1350" t="s">
        <v>133</v>
      </c>
      <c r="J1350" t="s">
        <v>75</v>
      </c>
      <c r="K1350">
        <v>1.07</v>
      </c>
      <c r="L1350">
        <v>19.260000000000002</v>
      </c>
      <c r="M1350">
        <v>320.85000000000002</v>
      </c>
      <c r="N1350" t="s">
        <v>81</v>
      </c>
      <c r="O1350">
        <v>0</v>
      </c>
      <c r="P1350" t="s">
        <v>122</v>
      </c>
      <c r="Q1350">
        <f t="shared" si="21"/>
        <v>2.054794520547945E-3</v>
      </c>
      <c r="R1350" t="s">
        <v>2358</v>
      </c>
    </row>
    <row r="1351" spans="1:18" x14ac:dyDescent="0.25">
      <c r="A1351" t="s">
        <v>150</v>
      </c>
      <c r="B1351">
        <v>2016</v>
      </c>
      <c r="C1351" t="s">
        <v>2357</v>
      </c>
      <c r="D1351" t="s">
        <v>2358</v>
      </c>
      <c r="E1351" t="s">
        <v>820</v>
      </c>
      <c r="F1351" t="s">
        <v>331</v>
      </c>
      <c r="G1351">
        <v>32994</v>
      </c>
      <c r="I1351" t="s">
        <v>133</v>
      </c>
      <c r="J1351" t="s">
        <v>75</v>
      </c>
      <c r="K1351">
        <v>1.07</v>
      </c>
      <c r="L1351">
        <v>19.260000000000002</v>
      </c>
      <c r="M1351">
        <v>320.85000000000002</v>
      </c>
      <c r="N1351" t="s">
        <v>81</v>
      </c>
      <c r="O1351">
        <v>0</v>
      </c>
      <c r="P1351" t="s">
        <v>122</v>
      </c>
      <c r="Q1351">
        <f t="shared" si="21"/>
        <v>2.054794520547945E-3</v>
      </c>
      <c r="R1351" t="s">
        <v>2358</v>
      </c>
    </row>
    <row r="1352" spans="1:18" x14ac:dyDescent="0.25">
      <c r="A1352" t="s">
        <v>150</v>
      </c>
      <c r="B1352">
        <v>2016</v>
      </c>
      <c r="C1352" t="s">
        <v>2357</v>
      </c>
      <c r="D1352" t="s">
        <v>2358</v>
      </c>
      <c r="E1352" t="s">
        <v>2359</v>
      </c>
      <c r="F1352" t="s">
        <v>331</v>
      </c>
      <c r="G1352">
        <v>32994</v>
      </c>
      <c r="I1352" t="s">
        <v>133</v>
      </c>
      <c r="J1352" t="s">
        <v>75</v>
      </c>
      <c r="K1352">
        <v>1.07</v>
      </c>
      <c r="L1352">
        <v>19.260000000000002</v>
      </c>
      <c r="M1352">
        <v>320.85000000000002</v>
      </c>
      <c r="N1352" t="s">
        <v>81</v>
      </c>
      <c r="O1352">
        <v>0</v>
      </c>
      <c r="P1352" t="s">
        <v>122</v>
      </c>
      <c r="Q1352">
        <f t="shared" si="21"/>
        <v>2.054794520547945E-3</v>
      </c>
      <c r="R1352" t="s">
        <v>2358</v>
      </c>
    </row>
    <row r="1353" spans="1:18" x14ac:dyDescent="0.25">
      <c r="A1353" t="s">
        <v>150</v>
      </c>
      <c r="B1353">
        <v>2016</v>
      </c>
      <c r="C1353" t="s">
        <v>2357</v>
      </c>
      <c r="D1353" t="s">
        <v>2358</v>
      </c>
      <c r="E1353" t="s">
        <v>2360</v>
      </c>
      <c r="F1353" t="s">
        <v>331</v>
      </c>
      <c r="G1353">
        <v>32994</v>
      </c>
      <c r="I1353" t="s">
        <v>133</v>
      </c>
      <c r="J1353" t="s">
        <v>75</v>
      </c>
      <c r="K1353">
        <v>1.07</v>
      </c>
      <c r="L1353">
        <v>19.260000000000002</v>
      </c>
      <c r="M1353">
        <v>320.85000000000002</v>
      </c>
      <c r="N1353" t="s">
        <v>81</v>
      </c>
      <c r="O1353">
        <v>0</v>
      </c>
      <c r="P1353" t="s">
        <v>122</v>
      </c>
      <c r="Q1353">
        <f t="shared" si="21"/>
        <v>2.054794520547945E-3</v>
      </c>
      <c r="R1353" t="s">
        <v>2358</v>
      </c>
    </row>
    <row r="1354" spans="1:18" x14ac:dyDescent="0.25">
      <c r="A1354" t="s">
        <v>150</v>
      </c>
      <c r="B1354">
        <v>2016</v>
      </c>
      <c r="C1354" t="s">
        <v>2357</v>
      </c>
      <c r="D1354" t="s">
        <v>2358</v>
      </c>
      <c r="E1354" t="s">
        <v>2361</v>
      </c>
      <c r="F1354" t="s">
        <v>331</v>
      </c>
      <c r="G1354">
        <v>32994</v>
      </c>
      <c r="I1354" t="s">
        <v>133</v>
      </c>
      <c r="J1354" t="s">
        <v>75</v>
      </c>
      <c r="K1354">
        <v>1.07</v>
      </c>
      <c r="L1354">
        <v>19.260000000000002</v>
      </c>
      <c r="M1354">
        <v>320.85000000000002</v>
      </c>
      <c r="N1354" t="s">
        <v>81</v>
      </c>
      <c r="O1354">
        <v>0</v>
      </c>
      <c r="P1354" t="s">
        <v>122</v>
      </c>
      <c r="Q1354">
        <f t="shared" si="21"/>
        <v>2.054794520547945E-3</v>
      </c>
      <c r="R1354" t="s">
        <v>2358</v>
      </c>
    </row>
    <row r="1355" spans="1:18" x14ac:dyDescent="0.25">
      <c r="A1355" t="s">
        <v>130</v>
      </c>
      <c r="B1355">
        <v>2016</v>
      </c>
      <c r="C1355" t="s">
        <v>2362</v>
      </c>
      <c r="D1355" t="s">
        <v>2363</v>
      </c>
      <c r="E1355">
        <v>359</v>
      </c>
      <c r="F1355" t="s">
        <v>120</v>
      </c>
      <c r="G1355">
        <v>39845</v>
      </c>
      <c r="I1355" t="s">
        <v>133</v>
      </c>
      <c r="J1355" t="s">
        <v>75</v>
      </c>
      <c r="K1355">
        <v>1.6</v>
      </c>
      <c r="L1355">
        <v>12593</v>
      </c>
      <c r="M1355">
        <v>138273</v>
      </c>
      <c r="N1355" t="s">
        <v>79</v>
      </c>
      <c r="O1355">
        <v>0</v>
      </c>
      <c r="P1355" t="s">
        <v>122</v>
      </c>
      <c r="Q1355">
        <f t="shared" si="21"/>
        <v>0.89847317351598177</v>
      </c>
      <c r="R1355" t="s">
        <v>2363</v>
      </c>
    </row>
    <row r="1356" spans="1:18" x14ac:dyDescent="0.25">
      <c r="A1356" t="s">
        <v>130</v>
      </c>
      <c r="B1356">
        <v>2016</v>
      </c>
      <c r="C1356" t="s">
        <v>2362</v>
      </c>
      <c r="D1356" t="s">
        <v>2363</v>
      </c>
      <c r="E1356">
        <v>361</v>
      </c>
      <c r="F1356" t="s">
        <v>120</v>
      </c>
      <c r="G1356">
        <v>41516</v>
      </c>
      <c r="I1356" t="s">
        <v>133</v>
      </c>
      <c r="J1356" t="s">
        <v>75</v>
      </c>
      <c r="K1356">
        <v>1.6</v>
      </c>
      <c r="L1356">
        <v>11816</v>
      </c>
      <c r="M1356">
        <v>130755</v>
      </c>
      <c r="N1356" t="s">
        <v>79</v>
      </c>
      <c r="O1356">
        <v>0</v>
      </c>
      <c r="P1356" t="s">
        <v>122</v>
      </c>
      <c r="Q1356">
        <f t="shared" si="21"/>
        <v>0.84303652968036524</v>
      </c>
      <c r="R1356" t="s">
        <v>2363</v>
      </c>
    </row>
    <row r="1357" spans="1:18" x14ac:dyDescent="0.25">
      <c r="A1357" t="s">
        <v>130</v>
      </c>
      <c r="B1357">
        <v>2016</v>
      </c>
      <c r="C1357" t="s">
        <v>2364</v>
      </c>
      <c r="D1357" t="s">
        <v>2365</v>
      </c>
      <c r="E1357">
        <v>1</v>
      </c>
      <c r="F1357" t="s">
        <v>120</v>
      </c>
      <c r="G1357">
        <v>31747</v>
      </c>
      <c r="I1357" t="s">
        <v>133</v>
      </c>
      <c r="J1357" t="s">
        <v>75</v>
      </c>
      <c r="K1357">
        <v>1.87</v>
      </c>
      <c r="L1357">
        <v>8360</v>
      </c>
      <c r="M1357">
        <v>118187</v>
      </c>
      <c r="N1357" t="s">
        <v>79</v>
      </c>
      <c r="O1357">
        <v>0</v>
      </c>
      <c r="P1357" t="s">
        <v>81</v>
      </c>
      <c r="Q1357">
        <f t="shared" si="21"/>
        <v>0.51034112275047006</v>
      </c>
      <c r="R1357" t="s">
        <v>2365</v>
      </c>
    </row>
    <row r="1358" spans="1:18" x14ac:dyDescent="0.25">
      <c r="A1358" t="s">
        <v>130</v>
      </c>
      <c r="B1358">
        <v>2016</v>
      </c>
      <c r="C1358" t="s">
        <v>2364</v>
      </c>
      <c r="D1358" t="s">
        <v>2365</v>
      </c>
      <c r="E1358">
        <v>2</v>
      </c>
      <c r="F1358" t="s">
        <v>120</v>
      </c>
      <c r="G1358">
        <v>31747</v>
      </c>
      <c r="I1358" t="s">
        <v>133</v>
      </c>
      <c r="J1358" t="s">
        <v>75</v>
      </c>
      <c r="K1358">
        <v>1.87</v>
      </c>
      <c r="L1358">
        <v>8360</v>
      </c>
      <c r="M1358">
        <v>118187</v>
      </c>
      <c r="N1358" t="s">
        <v>79</v>
      </c>
      <c r="O1358">
        <v>0</v>
      </c>
      <c r="P1358" t="s">
        <v>81</v>
      </c>
      <c r="Q1358">
        <f t="shared" si="21"/>
        <v>0.51034112275047006</v>
      </c>
      <c r="R1358" t="s">
        <v>2365</v>
      </c>
    </row>
    <row r="1359" spans="1:18" x14ac:dyDescent="0.25">
      <c r="A1359" t="s">
        <v>130</v>
      </c>
      <c r="B1359">
        <v>2016</v>
      </c>
      <c r="C1359" t="s">
        <v>2366</v>
      </c>
      <c r="D1359" t="s">
        <v>2367</v>
      </c>
      <c r="E1359">
        <v>43163</v>
      </c>
      <c r="F1359" t="s">
        <v>120</v>
      </c>
      <c r="G1359">
        <v>39149</v>
      </c>
      <c r="I1359" t="s">
        <v>133</v>
      </c>
      <c r="J1359" t="s">
        <v>75</v>
      </c>
      <c r="K1359">
        <v>3.75</v>
      </c>
      <c r="L1359">
        <v>8806</v>
      </c>
      <c r="M1359">
        <v>172290</v>
      </c>
      <c r="N1359" t="s">
        <v>88</v>
      </c>
      <c r="O1359">
        <v>0</v>
      </c>
      <c r="P1359" t="s">
        <v>81</v>
      </c>
      <c r="Q1359">
        <f t="shared" si="21"/>
        <v>0.26806697108066974</v>
      </c>
      <c r="R1359" t="s">
        <v>2367</v>
      </c>
    </row>
    <row r="1360" spans="1:18" x14ac:dyDescent="0.25">
      <c r="A1360" t="s">
        <v>130</v>
      </c>
      <c r="B1360">
        <v>2016</v>
      </c>
      <c r="C1360" t="s">
        <v>2366</v>
      </c>
      <c r="D1360" t="s">
        <v>2367</v>
      </c>
      <c r="E1360">
        <v>5</v>
      </c>
      <c r="F1360" t="s">
        <v>120</v>
      </c>
      <c r="G1360">
        <v>41446</v>
      </c>
      <c r="I1360" t="s">
        <v>133</v>
      </c>
      <c r="J1360" t="s">
        <v>75</v>
      </c>
      <c r="K1360">
        <v>1.6</v>
      </c>
      <c r="L1360">
        <v>10298</v>
      </c>
      <c r="M1360">
        <v>117651</v>
      </c>
      <c r="N1360" t="s">
        <v>79</v>
      </c>
      <c r="O1360">
        <v>0</v>
      </c>
      <c r="P1360" t="s">
        <v>81</v>
      </c>
      <c r="Q1360">
        <f t="shared" si="21"/>
        <v>0.73473173515981738</v>
      </c>
      <c r="R1360" t="s">
        <v>2367</v>
      </c>
    </row>
    <row r="1361" spans="1:19" x14ac:dyDescent="0.25">
      <c r="A1361" t="s">
        <v>130</v>
      </c>
      <c r="B1361">
        <v>2016</v>
      </c>
      <c r="C1361" t="s">
        <v>2366</v>
      </c>
      <c r="D1361" t="s">
        <v>2367</v>
      </c>
      <c r="E1361">
        <v>6</v>
      </c>
      <c r="F1361" t="s">
        <v>120</v>
      </c>
      <c r="G1361">
        <v>41446</v>
      </c>
      <c r="I1361" t="s">
        <v>133</v>
      </c>
      <c r="J1361" t="s">
        <v>75</v>
      </c>
      <c r="K1361">
        <v>1.6</v>
      </c>
      <c r="L1361">
        <v>9003</v>
      </c>
      <c r="M1361">
        <v>110930</v>
      </c>
      <c r="N1361" t="s">
        <v>79</v>
      </c>
      <c r="O1361">
        <v>0</v>
      </c>
      <c r="P1361" t="s">
        <v>81</v>
      </c>
      <c r="Q1361">
        <f t="shared" si="21"/>
        <v>0.64233732876712324</v>
      </c>
      <c r="R1361" t="s">
        <v>2367</v>
      </c>
    </row>
    <row r="1362" spans="1:19" x14ac:dyDescent="0.25">
      <c r="A1362" t="s">
        <v>150</v>
      </c>
      <c r="B1362">
        <v>2016</v>
      </c>
      <c r="C1362" t="s">
        <v>2368</v>
      </c>
      <c r="D1362" t="s">
        <v>2369</v>
      </c>
      <c r="E1362" t="s">
        <v>2370</v>
      </c>
      <c r="F1362" t="s">
        <v>120</v>
      </c>
      <c r="G1362">
        <v>40090</v>
      </c>
      <c r="I1362" t="s">
        <v>197</v>
      </c>
      <c r="J1362" t="s">
        <v>82</v>
      </c>
      <c r="K1362">
        <v>199</v>
      </c>
      <c r="L1362">
        <v>812901</v>
      </c>
      <c r="M1362">
        <v>8940240</v>
      </c>
      <c r="N1362" t="s">
        <v>81</v>
      </c>
      <c r="O1362">
        <v>0</v>
      </c>
      <c r="P1362" t="s">
        <v>122</v>
      </c>
      <c r="Q1362">
        <f t="shared" si="21"/>
        <v>0.46631616989054864</v>
      </c>
      <c r="R1362" t="s">
        <v>2369</v>
      </c>
    </row>
    <row r="1363" spans="1:19" x14ac:dyDescent="0.25">
      <c r="A1363" t="s">
        <v>150</v>
      </c>
      <c r="B1363">
        <v>2016</v>
      </c>
      <c r="C1363" t="s">
        <v>2368</v>
      </c>
      <c r="D1363" t="s">
        <v>2369</v>
      </c>
      <c r="E1363" t="s">
        <v>2371</v>
      </c>
      <c r="F1363" t="s">
        <v>120</v>
      </c>
      <c r="G1363">
        <v>40090</v>
      </c>
      <c r="I1363" t="s">
        <v>197</v>
      </c>
      <c r="J1363" t="s">
        <v>82</v>
      </c>
      <c r="K1363">
        <v>199</v>
      </c>
      <c r="L1363">
        <v>839969</v>
      </c>
      <c r="M1363">
        <v>9189100</v>
      </c>
      <c r="N1363" t="s">
        <v>81</v>
      </c>
      <c r="O1363">
        <v>0</v>
      </c>
      <c r="P1363" t="s">
        <v>122</v>
      </c>
      <c r="Q1363">
        <f t="shared" si="21"/>
        <v>0.48184357862371219</v>
      </c>
      <c r="R1363" t="s">
        <v>2369</v>
      </c>
    </row>
    <row r="1364" spans="1:19" x14ac:dyDescent="0.25">
      <c r="A1364" t="s">
        <v>150</v>
      </c>
      <c r="B1364">
        <v>2016</v>
      </c>
      <c r="C1364" t="s">
        <v>2368</v>
      </c>
      <c r="D1364" t="s">
        <v>2369</v>
      </c>
      <c r="E1364" t="s">
        <v>2372</v>
      </c>
      <c r="F1364" t="s">
        <v>120</v>
      </c>
      <c r="G1364">
        <v>40090</v>
      </c>
      <c r="I1364" t="s">
        <v>199</v>
      </c>
      <c r="J1364" t="s">
        <v>84</v>
      </c>
      <c r="K1364">
        <v>291</v>
      </c>
      <c r="L1364">
        <v>1010530</v>
      </c>
      <c r="M1364">
        <v>823133</v>
      </c>
      <c r="N1364" t="s">
        <v>81</v>
      </c>
      <c r="O1364">
        <v>0</v>
      </c>
      <c r="P1364" t="s">
        <v>122</v>
      </c>
      <c r="Q1364">
        <f t="shared" si="21"/>
        <v>0.39641685888684902</v>
      </c>
      <c r="R1364" t="s">
        <v>2369</v>
      </c>
    </row>
    <row r="1365" spans="1:19" x14ac:dyDescent="0.25">
      <c r="A1365" t="s">
        <v>125</v>
      </c>
      <c r="B1365">
        <v>2016</v>
      </c>
      <c r="C1365" t="s">
        <v>2373</v>
      </c>
      <c r="D1365" t="s">
        <v>2374</v>
      </c>
      <c r="E1365" t="s">
        <v>128</v>
      </c>
      <c r="F1365" t="s">
        <v>120</v>
      </c>
      <c r="G1365">
        <v>41609</v>
      </c>
      <c r="I1365" t="s">
        <v>129</v>
      </c>
      <c r="J1365" t="s">
        <v>69</v>
      </c>
      <c r="K1365">
        <v>1.5</v>
      </c>
      <c r="L1365">
        <v>3549</v>
      </c>
      <c r="M1365">
        <v>0</v>
      </c>
      <c r="N1365" t="s">
        <v>68</v>
      </c>
      <c r="O1365">
        <v>0</v>
      </c>
      <c r="P1365" t="s">
        <v>122</v>
      </c>
      <c r="Q1365">
        <f t="shared" si="21"/>
        <v>0.27009132420091325</v>
      </c>
      <c r="R1365" t="s">
        <v>2374</v>
      </c>
    </row>
    <row r="1366" spans="1:19" x14ac:dyDescent="0.25">
      <c r="A1366" t="s">
        <v>188</v>
      </c>
      <c r="B1366">
        <v>2016</v>
      </c>
      <c r="C1366" t="s">
        <v>2375</v>
      </c>
      <c r="D1366" t="s">
        <v>2376</v>
      </c>
      <c r="E1366">
        <v>915</v>
      </c>
      <c r="F1366" t="s">
        <v>120</v>
      </c>
      <c r="G1366">
        <v>24381</v>
      </c>
      <c r="I1366" t="s">
        <v>191</v>
      </c>
      <c r="J1366" t="s">
        <v>95</v>
      </c>
      <c r="K1366">
        <v>6</v>
      </c>
      <c r="L1366">
        <v>19269</v>
      </c>
      <c r="M1366">
        <v>0</v>
      </c>
      <c r="N1366" t="s">
        <v>93</v>
      </c>
      <c r="O1366">
        <v>0</v>
      </c>
      <c r="P1366" t="s">
        <v>122</v>
      </c>
      <c r="Q1366">
        <f t="shared" si="21"/>
        <v>0.36660958904109592</v>
      </c>
      <c r="R1366" t="s">
        <v>2376</v>
      </c>
    </row>
    <row r="1367" spans="1:19" x14ac:dyDescent="0.25">
      <c r="A1367" t="s">
        <v>130</v>
      </c>
      <c r="B1367">
        <v>2016</v>
      </c>
      <c r="C1367" t="s">
        <v>2377</v>
      </c>
      <c r="D1367" t="s">
        <v>2378</v>
      </c>
      <c r="E1367">
        <v>7610</v>
      </c>
      <c r="F1367" t="s">
        <v>120</v>
      </c>
      <c r="G1367">
        <v>29799</v>
      </c>
      <c r="I1367" t="s">
        <v>133</v>
      </c>
      <c r="J1367" t="s">
        <v>75</v>
      </c>
      <c r="K1367">
        <v>0.5</v>
      </c>
      <c r="L1367">
        <v>2272</v>
      </c>
      <c r="M1367">
        <v>26180</v>
      </c>
      <c r="N1367" t="s">
        <v>88</v>
      </c>
      <c r="O1367">
        <v>4941</v>
      </c>
      <c r="P1367" t="s">
        <v>81</v>
      </c>
      <c r="Q1367">
        <f t="shared" si="21"/>
        <v>0.51872146118721463</v>
      </c>
      <c r="R1367" t="s">
        <v>2378</v>
      </c>
    </row>
    <row r="1368" spans="1:19" x14ac:dyDescent="0.25">
      <c r="A1368" t="s">
        <v>130</v>
      </c>
      <c r="B1368">
        <v>2016</v>
      </c>
      <c r="C1368" t="s">
        <v>2377</v>
      </c>
      <c r="D1368" t="s">
        <v>2378</v>
      </c>
      <c r="E1368">
        <v>7710</v>
      </c>
      <c r="F1368" t="s">
        <v>120</v>
      </c>
      <c r="G1368">
        <v>29799</v>
      </c>
      <c r="I1368" t="s">
        <v>133</v>
      </c>
      <c r="J1368" t="s">
        <v>75</v>
      </c>
      <c r="K1368">
        <v>0.5</v>
      </c>
      <c r="L1368">
        <v>1920</v>
      </c>
      <c r="M1368">
        <v>22124</v>
      </c>
      <c r="N1368" t="s">
        <v>88</v>
      </c>
      <c r="O1368">
        <v>4176</v>
      </c>
      <c r="P1368" t="s">
        <v>81</v>
      </c>
      <c r="Q1368">
        <f t="shared" si="21"/>
        <v>0.43835616438356162</v>
      </c>
      <c r="R1368" t="s">
        <v>2378</v>
      </c>
    </row>
    <row r="1369" spans="1:19" x14ac:dyDescent="0.25">
      <c r="A1369" t="s">
        <v>130</v>
      </c>
      <c r="B1369">
        <v>2016</v>
      </c>
      <c r="C1369" t="s">
        <v>2377</v>
      </c>
      <c r="D1369" t="s">
        <v>2378</v>
      </c>
      <c r="E1369">
        <v>7810</v>
      </c>
      <c r="F1369" t="s">
        <v>120</v>
      </c>
      <c r="G1369">
        <v>29799</v>
      </c>
      <c r="I1369" t="s">
        <v>133</v>
      </c>
      <c r="J1369" t="s">
        <v>75</v>
      </c>
      <c r="K1369">
        <v>0.5</v>
      </c>
      <c r="L1369">
        <v>2208</v>
      </c>
      <c r="M1369">
        <v>25443</v>
      </c>
      <c r="N1369" t="s">
        <v>88</v>
      </c>
      <c r="O1369">
        <v>4802</v>
      </c>
      <c r="P1369" t="s">
        <v>81</v>
      </c>
      <c r="Q1369">
        <f t="shared" si="21"/>
        <v>0.50410958904109593</v>
      </c>
      <c r="R1369" t="s">
        <v>2378</v>
      </c>
    </row>
    <row r="1370" spans="1:19" x14ac:dyDescent="0.25">
      <c r="A1370" t="s">
        <v>130</v>
      </c>
      <c r="B1370">
        <v>2016</v>
      </c>
      <c r="C1370" t="s">
        <v>2379</v>
      </c>
      <c r="D1370" t="s">
        <v>2380</v>
      </c>
      <c r="E1370">
        <v>1</v>
      </c>
      <c r="F1370" t="s">
        <v>120</v>
      </c>
      <c r="G1370">
        <v>31199</v>
      </c>
      <c r="I1370" t="s">
        <v>172</v>
      </c>
      <c r="J1370" t="s">
        <v>70</v>
      </c>
      <c r="K1370">
        <v>25.66</v>
      </c>
      <c r="L1370">
        <v>111432</v>
      </c>
      <c r="M1370">
        <v>1732070</v>
      </c>
      <c r="N1370" t="s">
        <v>96</v>
      </c>
      <c r="O1370">
        <v>3657</v>
      </c>
      <c r="P1370" t="s">
        <v>122</v>
      </c>
      <c r="Q1370">
        <f t="shared" si="21"/>
        <v>0.49573452631354165</v>
      </c>
      <c r="R1370" t="s">
        <v>2380</v>
      </c>
    </row>
    <row r="1371" spans="1:19" x14ac:dyDescent="0.25">
      <c r="A1371" t="s">
        <v>116</v>
      </c>
      <c r="B1371">
        <v>2016</v>
      </c>
      <c r="C1371" t="s">
        <v>2381</v>
      </c>
      <c r="D1371" t="s">
        <v>2382</v>
      </c>
      <c r="E1371" t="s">
        <v>119</v>
      </c>
      <c r="F1371" t="s">
        <v>120</v>
      </c>
      <c r="G1371">
        <v>30803</v>
      </c>
      <c r="I1371" t="s">
        <v>121</v>
      </c>
      <c r="J1371" t="s">
        <v>99</v>
      </c>
      <c r="K1371">
        <v>140</v>
      </c>
      <c r="L1371">
        <v>328828</v>
      </c>
      <c r="M1371">
        <v>0</v>
      </c>
      <c r="N1371" t="s">
        <v>98</v>
      </c>
      <c r="O1371">
        <v>0</v>
      </c>
      <c r="P1371" t="s">
        <v>122</v>
      </c>
      <c r="Q1371">
        <f t="shared" si="21"/>
        <v>0.26812459230267449</v>
      </c>
      <c r="R1371" t="s">
        <v>2382</v>
      </c>
    </row>
    <row r="1372" spans="1:19" x14ac:dyDescent="0.25">
      <c r="A1372" t="s">
        <v>116</v>
      </c>
      <c r="B1372">
        <v>2016</v>
      </c>
      <c r="C1372" t="s">
        <v>2383</v>
      </c>
      <c r="D1372" t="s">
        <v>2384</v>
      </c>
      <c r="E1372" t="s">
        <v>119</v>
      </c>
      <c r="F1372" t="s">
        <v>120</v>
      </c>
      <c r="G1372">
        <v>30317</v>
      </c>
      <c r="I1372" t="s">
        <v>121</v>
      </c>
      <c r="J1372" t="s">
        <v>99</v>
      </c>
      <c r="K1372">
        <v>19.170000000000002</v>
      </c>
      <c r="L1372">
        <v>33058</v>
      </c>
      <c r="M1372">
        <v>0</v>
      </c>
      <c r="N1372" t="s">
        <v>98</v>
      </c>
      <c r="O1372">
        <v>0</v>
      </c>
      <c r="P1372" t="s">
        <v>122</v>
      </c>
      <c r="Q1372">
        <f t="shared" si="21"/>
        <v>0.1968567705914159</v>
      </c>
      <c r="R1372" t="s">
        <v>3884</v>
      </c>
      <c r="S1372" t="s">
        <v>3885</v>
      </c>
    </row>
    <row r="1373" spans="1:19" x14ac:dyDescent="0.25">
      <c r="A1373" t="s">
        <v>125</v>
      </c>
      <c r="B1373">
        <v>2016</v>
      </c>
      <c r="C1373" t="s">
        <v>2385</v>
      </c>
      <c r="D1373" t="s">
        <v>2386</v>
      </c>
      <c r="E1373">
        <v>1</v>
      </c>
      <c r="F1373" t="s">
        <v>120</v>
      </c>
      <c r="G1373">
        <v>41495</v>
      </c>
      <c r="I1373" t="s">
        <v>129</v>
      </c>
      <c r="J1373" t="s">
        <v>69</v>
      </c>
      <c r="K1373">
        <v>1</v>
      </c>
      <c r="L1373">
        <v>1677</v>
      </c>
      <c r="M1373">
        <v>0</v>
      </c>
      <c r="N1373" t="s">
        <v>68</v>
      </c>
      <c r="O1373">
        <v>0</v>
      </c>
      <c r="P1373" t="s">
        <v>122</v>
      </c>
      <c r="Q1373">
        <f t="shared" si="21"/>
        <v>0.19143835616438357</v>
      </c>
      <c r="R1373" t="s">
        <v>2386</v>
      </c>
    </row>
    <row r="1374" spans="1:19" x14ac:dyDescent="0.25">
      <c r="A1374" t="s">
        <v>125</v>
      </c>
      <c r="B1374">
        <v>2016</v>
      </c>
      <c r="C1374" t="s">
        <v>2387</v>
      </c>
      <c r="D1374" t="s">
        <v>2388</v>
      </c>
      <c r="E1374">
        <v>1</v>
      </c>
      <c r="F1374" t="s">
        <v>120</v>
      </c>
      <c r="G1374">
        <v>41514</v>
      </c>
      <c r="I1374" t="s">
        <v>129</v>
      </c>
      <c r="J1374" t="s">
        <v>69</v>
      </c>
      <c r="K1374">
        <v>1.02</v>
      </c>
      <c r="L1374">
        <v>1667</v>
      </c>
      <c r="M1374">
        <v>0</v>
      </c>
      <c r="N1374" t="s">
        <v>68</v>
      </c>
      <c r="O1374">
        <v>0</v>
      </c>
      <c r="P1374" t="s">
        <v>122</v>
      </c>
      <c r="Q1374">
        <f t="shared" si="21"/>
        <v>0.18656549377741963</v>
      </c>
      <c r="R1374" t="s">
        <v>2388</v>
      </c>
    </row>
    <row r="1375" spans="1:19" x14ac:dyDescent="0.25">
      <c r="A1375" t="s">
        <v>125</v>
      </c>
      <c r="B1375">
        <v>2016</v>
      </c>
      <c r="C1375" t="s">
        <v>2389</v>
      </c>
      <c r="D1375" t="s">
        <v>2390</v>
      </c>
      <c r="E1375">
        <v>1</v>
      </c>
      <c r="F1375" t="s">
        <v>120</v>
      </c>
      <c r="G1375">
        <v>41514</v>
      </c>
      <c r="I1375" t="s">
        <v>129</v>
      </c>
      <c r="J1375" t="s">
        <v>69</v>
      </c>
      <c r="K1375">
        <v>1</v>
      </c>
      <c r="L1375">
        <v>1772</v>
      </c>
      <c r="M1375">
        <v>0</v>
      </c>
      <c r="N1375" t="s">
        <v>68</v>
      </c>
      <c r="O1375">
        <v>0</v>
      </c>
      <c r="P1375" t="s">
        <v>122</v>
      </c>
      <c r="Q1375">
        <f t="shared" si="21"/>
        <v>0.20228310502283106</v>
      </c>
      <c r="R1375" t="s">
        <v>2390</v>
      </c>
    </row>
    <row r="1376" spans="1:19" x14ac:dyDescent="0.25">
      <c r="A1376" t="s">
        <v>150</v>
      </c>
      <c r="B1376">
        <v>2016</v>
      </c>
      <c r="C1376" t="s">
        <v>2391</v>
      </c>
      <c r="D1376" t="s">
        <v>2392</v>
      </c>
      <c r="E1376" t="s">
        <v>1194</v>
      </c>
      <c r="F1376" t="s">
        <v>120</v>
      </c>
      <c r="G1376">
        <v>38626</v>
      </c>
      <c r="I1376" t="s">
        <v>197</v>
      </c>
      <c r="J1376" t="s">
        <v>82</v>
      </c>
      <c r="K1376">
        <v>165</v>
      </c>
      <c r="L1376">
        <v>715039</v>
      </c>
      <c r="M1376">
        <v>7917430</v>
      </c>
      <c r="N1376" t="s">
        <v>81</v>
      </c>
      <c r="O1376">
        <v>0</v>
      </c>
      <c r="P1376" t="s">
        <v>527</v>
      </c>
      <c r="Q1376">
        <f t="shared" si="21"/>
        <v>0.49469973709699738</v>
      </c>
      <c r="R1376" t="s">
        <v>2392</v>
      </c>
    </row>
    <row r="1377" spans="1:19" x14ac:dyDescent="0.25">
      <c r="A1377" t="s">
        <v>150</v>
      </c>
      <c r="B1377">
        <v>2016</v>
      </c>
      <c r="C1377" t="s">
        <v>2391</v>
      </c>
      <c r="D1377" t="s">
        <v>2392</v>
      </c>
      <c r="E1377" t="s">
        <v>1195</v>
      </c>
      <c r="F1377" t="s">
        <v>120</v>
      </c>
      <c r="G1377">
        <v>38657</v>
      </c>
      <c r="I1377" t="s">
        <v>197</v>
      </c>
      <c r="J1377" t="s">
        <v>82</v>
      </c>
      <c r="K1377">
        <v>165</v>
      </c>
      <c r="L1377">
        <v>712620</v>
      </c>
      <c r="M1377">
        <v>7934140</v>
      </c>
      <c r="N1377" t="s">
        <v>81</v>
      </c>
      <c r="O1377">
        <v>0</v>
      </c>
      <c r="P1377" t="s">
        <v>527</v>
      </c>
      <c r="Q1377">
        <f t="shared" si="21"/>
        <v>0.4930261519302615</v>
      </c>
      <c r="R1377" t="s">
        <v>2392</v>
      </c>
    </row>
    <row r="1378" spans="1:19" x14ac:dyDescent="0.25">
      <c r="A1378" t="s">
        <v>150</v>
      </c>
      <c r="B1378">
        <v>2016</v>
      </c>
      <c r="C1378" t="s">
        <v>2391</v>
      </c>
      <c r="D1378" t="s">
        <v>2392</v>
      </c>
      <c r="E1378" t="s">
        <v>198</v>
      </c>
      <c r="F1378" t="s">
        <v>120</v>
      </c>
      <c r="G1378">
        <v>38718</v>
      </c>
      <c r="I1378" t="s">
        <v>199</v>
      </c>
      <c r="J1378" t="s">
        <v>84</v>
      </c>
      <c r="K1378">
        <v>229</v>
      </c>
      <c r="L1378">
        <v>871393</v>
      </c>
      <c r="M1378">
        <v>437108</v>
      </c>
      <c r="N1378" t="s">
        <v>81</v>
      </c>
      <c r="O1378">
        <v>0</v>
      </c>
      <c r="P1378" t="s">
        <v>527</v>
      </c>
      <c r="Q1378">
        <f t="shared" si="21"/>
        <v>0.43438465833183787</v>
      </c>
      <c r="R1378" t="s">
        <v>2392</v>
      </c>
    </row>
    <row r="1379" spans="1:19" x14ac:dyDescent="0.25">
      <c r="A1379" t="s">
        <v>150</v>
      </c>
      <c r="B1379">
        <v>2016</v>
      </c>
      <c r="C1379" t="s">
        <v>2393</v>
      </c>
      <c r="D1379" t="s">
        <v>2394</v>
      </c>
      <c r="E1379">
        <v>3</v>
      </c>
      <c r="F1379" t="s">
        <v>446</v>
      </c>
      <c r="G1379">
        <v>37252</v>
      </c>
      <c r="I1379" t="s">
        <v>167</v>
      </c>
      <c r="J1379" t="s">
        <v>74</v>
      </c>
      <c r="K1379">
        <v>49.61</v>
      </c>
      <c r="L1379">
        <v>17940</v>
      </c>
      <c r="M1379">
        <v>200963</v>
      </c>
      <c r="N1379" t="s">
        <v>81</v>
      </c>
      <c r="O1379">
        <v>0</v>
      </c>
      <c r="P1379" t="s">
        <v>122</v>
      </c>
      <c r="Q1379">
        <f t="shared" si="21"/>
        <v>4.1280895091301194E-2</v>
      </c>
      <c r="R1379" t="s">
        <v>2394</v>
      </c>
    </row>
    <row r="1380" spans="1:19" x14ac:dyDescent="0.25">
      <c r="A1380" t="s">
        <v>150</v>
      </c>
      <c r="B1380">
        <v>2016</v>
      </c>
      <c r="C1380" t="s">
        <v>2395</v>
      </c>
      <c r="D1380" t="s">
        <v>2396</v>
      </c>
      <c r="E1380" t="s">
        <v>2397</v>
      </c>
      <c r="F1380" t="s">
        <v>120</v>
      </c>
      <c r="G1380">
        <v>39995</v>
      </c>
      <c r="I1380" t="s">
        <v>167</v>
      </c>
      <c r="J1380" t="s">
        <v>74</v>
      </c>
      <c r="K1380">
        <v>100</v>
      </c>
      <c r="L1380">
        <v>90977</v>
      </c>
      <c r="M1380">
        <v>879201</v>
      </c>
      <c r="N1380" t="s">
        <v>81</v>
      </c>
      <c r="O1380">
        <v>0</v>
      </c>
      <c r="P1380" t="s">
        <v>122</v>
      </c>
      <c r="Q1380">
        <f t="shared" si="21"/>
        <v>0.10385502283105023</v>
      </c>
      <c r="R1380" t="s">
        <v>2396</v>
      </c>
    </row>
    <row r="1381" spans="1:19" x14ac:dyDescent="0.25">
      <c r="A1381" t="s">
        <v>150</v>
      </c>
      <c r="B1381">
        <v>2016</v>
      </c>
      <c r="C1381" t="s">
        <v>2395</v>
      </c>
      <c r="D1381" t="s">
        <v>2396</v>
      </c>
      <c r="E1381" t="s">
        <v>2398</v>
      </c>
      <c r="F1381" t="s">
        <v>120</v>
      </c>
      <c r="G1381">
        <v>39995</v>
      </c>
      <c r="I1381" t="s">
        <v>167</v>
      </c>
      <c r="J1381" t="s">
        <v>74</v>
      </c>
      <c r="K1381">
        <v>100</v>
      </c>
      <c r="L1381">
        <v>95623</v>
      </c>
      <c r="M1381">
        <v>911178</v>
      </c>
      <c r="N1381" t="s">
        <v>81</v>
      </c>
      <c r="O1381">
        <v>0</v>
      </c>
      <c r="P1381" t="s">
        <v>122</v>
      </c>
      <c r="Q1381">
        <f t="shared" si="21"/>
        <v>0.10915867579908675</v>
      </c>
      <c r="R1381" t="s">
        <v>2396</v>
      </c>
    </row>
    <row r="1382" spans="1:19" x14ac:dyDescent="0.25">
      <c r="A1382" t="s">
        <v>150</v>
      </c>
      <c r="B1382">
        <v>2016</v>
      </c>
      <c r="C1382" t="s">
        <v>2395</v>
      </c>
      <c r="D1382" t="s">
        <v>2396</v>
      </c>
      <c r="E1382" t="s">
        <v>2399</v>
      </c>
      <c r="F1382" t="s">
        <v>120</v>
      </c>
      <c r="G1382">
        <v>39995</v>
      </c>
      <c r="I1382" t="s">
        <v>167</v>
      </c>
      <c r="J1382" t="s">
        <v>74</v>
      </c>
      <c r="K1382">
        <v>100</v>
      </c>
      <c r="L1382">
        <v>97478</v>
      </c>
      <c r="M1382">
        <v>927246</v>
      </c>
      <c r="N1382" t="s">
        <v>81</v>
      </c>
      <c r="O1382">
        <v>0</v>
      </c>
      <c r="P1382" t="s">
        <v>122</v>
      </c>
      <c r="Q1382">
        <f t="shared" si="21"/>
        <v>0.11127625570776256</v>
      </c>
      <c r="R1382" t="s">
        <v>2396</v>
      </c>
    </row>
    <row r="1383" spans="1:19" x14ac:dyDescent="0.25">
      <c r="A1383" t="s">
        <v>150</v>
      </c>
      <c r="B1383">
        <v>2016</v>
      </c>
      <c r="C1383" t="s">
        <v>2395</v>
      </c>
      <c r="D1383" t="s">
        <v>2396</v>
      </c>
      <c r="E1383" t="s">
        <v>2400</v>
      </c>
      <c r="F1383" t="s">
        <v>120</v>
      </c>
      <c r="G1383">
        <v>39995</v>
      </c>
      <c r="I1383" t="s">
        <v>167</v>
      </c>
      <c r="J1383" t="s">
        <v>74</v>
      </c>
      <c r="K1383">
        <v>100</v>
      </c>
      <c r="L1383">
        <v>88232</v>
      </c>
      <c r="M1383">
        <v>841444</v>
      </c>
      <c r="N1383" t="s">
        <v>81</v>
      </c>
      <c r="O1383">
        <v>0</v>
      </c>
      <c r="P1383" t="s">
        <v>122</v>
      </c>
      <c r="Q1383">
        <f t="shared" si="21"/>
        <v>0.10072146118721462</v>
      </c>
      <c r="R1383" t="s">
        <v>2396</v>
      </c>
    </row>
    <row r="1384" spans="1:19" x14ac:dyDescent="0.25">
      <c r="A1384" t="s">
        <v>125</v>
      </c>
      <c r="B1384">
        <v>2016</v>
      </c>
      <c r="C1384" t="s">
        <v>2401</v>
      </c>
      <c r="D1384" t="s">
        <v>2402</v>
      </c>
      <c r="E1384">
        <v>1</v>
      </c>
      <c r="F1384" t="s">
        <v>120</v>
      </c>
      <c r="G1384">
        <v>40909</v>
      </c>
      <c r="I1384" t="s">
        <v>129</v>
      </c>
      <c r="J1384" t="s">
        <v>69</v>
      </c>
      <c r="K1384">
        <v>1</v>
      </c>
      <c r="L1384">
        <v>1622</v>
      </c>
      <c r="M1384">
        <v>0</v>
      </c>
      <c r="N1384" t="s">
        <v>68</v>
      </c>
      <c r="O1384">
        <v>0</v>
      </c>
      <c r="P1384" t="s">
        <v>122</v>
      </c>
      <c r="Q1384">
        <f t="shared" si="21"/>
        <v>0.18515981735159817</v>
      </c>
      <c r="R1384" t="s">
        <v>2402</v>
      </c>
    </row>
    <row r="1385" spans="1:19" x14ac:dyDescent="0.25">
      <c r="A1385" t="s">
        <v>188</v>
      </c>
      <c r="B1385">
        <v>2016</v>
      </c>
      <c r="C1385" t="s">
        <v>2403</v>
      </c>
      <c r="D1385" t="s">
        <v>2404</v>
      </c>
      <c r="E1385" t="s">
        <v>128</v>
      </c>
      <c r="F1385" t="s">
        <v>120</v>
      </c>
      <c r="G1385">
        <v>11140</v>
      </c>
      <c r="I1385" t="s">
        <v>191</v>
      </c>
      <c r="J1385" t="s">
        <v>95</v>
      </c>
      <c r="K1385">
        <v>23.6</v>
      </c>
      <c r="L1385">
        <v>130466</v>
      </c>
      <c r="M1385">
        <v>0</v>
      </c>
      <c r="N1385" t="s">
        <v>93</v>
      </c>
      <c r="O1385">
        <v>0</v>
      </c>
      <c r="P1385" t="s">
        <v>122</v>
      </c>
      <c r="Q1385">
        <f t="shared" si="21"/>
        <v>0.63107538116244877</v>
      </c>
      <c r="R1385" t="s">
        <v>2404</v>
      </c>
    </row>
    <row r="1386" spans="1:19" x14ac:dyDescent="0.25">
      <c r="A1386" t="s">
        <v>125</v>
      </c>
      <c r="B1386">
        <v>2016</v>
      </c>
      <c r="C1386" t="s">
        <v>2405</v>
      </c>
      <c r="D1386" t="s">
        <v>2406</v>
      </c>
      <c r="E1386" t="s">
        <v>128</v>
      </c>
      <c r="F1386" t="s">
        <v>120</v>
      </c>
      <c r="G1386">
        <v>42004</v>
      </c>
      <c r="I1386" t="s">
        <v>129</v>
      </c>
      <c r="J1386" t="s">
        <v>69</v>
      </c>
      <c r="K1386">
        <v>2</v>
      </c>
      <c r="L1386">
        <v>3504</v>
      </c>
      <c r="M1386">
        <v>0</v>
      </c>
      <c r="N1386" t="s">
        <v>68</v>
      </c>
      <c r="O1386">
        <v>0</v>
      </c>
      <c r="Q1386">
        <f t="shared" si="21"/>
        <v>0.2</v>
      </c>
      <c r="R1386" t="s">
        <v>3886</v>
      </c>
      <c r="S1386" t="s">
        <v>3887</v>
      </c>
    </row>
    <row r="1387" spans="1:19" x14ac:dyDescent="0.25">
      <c r="A1387" t="s">
        <v>188</v>
      </c>
      <c r="B1387">
        <v>2016</v>
      </c>
      <c r="C1387" t="s">
        <v>2407</v>
      </c>
      <c r="D1387" t="s">
        <v>2408</v>
      </c>
      <c r="E1387" t="s">
        <v>386</v>
      </c>
      <c r="F1387" t="s">
        <v>120</v>
      </c>
      <c r="G1387">
        <v>15676</v>
      </c>
      <c r="I1387" t="s">
        <v>191</v>
      </c>
      <c r="J1387" t="s">
        <v>95</v>
      </c>
      <c r="K1387">
        <v>30</v>
      </c>
      <c r="L1387">
        <v>110219</v>
      </c>
      <c r="M1387">
        <v>0</v>
      </c>
      <c r="N1387" t="s">
        <v>93</v>
      </c>
      <c r="O1387">
        <v>0</v>
      </c>
      <c r="P1387" t="s">
        <v>122</v>
      </c>
      <c r="Q1387">
        <f t="shared" si="21"/>
        <v>0.41940258751902587</v>
      </c>
      <c r="R1387" t="s">
        <v>2408</v>
      </c>
    </row>
    <row r="1388" spans="1:19" x14ac:dyDescent="0.25">
      <c r="A1388" t="s">
        <v>188</v>
      </c>
      <c r="B1388">
        <v>2016</v>
      </c>
      <c r="C1388" t="s">
        <v>2407</v>
      </c>
      <c r="D1388" t="s">
        <v>2408</v>
      </c>
      <c r="E1388" t="s">
        <v>773</v>
      </c>
      <c r="F1388" t="s">
        <v>120</v>
      </c>
      <c r="G1388">
        <v>15707</v>
      </c>
      <c r="I1388" t="s">
        <v>191</v>
      </c>
      <c r="J1388" t="s">
        <v>95</v>
      </c>
      <c r="K1388">
        <v>30</v>
      </c>
      <c r="L1388">
        <v>110219</v>
      </c>
      <c r="M1388">
        <v>0</v>
      </c>
      <c r="N1388" t="s">
        <v>93</v>
      </c>
      <c r="O1388">
        <v>0</v>
      </c>
      <c r="P1388" t="s">
        <v>122</v>
      </c>
      <c r="Q1388">
        <f t="shared" si="21"/>
        <v>0.41940258751902587</v>
      </c>
      <c r="R1388" t="s">
        <v>2408</v>
      </c>
    </row>
    <row r="1389" spans="1:19" x14ac:dyDescent="0.25">
      <c r="A1389" t="s">
        <v>188</v>
      </c>
      <c r="B1389">
        <v>2016</v>
      </c>
      <c r="C1389" t="s">
        <v>2407</v>
      </c>
      <c r="D1389" t="s">
        <v>2408</v>
      </c>
      <c r="E1389" t="s">
        <v>774</v>
      </c>
      <c r="F1389" t="s">
        <v>120</v>
      </c>
      <c r="G1389">
        <v>15676</v>
      </c>
      <c r="I1389" t="s">
        <v>191</v>
      </c>
      <c r="J1389" t="s">
        <v>95</v>
      </c>
      <c r="K1389">
        <v>30</v>
      </c>
      <c r="L1389">
        <v>110219</v>
      </c>
      <c r="M1389">
        <v>0</v>
      </c>
      <c r="N1389" t="s">
        <v>93</v>
      </c>
      <c r="O1389">
        <v>0</v>
      </c>
      <c r="P1389" t="s">
        <v>122</v>
      </c>
      <c r="Q1389">
        <f t="shared" si="21"/>
        <v>0.41940258751902587</v>
      </c>
      <c r="R1389" t="s">
        <v>2408</v>
      </c>
    </row>
    <row r="1390" spans="1:19" x14ac:dyDescent="0.25">
      <c r="A1390" t="s">
        <v>188</v>
      </c>
      <c r="B1390">
        <v>2016</v>
      </c>
      <c r="C1390" t="s">
        <v>2407</v>
      </c>
      <c r="D1390" t="s">
        <v>2408</v>
      </c>
      <c r="E1390" t="s">
        <v>775</v>
      </c>
      <c r="F1390" t="s">
        <v>120</v>
      </c>
      <c r="G1390">
        <v>15827</v>
      </c>
      <c r="I1390" t="s">
        <v>191</v>
      </c>
      <c r="J1390" t="s">
        <v>95</v>
      </c>
      <c r="K1390">
        <v>30</v>
      </c>
      <c r="L1390">
        <v>110219</v>
      </c>
      <c r="M1390">
        <v>0</v>
      </c>
      <c r="N1390" t="s">
        <v>93</v>
      </c>
      <c r="O1390">
        <v>0</v>
      </c>
      <c r="P1390" t="s">
        <v>122</v>
      </c>
      <c r="Q1390">
        <f t="shared" si="21"/>
        <v>0.41940258751902587</v>
      </c>
      <c r="R1390" t="s">
        <v>2408</v>
      </c>
    </row>
    <row r="1391" spans="1:19" x14ac:dyDescent="0.25">
      <c r="A1391" t="s">
        <v>150</v>
      </c>
      <c r="B1391">
        <v>2016</v>
      </c>
      <c r="C1391" t="s">
        <v>2409</v>
      </c>
      <c r="D1391" t="s">
        <v>2410</v>
      </c>
      <c r="E1391" t="s">
        <v>2411</v>
      </c>
      <c r="F1391" t="s">
        <v>120</v>
      </c>
      <c r="G1391">
        <v>38538</v>
      </c>
      <c r="I1391" t="s">
        <v>197</v>
      </c>
      <c r="J1391" t="s">
        <v>82</v>
      </c>
      <c r="K1391">
        <v>167</v>
      </c>
      <c r="L1391">
        <v>1031200</v>
      </c>
      <c r="M1391">
        <v>11012800</v>
      </c>
      <c r="N1391" t="s">
        <v>81</v>
      </c>
      <c r="O1391">
        <v>0</v>
      </c>
      <c r="P1391" t="s">
        <v>122</v>
      </c>
      <c r="Q1391">
        <f t="shared" si="21"/>
        <v>0.70489158668963448</v>
      </c>
      <c r="R1391" t="s">
        <v>2410</v>
      </c>
    </row>
    <row r="1392" spans="1:19" x14ac:dyDescent="0.25">
      <c r="A1392" t="s">
        <v>150</v>
      </c>
      <c r="B1392">
        <v>2016</v>
      </c>
      <c r="C1392" t="s">
        <v>2409</v>
      </c>
      <c r="D1392" t="s">
        <v>2410</v>
      </c>
      <c r="E1392" t="s">
        <v>2412</v>
      </c>
      <c r="F1392" t="s">
        <v>120</v>
      </c>
      <c r="G1392">
        <v>38538</v>
      </c>
      <c r="I1392" t="s">
        <v>197</v>
      </c>
      <c r="J1392" t="s">
        <v>82</v>
      </c>
      <c r="K1392">
        <v>167</v>
      </c>
      <c r="L1392">
        <v>924628</v>
      </c>
      <c r="M1392">
        <v>10184900</v>
      </c>
      <c r="N1392" t="s">
        <v>81</v>
      </c>
      <c r="O1392">
        <v>0</v>
      </c>
      <c r="P1392" t="s">
        <v>122</v>
      </c>
      <c r="Q1392">
        <f t="shared" si="21"/>
        <v>0.63204276378749347</v>
      </c>
      <c r="R1392" t="s">
        <v>2410</v>
      </c>
    </row>
    <row r="1393" spans="1:19" x14ac:dyDescent="0.25">
      <c r="A1393" t="s">
        <v>150</v>
      </c>
      <c r="B1393">
        <v>2016</v>
      </c>
      <c r="C1393" t="s">
        <v>2409</v>
      </c>
      <c r="D1393" t="s">
        <v>2410</v>
      </c>
      <c r="E1393" t="s">
        <v>2413</v>
      </c>
      <c r="F1393" t="s">
        <v>120</v>
      </c>
      <c r="G1393">
        <v>38538</v>
      </c>
      <c r="I1393" t="s">
        <v>199</v>
      </c>
      <c r="J1393" t="s">
        <v>84</v>
      </c>
      <c r="K1393">
        <v>185</v>
      </c>
      <c r="L1393">
        <v>1072930</v>
      </c>
      <c r="M1393">
        <v>0.03</v>
      </c>
      <c r="N1393" t="s">
        <v>81</v>
      </c>
      <c r="O1393">
        <v>0</v>
      </c>
      <c r="P1393" t="s">
        <v>122</v>
      </c>
      <c r="Q1393">
        <f t="shared" si="21"/>
        <v>0.66205726274219423</v>
      </c>
      <c r="R1393" t="s">
        <v>2410</v>
      </c>
    </row>
    <row r="1394" spans="1:19" x14ac:dyDescent="0.25">
      <c r="A1394" t="s">
        <v>150</v>
      </c>
      <c r="B1394">
        <v>2016</v>
      </c>
      <c r="C1394" t="s">
        <v>2409</v>
      </c>
      <c r="D1394" t="s">
        <v>2410</v>
      </c>
      <c r="E1394" t="s">
        <v>2414</v>
      </c>
      <c r="F1394" t="s">
        <v>120</v>
      </c>
      <c r="G1394">
        <v>38476</v>
      </c>
      <c r="I1394" t="s">
        <v>197</v>
      </c>
      <c r="J1394" t="s">
        <v>82</v>
      </c>
      <c r="K1394">
        <v>167</v>
      </c>
      <c r="L1394">
        <v>861633</v>
      </c>
      <c r="M1394">
        <v>9749790</v>
      </c>
      <c r="N1394" t="s">
        <v>81</v>
      </c>
      <c r="O1394">
        <v>0</v>
      </c>
      <c r="P1394" t="s">
        <v>122</v>
      </c>
      <c r="Q1394">
        <f t="shared" si="21"/>
        <v>0.58898162578951685</v>
      </c>
      <c r="R1394" t="s">
        <v>2410</v>
      </c>
    </row>
    <row r="1395" spans="1:19" x14ac:dyDescent="0.25">
      <c r="A1395" t="s">
        <v>150</v>
      </c>
      <c r="B1395">
        <v>2016</v>
      </c>
      <c r="C1395" t="s">
        <v>2409</v>
      </c>
      <c r="D1395" t="s">
        <v>2410</v>
      </c>
      <c r="E1395" t="s">
        <v>2415</v>
      </c>
      <c r="F1395" t="s">
        <v>120</v>
      </c>
      <c r="G1395">
        <v>38476</v>
      </c>
      <c r="I1395" t="s">
        <v>199</v>
      </c>
      <c r="J1395" t="s">
        <v>84</v>
      </c>
      <c r="K1395">
        <v>92</v>
      </c>
      <c r="L1395">
        <v>475285</v>
      </c>
      <c r="M1395">
        <v>0.03</v>
      </c>
      <c r="N1395" t="s">
        <v>81</v>
      </c>
      <c r="O1395">
        <v>0</v>
      </c>
      <c r="P1395" t="s">
        <v>122</v>
      </c>
      <c r="Q1395">
        <f t="shared" si="21"/>
        <v>0.58974215803057373</v>
      </c>
      <c r="R1395" t="s">
        <v>2410</v>
      </c>
    </row>
    <row r="1396" spans="1:19" x14ac:dyDescent="0.25">
      <c r="A1396" t="s">
        <v>125</v>
      </c>
      <c r="B1396">
        <v>2016</v>
      </c>
      <c r="C1396" t="s">
        <v>2416</v>
      </c>
      <c r="D1396" t="s">
        <v>2417</v>
      </c>
      <c r="E1396">
        <v>1</v>
      </c>
      <c r="F1396" t="s">
        <v>120</v>
      </c>
      <c r="G1396">
        <v>41093</v>
      </c>
      <c r="I1396" t="s">
        <v>129</v>
      </c>
      <c r="J1396" t="s">
        <v>69</v>
      </c>
      <c r="K1396">
        <v>1</v>
      </c>
      <c r="L1396">
        <v>1750.25</v>
      </c>
      <c r="M1396">
        <v>0</v>
      </c>
      <c r="N1396" t="s">
        <v>68</v>
      </c>
      <c r="O1396">
        <v>0</v>
      </c>
      <c r="Q1396">
        <f t="shared" si="21"/>
        <v>0.19980022831050229</v>
      </c>
      <c r="R1396" t="s">
        <v>2417</v>
      </c>
    </row>
    <row r="1397" spans="1:19" x14ac:dyDescent="0.25">
      <c r="A1397" t="s">
        <v>150</v>
      </c>
      <c r="B1397">
        <v>2016</v>
      </c>
      <c r="C1397" t="s">
        <v>2418</v>
      </c>
      <c r="D1397" t="s">
        <v>2419</v>
      </c>
      <c r="E1397" t="s">
        <v>357</v>
      </c>
      <c r="F1397" t="s">
        <v>120</v>
      </c>
      <c r="G1397">
        <v>31929</v>
      </c>
      <c r="I1397" t="s">
        <v>197</v>
      </c>
      <c r="J1397" t="s">
        <v>82</v>
      </c>
      <c r="K1397">
        <v>21.35</v>
      </c>
      <c r="L1397">
        <v>184199</v>
      </c>
      <c r="M1397">
        <v>2018040</v>
      </c>
      <c r="N1397" t="s">
        <v>81</v>
      </c>
      <c r="O1397">
        <v>0</v>
      </c>
      <c r="P1397" t="s">
        <v>73</v>
      </c>
      <c r="Q1397">
        <f t="shared" si="21"/>
        <v>0.98488445456781415</v>
      </c>
      <c r="R1397" t="s">
        <v>2419</v>
      </c>
    </row>
    <row r="1398" spans="1:19" x14ac:dyDescent="0.25">
      <c r="A1398" t="s">
        <v>150</v>
      </c>
      <c r="B1398">
        <v>2016</v>
      </c>
      <c r="C1398" t="s">
        <v>2418</v>
      </c>
      <c r="D1398" t="s">
        <v>2419</v>
      </c>
      <c r="E1398" t="s">
        <v>528</v>
      </c>
      <c r="F1398" t="s">
        <v>120</v>
      </c>
      <c r="G1398">
        <v>31929</v>
      </c>
      <c r="I1398" t="s">
        <v>199</v>
      </c>
      <c r="J1398" t="s">
        <v>84</v>
      </c>
      <c r="K1398">
        <v>5</v>
      </c>
      <c r="L1398">
        <v>12982</v>
      </c>
      <c r="M1398">
        <v>269881</v>
      </c>
      <c r="N1398" t="s">
        <v>81</v>
      </c>
      <c r="O1398">
        <v>0</v>
      </c>
      <c r="P1398" t="s">
        <v>122</v>
      </c>
      <c r="Q1398">
        <f t="shared" si="21"/>
        <v>0.29639269406392693</v>
      </c>
      <c r="R1398" t="s">
        <v>2419</v>
      </c>
    </row>
    <row r="1399" spans="1:19" x14ac:dyDescent="0.25">
      <c r="A1399" t="s">
        <v>125</v>
      </c>
      <c r="B1399">
        <v>2016</v>
      </c>
      <c r="C1399" t="s">
        <v>2420</v>
      </c>
      <c r="D1399" t="s">
        <v>2421</v>
      </c>
      <c r="E1399" t="s">
        <v>2422</v>
      </c>
      <c r="F1399" t="s">
        <v>120</v>
      </c>
      <c r="G1399">
        <v>42733</v>
      </c>
      <c r="I1399" t="s">
        <v>129</v>
      </c>
      <c r="J1399" t="s">
        <v>69</v>
      </c>
      <c r="K1399">
        <v>9.5</v>
      </c>
      <c r="L1399">
        <v>1225</v>
      </c>
      <c r="M1399">
        <v>0</v>
      </c>
      <c r="N1399" t="s">
        <v>68</v>
      </c>
      <c r="O1399">
        <v>0</v>
      </c>
      <c r="Q1399">
        <f t="shared" si="21"/>
        <v>1.472001922614756E-2</v>
      </c>
      <c r="R1399" t="s">
        <v>2421</v>
      </c>
    </row>
    <row r="1400" spans="1:19" x14ac:dyDescent="0.25">
      <c r="A1400" t="s">
        <v>150</v>
      </c>
      <c r="B1400">
        <v>2016</v>
      </c>
      <c r="C1400" t="s">
        <v>2423</v>
      </c>
      <c r="D1400" t="s">
        <v>2424</v>
      </c>
      <c r="E1400" t="s">
        <v>128</v>
      </c>
      <c r="F1400" t="s">
        <v>120</v>
      </c>
      <c r="G1400">
        <v>35034</v>
      </c>
      <c r="I1400" t="s">
        <v>133</v>
      </c>
      <c r="J1400" t="s">
        <v>75</v>
      </c>
      <c r="K1400">
        <v>11.1</v>
      </c>
      <c r="L1400">
        <v>29475</v>
      </c>
      <c r="M1400">
        <v>295230</v>
      </c>
      <c r="N1400" t="s">
        <v>73</v>
      </c>
      <c r="O1400">
        <v>9268</v>
      </c>
      <c r="P1400" t="s">
        <v>1959</v>
      </c>
      <c r="Q1400">
        <f t="shared" si="21"/>
        <v>0.3031284709366901</v>
      </c>
      <c r="R1400" t="s">
        <v>2424</v>
      </c>
    </row>
    <row r="1401" spans="1:19" x14ac:dyDescent="0.25">
      <c r="A1401" t="s">
        <v>125</v>
      </c>
      <c r="B1401">
        <v>2016</v>
      </c>
      <c r="C1401" t="s">
        <v>2425</v>
      </c>
      <c r="D1401" t="s">
        <v>2426</v>
      </c>
      <c r="E1401">
        <v>1</v>
      </c>
      <c r="F1401" t="s">
        <v>120</v>
      </c>
      <c r="G1401">
        <v>40909</v>
      </c>
      <c r="I1401" t="s">
        <v>129</v>
      </c>
      <c r="J1401" t="s">
        <v>69</v>
      </c>
      <c r="K1401">
        <v>1</v>
      </c>
      <c r="L1401">
        <v>1622</v>
      </c>
      <c r="M1401">
        <v>0</v>
      </c>
      <c r="N1401" t="s">
        <v>68</v>
      </c>
      <c r="O1401">
        <v>0</v>
      </c>
      <c r="P1401" t="s">
        <v>122</v>
      </c>
      <c r="Q1401">
        <f t="shared" si="21"/>
        <v>0.18515981735159817</v>
      </c>
      <c r="R1401" t="s">
        <v>2426</v>
      </c>
    </row>
    <row r="1402" spans="1:19" x14ac:dyDescent="0.25">
      <c r="A1402" t="s">
        <v>188</v>
      </c>
      <c r="B1402">
        <v>2016</v>
      </c>
      <c r="C1402" t="s">
        <v>2427</v>
      </c>
      <c r="D1402" t="s">
        <v>2428</v>
      </c>
      <c r="E1402">
        <v>1</v>
      </c>
      <c r="F1402" t="s">
        <v>120</v>
      </c>
      <c r="G1402">
        <v>30348</v>
      </c>
      <c r="I1402" t="s">
        <v>191</v>
      </c>
      <c r="J1402" t="s">
        <v>95</v>
      </c>
      <c r="K1402">
        <v>7.94</v>
      </c>
      <c r="L1402">
        <v>4497</v>
      </c>
      <c r="M1402">
        <v>0</v>
      </c>
      <c r="N1402" t="s">
        <v>93</v>
      </c>
      <c r="O1402">
        <v>0</v>
      </c>
      <c r="P1402" t="s">
        <v>122</v>
      </c>
      <c r="Q1402">
        <f t="shared" si="21"/>
        <v>6.4654428763672736E-2</v>
      </c>
      <c r="R1402" t="s">
        <v>2428</v>
      </c>
    </row>
    <row r="1403" spans="1:19" x14ac:dyDescent="0.25">
      <c r="A1403" t="s">
        <v>125</v>
      </c>
      <c r="B1403">
        <v>2016</v>
      </c>
      <c r="C1403" t="s">
        <v>2429</v>
      </c>
      <c r="D1403" t="s">
        <v>2430</v>
      </c>
      <c r="E1403" t="s">
        <v>128</v>
      </c>
      <c r="F1403" t="s">
        <v>120</v>
      </c>
      <c r="G1403">
        <v>41639</v>
      </c>
      <c r="I1403" t="s">
        <v>129</v>
      </c>
      <c r="J1403" t="s">
        <v>69</v>
      </c>
      <c r="K1403">
        <v>1.5</v>
      </c>
      <c r="L1403">
        <v>1971</v>
      </c>
      <c r="M1403">
        <v>0</v>
      </c>
      <c r="N1403" t="s">
        <v>68</v>
      </c>
      <c r="O1403">
        <v>0</v>
      </c>
      <c r="P1403" t="s">
        <v>122</v>
      </c>
      <c r="Q1403">
        <f t="shared" si="21"/>
        <v>0.15</v>
      </c>
      <c r="R1403" t="s">
        <v>3888</v>
      </c>
      <c r="S1403" t="s">
        <v>3889</v>
      </c>
    </row>
    <row r="1404" spans="1:19" x14ac:dyDescent="0.25">
      <c r="A1404" t="s">
        <v>125</v>
      </c>
      <c r="B1404">
        <v>2016</v>
      </c>
      <c r="C1404" t="s">
        <v>2431</v>
      </c>
      <c r="D1404" t="s">
        <v>2432</v>
      </c>
      <c r="E1404" t="s">
        <v>128</v>
      </c>
      <c r="F1404" t="s">
        <v>120</v>
      </c>
      <c r="G1404">
        <v>41639</v>
      </c>
      <c r="I1404" t="s">
        <v>129</v>
      </c>
      <c r="J1404" t="s">
        <v>69</v>
      </c>
      <c r="K1404">
        <v>1.5</v>
      </c>
      <c r="L1404">
        <v>1971</v>
      </c>
      <c r="M1404">
        <v>0</v>
      </c>
      <c r="N1404" t="s">
        <v>68</v>
      </c>
      <c r="O1404">
        <v>0</v>
      </c>
      <c r="P1404" t="s">
        <v>122</v>
      </c>
      <c r="Q1404">
        <f t="shared" si="21"/>
        <v>0.15</v>
      </c>
      <c r="R1404" t="s">
        <v>3888</v>
      </c>
      <c r="S1404" t="s">
        <v>3890</v>
      </c>
    </row>
    <row r="1405" spans="1:19" x14ac:dyDescent="0.25">
      <c r="A1405" t="s">
        <v>150</v>
      </c>
      <c r="B1405">
        <v>2016</v>
      </c>
      <c r="C1405" t="s">
        <v>2433</v>
      </c>
      <c r="D1405" t="s">
        <v>2434</v>
      </c>
      <c r="E1405">
        <v>1</v>
      </c>
      <c r="F1405" t="s">
        <v>120</v>
      </c>
      <c r="G1405">
        <v>30348</v>
      </c>
      <c r="I1405" t="s">
        <v>172</v>
      </c>
      <c r="J1405" t="s">
        <v>70</v>
      </c>
      <c r="K1405">
        <v>27.3</v>
      </c>
      <c r="L1405">
        <v>87744</v>
      </c>
      <c r="M1405">
        <v>203284</v>
      </c>
      <c r="N1405" t="s">
        <v>81</v>
      </c>
      <c r="O1405">
        <v>2392750</v>
      </c>
      <c r="P1405" t="s">
        <v>92</v>
      </c>
      <c r="Q1405">
        <f t="shared" si="21"/>
        <v>0.36690250388880524</v>
      </c>
      <c r="R1405" t="s">
        <v>2434</v>
      </c>
    </row>
    <row r="1406" spans="1:19" x14ac:dyDescent="0.25">
      <c r="A1406" t="s">
        <v>188</v>
      </c>
      <c r="B1406">
        <v>2016</v>
      </c>
      <c r="C1406" t="s">
        <v>2435</v>
      </c>
      <c r="D1406" t="s">
        <v>2436</v>
      </c>
      <c r="E1406">
        <v>1</v>
      </c>
      <c r="F1406" t="s">
        <v>120</v>
      </c>
      <c r="G1406">
        <v>14642</v>
      </c>
      <c r="I1406" t="s">
        <v>191</v>
      </c>
      <c r="J1406" t="s">
        <v>95</v>
      </c>
      <c r="K1406">
        <v>2</v>
      </c>
      <c r="L1406">
        <v>7874</v>
      </c>
      <c r="M1406">
        <v>0</v>
      </c>
      <c r="N1406" t="s">
        <v>93</v>
      </c>
      <c r="O1406">
        <v>0</v>
      </c>
      <c r="P1406" t="s">
        <v>122</v>
      </c>
      <c r="Q1406">
        <f t="shared" si="21"/>
        <v>0.44942922374429223</v>
      </c>
      <c r="R1406" t="s">
        <v>2436</v>
      </c>
    </row>
    <row r="1407" spans="1:19" x14ac:dyDescent="0.25">
      <c r="A1407" t="s">
        <v>116</v>
      </c>
      <c r="B1407">
        <v>2016</v>
      </c>
      <c r="C1407" t="s">
        <v>2437</v>
      </c>
      <c r="D1407" t="s">
        <v>2438</v>
      </c>
      <c r="E1407" t="s">
        <v>119</v>
      </c>
      <c r="F1407" t="s">
        <v>120</v>
      </c>
      <c r="G1407">
        <v>31057</v>
      </c>
      <c r="I1407" t="s">
        <v>121</v>
      </c>
      <c r="J1407" t="s">
        <v>99</v>
      </c>
      <c r="K1407">
        <v>2.1</v>
      </c>
      <c r="L1407">
        <v>0.01</v>
      </c>
      <c r="M1407">
        <v>0</v>
      </c>
      <c r="N1407" t="s">
        <v>98</v>
      </c>
      <c r="O1407">
        <v>0</v>
      </c>
      <c r="P1407" t="s">
        <v>122</v>
      </c>
      <c r="Q1407">
        <f t="shared" si="21"/>
        <v>5.4359643400739296E-7</v>
      </c>
      <c r="R1407" t="s">
        <v>3891</v>
      </c>
      <c r="S1407" t="s">
        <v>3892</v>
      </c>
    </row>
    <row r="1408" spans="1:19" x14ac:dyDescent="0.25">
      <c r="A1408" t="s">
        <v>125</v>
      </c>
      <c r="B1408">
        <v>2016</v>
      </c>
      <c r="C1408" t="s">
        <v>2439</v>
      </c>
      <c r="D1408" t="s">
        <v>2440</v>
      </c>
      <c r="E1408" t="s">
        <v>128</v>
      </c>
      <c r="F1408" t="s">
        <v>120</v>
      </c>
      <c r="G1408">
        <v>42328</v>
      </c>
      <c r="I1408" t="s">
        <v>129</v>
      </c>
      <c r="J1408" t="s">
        <v>69</v>
      </c>
      <c r="K1408">
        <v>0.9</v>
      </c>
      <c r="L1408">
        <v>1474</v>
      </c>
      <c r="M1408">
        <v>0</v>
      </c>
      <c r="N1408" t="s">
        <v>68</v>
      </c>
      <c r="O1408">
        <v>0</v>
      </c>
      <c r="Q1408">
        <f t="shared" si="21"/>
        <v>0.18696093353627599</v>
      </c>
      <c r="R1408" t="s">
        <v>2440</v>
      </c>
    </row>
    <row r="1409" spans="1:18" x14ac:dyDescent="0.25">
      <c r="A1409" t="s">
        <v>125</v>
      </c>
      <c r="B1409">
        <v>2016</v>
      </c>
      <c r="C1409" t="s">
        <v>2441</v>
      </c>
      <c r="D1409" t="s">
        <v>2442</v>
      </c>
      <c r="E1409" t="s">
        <v>2443</v>
      </c>
      <c r="F1409" t="s">
        <v>120</v>
      </c>
      <c r="G1409">
        <v>40470</v>
      </c>
      <c r="I1409" t="s">
        <v>129</v>
      </c>
      <c r="J1409" t="s">
        <v>69</v>
      </c>
      <c r="K1409">
        <v>2.1</v>
      </c>
      <c r="L1409">
        <v>3679.2</v>
      </c>
      <c r="M1409">
        <v>0</v>
      </c>
      <c r="N1409" t="s">
        <v>68</v>
      </c>
      <c r="O1409">
        <v>0</v>
      </c>
      <c r="Q1409">
        <f t="shared" si="21"/>
        <v>0.19999999999999998</v>
      </c>
      <c r="R1409" t="s">
        <v>2442</v>
      </c>
    </row>
    <row r="1410" spans="1:18" x14ac:dyDescent="0.25">
      <c r="A1410" t="s">
        <v>188</v>
      </c>
      <c r="B1410">
        <v>2016</v>
      </c>
      <c r="C1410" t="s">
        <v>2444</v>
      </c>
      <c r="D1410" t="s">
        <v>2445</v>
      </c>
      <c r="E1410" t="s">
        <v>386</v>
      </c>
      <c r="F1410" t="s">
        <v>120</v>
      </c>
      <c r="G1410">
        <v>20851</v>
      </c>
      <c r="I1410" t="s">
        <v>191</v>
      </c>
      <c r="J1410" t="s">
        <v>95</v>
      </c>
      <c r="K1410">
        <v>16.5</v>
      </c>
      <c r="L1410">
        <v>17349</v>
      </c>
      <c r="M1410">
        <v>0</v>
      </c>
      <c r="N1410" t="s">
        <v>93</v>
      </c>
      <c r="O1410">
        <v>0</v>
      </c>
      <c r="P1410" t="s">
        <v>122</v>
      </c>
      <c r="Q1410">
        <f t="shared" si="21"/>
        <v>0.12002905770029057</v>
      </c>
      <c r="R1410" t="s">
        <v>2445</v>
      </c>
    </row>
    <row r="1411" spans="1:18" x14ac:dyDescent="0.25">
      <c r="A1411" t="s">
        <v>188</v>
      </c>
      <c r="B1411">
        <v>2016</v>
      </c>
      <c r="C1411" t="s">
        <v>2444</v>
      </c>
      <c r="D1411" t="s">
        <v>2445</v>
      </c>
      <c r="E1411" t="s">
        <v>773</v>
      </c>
      <c r="F1411" t="s">
        <v>120</v>
      </c>
      <c r="G1411">
        <v>20851</v>
      </c>
      <c r="I1411" t="s">
        <v>191</v>
      </c>
      <c r="J1411" t="s">
        <v>95</v>
      </c>
      <c r="K1411">
        <v>16.5</v>
      </c>
      <c r="L1411">
        <v>6335.05</v>
      </c>
      <c r="M1411">
        <v>0</v>
      </c>
      <c r="N1411" t="s">
        <v>93</v>
      </c>
      <c r="O1411">
        <v>0</v>
      </c>
      <c r="P1411" t="s">
        <v>122</v>
      </c>
      <c r="Q1411">
        <f t="shared" si="21"/>
        <v>4.3829043863290437E-2</v>
      </c>
      <c r="R1411" t="s">
        <v>2445</v>
      </c>
    </row>
    <row r="1412" spans="1:18" x14ac:dyDescent="0.25">
      <c r="A1412" t="s">
        <v>188</v>
      </c>
      <c r="B1412">
        <v>2016</v>
      </c>
      <c r="C1412" t="s">
        <v>2446</v>
      </c>
      <c r="D1412" t="s">
        <v>2447</v>
      </c>
      <c r="E1412" t="s">
        <v>128</v>
      </c>
      <c r="F1412" t="s">
        <v>120</v>
      </c>
      <c r="G1412">
        <v>30682</v>
      </c>
      <c r="I1412" t="s">
        <v>191</v>
      </c>
      <c r="J1412" t="s">
        <v>95</v>
      </c>
      <c r="K1412">
        <v>55</v>
      </c>
      <c r="L1412">
        <v>63563.1</v>
      </c>
      <c r="M1412">
        <v>0</v>
      </c>
      <c r="N1412" t="s">
        <v>93</v>
      </c>
      <c r="O1412">
        <v>0</v>
      </c>
      <c r="P1412" t="s">
        <v>122</v>
      </c>
      <c r="Q1412">
        <f t="shared" si="21"/>
        <v>0.13192839352428393</v>
      </c>
      <c r="R1412" t="s">
        <v>2447</v>
      </c>
    </row>
    <row r="1413" spans="1:18" x14ac:dyDescent="0.25">
      <c r="A1413" t="s">
        <v>188</v>
      </c>
      <c r="B1413">
        <v>2016</v>
      </c>
      <c r="C1413" t="s">
        <v>2446</v>
      </c>
      <c r="D1413" t="s">
        <v>2447</v>
      </c>
      <c r="E1413" t="s">
        <v>154</v>
      </c>
      <c r="F1413" t="s">
        <v>120</v>
      </c>
      <c r="G1413">
        <v>30682</v>
      </c>
      <c r="I1413" t="s">
        <v>191</v>
      </c>
      <c r="J1413" t="s">
        <v>95</v>
      </c>
      <c r="K1413">
        <v>55</v>
      </c>
      <c r="L1413">
        <v>59676.1</v>
      </c>
      <c r="M1413">
        <v>0</v>
      </c>
      <c r="N1413" t="s">
        <v>93</v>
      </c>
      <c r="O1413">
        <v>0</v>
      </c>
      <c r="P1413" t="s">
        <v>122</v>
      </c>
      <c r="Q1413">
        <f t="shared" ref="Q1413:Q1476" si="22">IFERROR(L1413/(K1413*8760),"")</f>
        <v>0.1238607305936073</v>
      </c>
      <c r="R1413" t="s">
        <v>2447</v>
      </c>
    </row>
    <row r="1414" spans="1:18" x14ac:dyDescent="0.25">
      <c r="A1414" t="s">
        <v>188</v>
      </c>
      <c r="B1414">
        <v>2016</v>
      </c>
      <c r="C1414" t="s">
        <v>2446</v>
      </c>
      <c r="D1414" t="s">
        <v>2447</v>
      </c>
      <c r="E1414" t="s">
        <v>268</v>
      </c>
      <c r="F1414" t="s">
        <v>120</v>
      </c>
      <c r="G1414">
        <v>30682</v>
      </c>
      <c r="I1414" t="s">
        <v>191</v>
      </c>
      <c r="J1414" t="s">
        <v>95</v>
      </c>
      <c r="K1414">
        <v>55</v>
      </c>
      <c r="L1414">
        <v>115143</v>
      </c>
      <c r="M1414">
        <v>0</v>
      </c>
      <c r="N1414" t="s">
        <v>93</v>
      </c>
      <c r="O1414">
        <v>0</v>
      </c>
      <c r="P1414" t="s">
        <v>122</v>
      </c>
      <c r="Q1414">
        <f t="shared" si="22"/>
        <v>0.23898505603985057</v>
      </c>
      <c r="R1414" t="s">
        <v>2447</v>
      </c>
    </row>
    <row r="1415" spans="1:18" x14ac:dyDescent="0.25">
      <c r="A1415" t="s">
        <v>125</v>
      </c>
      <c r="B1415">
        <v>2016</v>
      </c>
      <c r="C1415" t="s">
        <v>2448</v>
      </c>
      <c r="D1415" t="s">
        <v>2449</v>
      </c>
      <c r="E1415">
        <v>1</v>
      </c>
      <c r="F1415" t="s">
        <v>120</v>
      </c>
      <c r="G1415">
        <v>41348</v>
      </c>
      <c r="I1415" t="s">
        <v>129</v>
      </c>
      <c r="J1415" t="s">
        <v>69</v>
      </c>
      <c r="K1415">
        <v>8.5</v>
      </c>
      <c r="L1415">
        <v>11404</v>
      </c>
      <c r="M1415">
        <v>0</v>
      </c>
      <c r="N1415" t="s">
        <v>68</v>
      </c>
      <c r="O1415">
        <v>0</v>
      </c>
      <c r="P1415" t="s">
        <v>122</v>
      </c>
      <c r="Q1415">
        <f t="shared" si="22"/>
        <v>0.15315605694332526</v>
      </c>
      <c r="R1415" t="s">
        <v>2449</v>
      </c>
    </row>
    <row r="1416" spans="1:18" x14ac:dyDescent="0.25">
      <c r="A1416" t="s">
        <v>116</v>
      </c>
      <c r="B1416">
        <v>2016</v>
      </c>
      <c r="C1416" t="s">
        <v>2450</v>
      </c>
      <c r="D1416" t="s">
        <v>2451</v>
      </c>
      <c r="E1416" t="s">
        <v>119</v>
      </c>
      <c r="F1416" t="s">
        <v>120</v>
      </c>
      <c r="G1416">
        <v>39995</v>
      </c>
      <c r="I1416" t="s">
        <v>121</v>
      </c>
      <c r="J1416" t="s">
        <v>99</v>
      </c>
      <c r="K1416">
        <v>135</v>
      </c>
      <c r="L1416">
        <v>178382</v>
      </c>
      <c r="M1416">
        <v>0</v>
      </c>
      <c r="N1416" t="s">
        <v>98</v>
      </c>
      <c r="O1416">
        <v>0</v>
      </c>
      <c r="P1416" t="s">
        <v>122</v>
      </c>
      <c r="Q1416">
        <f t="shared" si="22"/>
        <v>0.15083882969727719</v>
      </c>
      <c r="R1416" t="s">
        <v>2451</v>
      </c>
    </row>
    <row r="1417" spans="1:18" x14ac:dyDescent="0.25">
      <c r="A1417" t="s">
        <v>116</v>
      </c>
      <c r="B1417">
        <v>2016</v>
      </c>
      <c r="C1417" t="s">
        <v>2452</v>
      </c>
      <c r="D1417" t="s">
        <v>2453</v>
      </c>
      <c r="E1417" t="s">
        <v>119</v>
      </c>
      <c r="F1417" t="s">
        <v>120</v>
      </c>
      <c r="G1417">
        <v>41250</v>
      </c>
      <c r="I1417" t="s">
        <v>121</v>
      </c>
      <c r="J1417" t="s">
        <v>99</v>
      </c>
      <c r="K1417">
        <v>168</v>
      </c>
      <c r="L1417">
        <v>346699</v>
      </c>
      <c r="M1417">
        <v>0</v>
      </c>
      <c r="N1417" t="s">
        <v>98</v>
      </c>
      <c r="O1417">
        <v>0</v>
      </c>
      <c r="P1417" t="s">
        <v>122</v>
      </c>
      <c r="Q1417">
        <f t="shared" si="22"/>
        <v>0.23558042509241139</v>
      </c>
      <c r="R1417" t="s">
        <v>2453</v>
      </c>
    </row>
    <row r="1418" spans="1:18" x14ac:dyDescent="0.25">
      <c r="A1418" t="s">
        <v>116</v>
      </c>
      <c r="B1418">
        <v>2016</v>
      </c>
      <c r="C1418" t="s">
        <v>2454</v>
      </c>
      <c r="D1418" t="s">
        <v>2455</v>
      </c>
      <c r="E1418" t="s">
        <v>119</v>
      </c>
      <c r="F1418" t="s">
        <v>120</v>
      </c>
      <c r="G1418">
        <v>41275</v>
      </c>
      <c r="I1418" t="s">
        <v>121</v>
      </c>
      <c r="J1418" t="s">
        <v>99</v>
      </c>
      <c r="K1418">
        <v>132</v>
      </c>
      <c r="L1418">
        <v>250438</v>
      </c>
      <c r="M1418">
        <v>0</v>
      </c>
      <c r="N1418" t="s">
        <v>98</v>
      </c>
      <c r="O1418">
        <v>0</v>
      </c>
      <c r="P1418" t="s">
        <v>122</v>
      </c>
      <c r="Q1418">
        <f t="shared" si="22"/>
        <v>0.21658191504081914</v>
      </c>
      <c r="R1418" t="s">
        <v>2455</v>
      </c>
    </row>
    <row r="1419" spans="1:18" x14ac:dyDescent="0.25">
      <c r="A1419" t="s">
        <v>150</v>
      </c>
      <c r="B1419">
        <v>2016</v>
      </c>
      <c r="C1419" t="s">
        <v>2456</v>
      </c>
      <c r="D1419" t="s">
        <v>2457</v>
      </c>
      <c r="E1419" t="s">
        <v>2458</v>
      </c>
      <c r="F1419" t="s">
        <v>120</v>
      </c>
      <c r="G1419">
        <v>42677</v>
      </c>
      <c r="I1419" t="s">
        <v>167</v>
      </c>
      <c r="J1419" t="s">
        <v>74</v>
      </c>
      <c r="K1419">
        <v>106</v>
      </c>
      <c r="L1419">
        <v>12133</v>
      </c>
      <c r="M1419">
        <v>116355</v>
      </c>
      <c r="N1419" t="s">
        <v>81</v>
      </c>
      <c r="O1419">
        <v>0</v>
      </c>
      <c r="Q1419">
        <f t="shared" si="22"/>
        <v>1.3066468510381667E-2</v>
      </c>
      <c r="R1419" t="s">
        <v>2457</v>
      </c>
    </row>
    <row r="1420" spans="1:18" x14ac:dyDescent="0.25">
      <c r="A1420" t="s">
        <v>150</v>
      </c>
      <c r="B1420">
        <v>2016</v>
      </c>
      <c r="C1420" t="s">
        <v>2456</v>
      </c>
      <c r="D1420" t="s">
        <v>2457</v>
      </c>
      <c r="E1420" t="s">
        <v>2459</v>
      </c>
      <c r="F1420" t="s">
        <v>120</v>
      </c>
      <c r="G1420">
        <v>42677</v>
      </c>
      <c r="I1420" t="s">
        <v>167</v>
      </c>
      <c r="J1420" t="s">
        <v>74</v>
      </c>
      <c r="K1420">
        <v>106</v>
      </c>
      <c r="L1420">
        <v>12018</v>
      </c>
      <c r="M1420">
        <v>117220</v>
      </c>
      <c r="N1420" t="s">
        <v>81</v>
      </c>
      <c r="O1420">
        <v>0</v>
      </c>
      <c r="Q1420">
        <f t="shared" si="22"/>
        <v>1.2942620832256398E-2</v>
      </c>
      <c r="R1420" t="s">
        <v>2457</v>
      </c>
    </row>
    <row r="1421" spans="1:18" x14ac:dyDescent="0.25">
      <c r="A1421" t="s">
        <v>150</v>
      </c>
      <c r="B1421">
        <v>2016</v>
      </c>
      <c r="C1421" t="s">
        <v>2456</v>
      </c>
      <c r="D1421" t="s">
        <v>2457</v>
      </c>
      <c r="E1421" t="s">
        <v>2460</v>
      </c>
      <c r="F1421" t="s">
        <v>120</v>
      </c>
      <c r="G1421">
        <v>42734</v>
      </c>
      <c r="I1421" t="s">
        <v>167</v>
      </c>
      <c r="J1421" t="s">
        <v>74</v>
      </c>
      <c r="K1421">
        <v>106</v>
      </c>
      <c r="L1421">
        <v>12096</v>
      </c>
      <c r="M1421">
        <v>117874</v>
      </c>
      <c r="N1421" t="s">
        <v>81</v>
      </c>
      <c r="O1421">
        <v>0</v>
      </c>
      <c r="Q1421">
        <f t="shared" si="22"/>
        <v>1.3026621866115275E-2</v>
      </c>
      <c r="R1421" t="s">
        <v>2457</v>
      </c>
    </row>
    <row r="1422" spans="1:18" x14ac:dyDescent="0.25">
      <c r="A1422" t="s">
        <v>188</v>
      </c>
      <c r="B1422">
        <v>2016</v>
      </c>
      <c r="C1422" t="s">
        <v>2461</v>
      </c>
      <c r="D1422" t="s">
        <v>2462</v>
      </c>
      <c r="E1422" t="s">
        <v>2463</v>
      </c>
      <c r="F1422" t="s">
        <v>120</v>
      </c>
      <c r="G1422">
        <v>8309</v>
      </c>
      <c r="I1422" t="s">
        <v>191</v>
      </c>
      <c r="J1422" t="s">
        <v>95</v>
      </c>
      <c r="K1422">
        <v>31.5</v>
      </c>
      <c r="L1422">
        <v>94218</v>
      </c>
      <c r="M1422">
        <v>0</v>
      </c>
      <c r="N1422" t="s">
        <v>93</v>
      </c>
      <c r="O1422">
        <v>0</v>
      </c>
      <c r="P1422" t="s">
        <v>122</v>
      </c>
      <c r="Q1422">
        <f t="shared" si="22"/>
        <v>0.34144379212872361</v>
      </c>
      <c r="R1422" t="s">
        <v>2462</v>
      </c>
    </row>
    <row r="1423" spans="1:18" x14ac:dyDescent="0.25">
      <c r="A1423" t="s">
        <v>188</v>
      </c>
      <c r="B1423">
        <v>2016</v>
      </c>
      <c r="C1423" t="s">
        <v>2461</v>
      </c>
      <c r="D1423" t="s">
        <v>2462</v>
      </c>
      <c r="E1423" t="s">
        <v>2464</v>
      </c>
      <c r="F1423" t="s">
        <v>120</v>
      </c>
      <c r="G1423">
        <v>8309</v>
      </c>
      <c r="I1423" t="s">
        <v>191</v>
      </c>
      <c r="J1423" t="s">
        <v>95</v>
      </c>
      <c r="K1423">
        <v>31.5</v>
      </c>
      <c r="L1423">
        <v>97627</v>
      </c>
      <c r="M1423">
        <v>0</v>
      </c>
      <c r="N1423" t="s">
        <v>93</v>
      </c>
      <c r="O1423">
        <v>0</v>
      </c>
      <c r="P1423" t="s">
        <v>122</v>
      </c>
      <c r="Q1423">
        <f t="shared" si="22"/>
        <v>0.35379792708559832</v>
      </c>
      <c r="R1423" t="s">
        <v>2462</v>
      </c>
    </row>
    <row r="1424" spans="1:18" x14ac:dyDescent="0.25">
      <c r="A1424" t="s">
        <v>188</v>
      </c>
      <c r="B1424">
        <v>2016</v>
      </c>
      <c r="C1424" t="s">
        <v>2465</v>
      </c>
      <c r="D1424" t="s">
        <v>2466</v>
      </c>
      <c r="E1424" t="s">
        <v>2467</v>
      </c>
      <c r="F1424" t="s">
        <v>120</v>
      </c>
      <c r="G1424">
        <v>9328</v>
      </c>
      <c r="I1424" t="s">
        <v>191</v>
      </c>
      <c r="J1424" t="s">
        <v>95</v>
      </c>
      <c r="K1424">
        <v>23</v>
      </c>
      <c r="L1424">
        <v>118264</v>
      </c>
      <c r="M1424">
        <v>0</v>
      </c>
      <c r="N1424" t="s">
        <v>93</v>
      </c>
      <c r="O1424">
        <v>0</v>
      </c>
      <c r="P1424" t="s">
        <v>122</v>
      </c>
      <c r="Q1424">
        <f t="shared" si="22"/>
        <v>0.58697637482628551</v>
      </c>
      <c r="R1424" t="s">
        <v>2466</v>
      </c>
    </row>
    <row r="1425" spans="1:20" x14ac:dyDescent="0.25">
      <c r="A1425" t="s">
        <v>188</v>
      </c>
      <c r="B1425">
        <v>2016</v>
      </c>
      <c r="C1425" t="s">
        <v>2465</v>
      </c>
      <c r="D1425" t="s">
        <v>2466</v>
      </c>
      <c r="E1425" t="s">
        <v>2468</v>
      </c>
      <c r="F1425" t="s">
        <v>120</v>
      </c>
      <c r="G1425">
        <v>9328</v>
      </c>
      <c r="I1425" t="s">
        <v>191</v>
      </c>
      <c r="J1425" t="s">
        <v>95</v>
      </c>
      <c r="K1425">
        <v>23</v>
      </c>
      <c r="L1425">
        <v>97604</v>
      </c>
      <c r="M1425">
        <v>0</v>
      </c>
      <c r="N1425" t="s">
        <v>93</v>
      </c>
      <c r="O1425">
        <v>0</v>
      </c>
      <c r="P1425" t="s">
        <v>122</v>
      </c>
      <c r="Q1425">
        <f t="shared" si="22"/>
        <v>0.48443517967043875</v>
      </c>
      <c r="R1425" t="s">
        <v>2466</v>
      </c>
    </row>
    <row r="1426" spans="1:20" x14ac:dyDescent="0.25">
      <c r="A1426" t="s">
        <v>188</v>
      </c>
      <c r="B1426">
        <v>2016</v>
      </c>
      <c r="C1426" t="s">
        <v>2465</v>
      </c>
      <c r="D1426" t="s">
        <v>2466</v>
      </c>
      <c r="E1426" t="s">
        <v>2469</v>
      </c>
      <c r="F1426" t="s">
        <v>120</v>
      </c>
      <c r="G1426">
        <v>9328</v>
      </c>
      <c r="I1426" t="s">
        <v>191</v>
      </c>
      <c r="J1426" t="s">
        <v>95</v>
      </c>
      <c r="K1426">
        <v>23</v>
      </c>
      <c r="L1426">
        <v>82123</v>
      </c>
      <c r="M1426">
        <v>0</v>
      </c>
      <c r="N1426" t="s">
        <v>93</v>
      </c>
      <c r="O1426">
        <v>0</v>
      </c>
      <c r="P1426" t="s">
        <v>122</v>
      </c>
      <c r="Q1426">
        <f t="shared" si="22"/>
        <v>0.40759876910859638</v>
      </c>
      <c r="R1426" t="s">
        <v>2466</v>
      </c>
    </row>
    <row r="1427" spans="1:20" x14ac:dyDescent="0.25">
      <c r="A1427" t="s">
        <v>188</v>
      </c>
      <c r="B1427">
        <v>2016</v>
      </c>
      <c r="C1427" t="s">
        <v>2470</v>
      </c>
      <c r="D1427" t="s">
        <v>2471</v>
      </c>
      <c r="E1427" t="s">
        <v>2472</v>
      </c>
      <c r="F1427" t="s">
        <v>120</v>
      </c>
      <c r="G1427">
        <v>20363</v>
      </c>
      <c r="I1427" t="s">
        <v>191</v>
      </c>
      <c r="J1427" t="s">
        <v>95</v>
      </c>
      <c r="K1427">
        <v>47.5</v>
      </c>
      <c r="L1427">
        <v>237121</v>
      </c>
      <c r="M1427">
        <v>0</v>
      </c>
      <c r="N1427" t="s">
        <v>93</v>
      </c>
      <c r="O1427">
        <v>0</v>
      </c>
      <c r="P1427" t="s">
        <v>122</v>
      </c>
      <c r="Q1427">
        <f t="shared" si="22"/>
        <v>0.56986541696707527</v>
      </c>
      <c r="R1427" t="s">
        <v>2471</v>
      </c>
    </row>
    <row r="1428" spans="1:20" x14ac:dyDescent="0.25">
      <c r="A1428" t="s">
        <v>188</v>
      </c>
      <c r="B1428">
        <v>2016</v>
      </c>
      <c r="C1428" t="s">
        <v>2470</v>
      </c>
      <c r="D1428" t="s">
        <v>2471</v>
      </c>
      <c r="E1428" t="s">
        <v>2473</v>
      </c>
      <c r="F1428" t="s">
        <v>120</v>
      </c>
      <c r="G1428">
        <v>20363</v>
      </c>
      <c r="I1428" t="s">
        <v>191</v>
      </c>
      <c r="J1428" t="s">
        <v>95</v>
      </c>
      <c r="K1428">
        <v>47.5</v>
      </c>
      <c r="L1428">
        <v>150894</v>
      </c>
      <c r="M1428">
        <v>0</v>
      </c>
      <c r="N1428" t="s">
        <v>93</v>
      </c>
      <c r="O1428">
        <v>0</v>
      </c>
      <c r="P1428" t="s">
        <v>122</v>
      </c>
      <c r="Q1428">
        <f t="shared" si="22"/>
        <v>0.36263878875270367</v>
      </c>
      <c r="R1428" t="s">
        <v>2471</v>
      </c>
    </row>
    <row r="1429" spans="1:20" x14ac:dyDescent="0.25">
      <c r="A1429" t="s">
        <v>188</v>
      </c>
      <c r="B1429">
        <v>2016</v>
      </c>
      <c r="C1429" t="s">
        <v>2474</v>
      </c>
      <c r="D1429" t="s">
        <v>2475</v>
      </c>
      <c r="E1429" t="s">
        <v>2476</v>
      </c>
      <c r="F1429" t="s">
        <v>120</v>
      </c>
      <c r="G1429">
        <v>16191</v>
      </c>
      <c r="I1429" t="s">
        <v>191</v>
      </c>
      <c r="J1429" t="s">
        <v>95</v>
      </c>
      <c r="K1429">
        <v>40</v>
      </c>
      <c r="L1429">
        <v>200182</v>
      </c>
      <c r="M1429">
        <v>0</v>
      </c>
      <c r="N1429" t="s">
        <v>93</v>
      </c>
      <c r="O1429">
        <v>0</v>
      </c>
      <c r="P1429" t="s">
        <v>122</v>
      </c>
      <c r="Q1429">
        <f t="shared" si="22"/>
        <v>0.57129566210045657</v>
      </c>
      <c r="R1429" t="s">
        <v>2475</v>
      </c>
    </row>
    <row r="1430" spans="1:20" x14ac:dyDescent="0.25">
      <c r="A1430" t="s">
        <v>188</v>
      </c>
      <c r="B1430">
        <v>2016</v>
      </c>
      <c r="C1430" t="s">
        <v>2474</v>
      </c>
      <c r="D1430" t="s">
        <v>2475</v>
      </c>
      <c r="E1430" t="s">
        <v>2477</v>
      </c>
      <c r="F1430" t="s">
        <v>120</v>
      </c>
      <c r="G1430">
        <v>16191</v>
      </c>
      <c r="I1430" t="s">
        <v>191</v>
      </c>
      <c r="J1430" t="s">
        <v>95</v>
      </c>
      <c r="K1430">
        <v>40</v>
      </c>
      <c r="L1430">
        <v>199690</v>
      </c>
      <c r="M1430">
        <v>0</v>
      </c>
      <c r="N1430" t="s">
        <v>93</v>
      </c>
      <c r="O1430">
        <v>0</v>
      </c>
      <c r="P1430" t="s">
        <v>122</v>
      </c>
      <c r="Q1430">
        <f t="shared" si="22"/>
        <v>0.56989155251141554</v>
      </c>
      <c r="R1430" t="s">
        <v>2475</v>
      </c>
    </row>
    <row r="1431" spans="1:20" x14ac:dyDescent="0.25">
      <c r="A1431" t="s">
        <v>188</v>
      </c>
      <c r="B1431">
        <v>2016</v>
      </c>
      <c r="C1431" t="s">
        <v>2474</v>
      </c>
      <c r="D1431" t="s">
        <v>2475</v>
      </c>
      <c r="E1431" t="s">
        <v>2478</v>
      </c>
      <c r="F1431" t="s">
        <v>120</v>
      </c>
      <c r="G1431">
        <v>16191</v>
      </c>
      <c r="I1431" t="s">
        <v>191</v>
      </c>
      <c r="J1431" t="s">
        <v>95</v>
      </c>
      <c r="K1431">
        <v>40</v>
      </c>
      <c r="L1431">
        <v>98406</v>
      </c>
      <c r="M1431">
        <v>0</v>
      </c>
      <c r="N1431" t="s">
        <v>93</v>
      </c>
      <c r="O1431">
        <v>0</v>
      </c>
      <c r="P1431" t="s">
        <v>122</v>
      </c>
      <c r="Q1431">
        <f t="shared" si="22"/>
        <v>0.28083904109589042</v>
      </c>
      <c r="R1431" t="s">
        <v>2475</v>
      </c>
    </row>
    <row r="1432" spans="1:20" x14ac:dyDescent="0.25">
      <c r="A1432" t="s">
        <v>188</v>
      </c>
      <c r="B1432">
        <v>2016</v>
      </c>
      <c r="C1432" t="s">
        <v>2474</v>
      </c>
      <c r="D1432" t="s">
        <v>2475</v>
      </c>
      <c r="E1432" t="s">
        <v>2479</v>
      </c>
      <c r="F1432" t="s">
        <v>120</v>
      </c>
      <c r="G1432">
        <v>16191</v>
      </c>
      <c r="I1432" t="s">
        <v>191</v>
      </c>
      <c r="J1432" t="s">
        <v>95</v>
      </c>
      <c r="K1432">
        <v>40</v>
      </c>
      <c r="L1432">
        <v>89347</v>
      </c>
      <c r="M1432">
        <v>0</v>
      </c>
      <c r="N1432" t="s">
        <v>93</v>
      </c>
      <c r="O1432">
        <v>0</v>
      </c>
      <c r="P1432" t="s">
        <v>122</v>
      </c>
      <c r="Q1432">
        <f t="shared" si="22"/>
        <v>0.2549857305936073</v>
      </c>
      <c r="R1432" t="s">
        <v>2475</v>
      </c>
    </row>
    <row r="1433" spans="1:20" x14ac:dyDescent="0.25">
      <c r="A1433" t="s">
        <v>188</v>
      </c>
      <c r="B1433">
        <v>2016</v>
      </c>
      <c r="C1433" t="s">
        <v>2480</v>
      </c>
      <c r="D1433" t="s">
        <v>2481</v>
      </c>
      <c r="E1433" t="s">
        <v>2482</v>
      </c>
      <c r="F1433" t="s">
        <v>120</v>
      </c>
      <c r="G1433">
        <v>23968</v>
      </c>
      <c r="I1433" t="s">
        <v>191</v>
      </c>
      <c r="J1433" t="s">
        <v>95</v>
      </c>
      <c r="K1433">
        <v>40</v>
      </c>
      <c r="L1433">
        <v>155564</v>
      </c>
      <c r="M1433">
        <v>0</v>
      </c>
      <c r="N1433" t="s">
        <v>93</v>
      </c>
      <c r="O1433">
        <v>0</v>
      </c>
      <c r="P1433" t="s">
        <v>122</v>
      </c>
      <c r="Q1433">
        <f t="shared" si="22"/>
        <v>0.44396118721461186</v>
      </c>
      <c r="R1433" t="s">
        <v>2481</v>
      </c>
    </row>
    <row r="1434" spans="1:20" x14ac:dyDescent="0.25">
      <c r="A1434" t="s">
        <v>188</v>
      </c>
      <c r="B1434">
        <v>2016</v>
      </c>
      <c r="C1434" t="s">
        <v>2480</v>
      </c>
      <c r="D1434" t="s">
        <v>2481</v>
      </c>
      <c r="E1434" t="s">
        <v>2483</v>
      </c>
      <c r="F1434" t="s">
        <v>120</v>
      </c>
      <c r="G1434">
        <v>23968</v>
      </c>
      <c r="I1434" t="s">
        <v>191</v>
      </c>
      <c r="J1434" t="s">
        <v>95</v>
      </c>
      <c r="K1434">
        <v>40</v>
      </c>
      <c r="L1434">
        <v>157109</v>
      </c>
      <c r="M1434">
        <v>0</v>
      </c>
      <c r="N1434" t="s">
        <v>93</v>
      </c>
      <c r="O1434">
        <v>0</v>
      </c>
      <c r="P1434" t="s">
        <v>122</v>
      </c>
      <c r="Q1434">
        <f t="shared" si="22"/>
        <v>0.44837043378995434</v>
      </c>
      <c r="R1434" t="s">
        <v>2481</v>
      </c>
    </row>
    <row r="1435" spans="1:20" x14ac:dyDescent="0.25">
      <c r="A1435" t="s">
        <v>188</v>
      </c>
      <c r="B1435">
        <v>2016</v>
      </c>
      <c r="C1435" t="s">
        <v>2484</v>
      </c>
      <c r="D1435" t="s">
        <v>2485</v>
      </c>
      <c r="E1435" t="s">
        <v>2486</v>
      </c>
      <c r="F1435" t="s">
        <v>120</v>
      </c>
      <c r="G1435">
        <v>23995</v>
      </c>
      <c r="I1435" t="s">
        <v>191</v>
      </c>
      <c r="J1435" t="s">
        <v>95</v>
      </c>
      <c r="K1435">
        <v>56</v>
      </c>
      <c r="L1435">
        <v>217666</v>
      </c>
      <c r="M1435">
        <v>0</v>
      </c>
      <c r="N1435" t="s">
        <v>93</v>
      </c>
      <c r="O1435">
        <v>0</v>
      </c>
      <c r="P1435" t="s">
        <v>122</v>
      </c>
      <c r="Q1435">
        <f t="shared" si="22"/>
        <v>0.44370923026744946</v>
      </c>
      <c r="R1435" t="s">
        <v>2485</v>
      </c>
    </row>
    <row r="1436" spans="1:20" x14ac:dyDescent="0.25">
      <c r="A1436" t="s">
        <v>188</v>
      </c>
      <c r="B1436">
        <v>2016</v>
      </c>
      <c r="C1436" t="s">
        <v>2484</v>
      </c>
      <c r="D1436" t="s">
        <v>2485</v>
      </c>
      <c r="E1436" t="s">
        <v>2487</v>
      </c>
      <c r="F1436" t="s">
        <v>120</v>
      </c>
      <c r="G1436">
        <v>23995</v>
      </c>
      <c r="I1436" t="s">
        <v>191</v>
      </c>
      <c r="J1436" t="s">
        <v>95</v>
      </c>
      <c r="K1436">
        <v>56</v>
      </c>
      <c r="L1436">
        <v>205097</v>
      </c>
      <c r="M1436">
        <v>0</v>
      </c>
      <c r="N1436" t="s">
        <v>93</v>
      </c>
      <c r="O1436">
        <v>0</v>
      </c>
      <c r="P1436" t="s">
        <v>122</v>
      </c>
      <c r="Q1436">
        <f t="shared" si="22"/>
        <v>0.41808749184605348</v>
      </c>
      <c r="R1436" t="s">
        <v>2485</v>
      </c>
    </row>
    <row r="1437" spans="1:20" x14ac:dyDescent="0.25">
      <c r="A1437" t="s">
        <v>150</v>
      </c>
      <c r="B1437">
        <v>2016</v>
      </c>
      <c r="C1437" t="s">
        <v>2488</v>
      </c>
      <c r="D1437" t="s">
        <v>2489</v>
      </c>
      <c r="E1437" t="s">
        <v>659</v>
      </c>
      <c r="F1437" t="s">
        <v>120</v>
      </c>
      <c r="G1437">
        <v>31989</v>
      </c>
      <c r="I1437" t="s">
        <v>197</v>
      </c>
      <c r="J1437" t="s">
        <v>82</v>
      </c>
      <c r="K1437">
        <v>21.26</v>
      </c>
      <c r="L1437">
        <v>147030</v>
      </c>
      <c r="M1437">
        <v>1658160</v>
      </c>
      <c r="N1437" t="s">
        <v>81</v>
      </c>
      <c r="O1437">
        <v>0</v>
      </c>
      <c r="P1437" t="s">
        <v>122</v>
      </c>
      <c r="Q1437">
        <f t="shared" si="22"/>
        <v>0.78947537983736904</v>
      </c>
      <c r="R1437" t="s">
        <v>2489</v>
      </c>
    </row>
    <row r="1438" spans="1:20" x14ac:dyDescent="0.25">
      <c r="A1438" t="s">
        <v>150</v>
      </c>
      <c r="B1438">
        <v>2016</v>
      </c>
      <c r="C1438" t="s">
        <v>2488</v>
      </c>
      <c r="D1438" t="s">
        <v>2489</v>
      </c>
      <c r="E1438" t="s">
        <v>198</v>
      </c>
      <c r="F1438" t="s">
        <v>120</v>
      </c>
      <c r="G1438">
        <v>31989</v>
      </c>
      <c r="I1438" t="s">
        <v>199</v>
      </c>
      <c r="J1438" t="s">
        <v>84</v>
      </c>
      <c r="K1438">
        <v>7.45</v>
      </c>
      <c r="L1438">
        <v>36690</v>
      </c>
      <c r="M1438">
        <v>0</v>
      </c>
      <c r="N1438" t="s">
        <v>81</v>
      </c>
      <c r="O1438">
        <v>0</v>
      </c>
      <c r="P1438" t="s">
        <v>122</v>
      </c>
      <c r="Q1438">
        <f t="shared" si="22"/>
        <v>0.56219545830651829</v>
      </c>
      <c r="R1438" t="s">
        <v>2489</v>
      </c>
    </row>
    <row r="1439" spans="1:20" x14ac:dyDescent="0.25">
      <c r="A1439" t="s">
        <v>150</v>
      </c>
      <c r="B1439">
        <v>2016</v>
      </c>
      <c r="C1439" t="s">
        <v>2490</v>
      </c>
      <c r="D1439" t="s">
        <v>2491</v>
      </c>
      <c r="E1439" t="s">
        <v>2492</v>
      </c>
      <c r="F1439" t="s">
        <v>353</v>
      </c>
      <c r="G1439">
        <v>21916</v>
      </c>
      <c r="H1439">
        <v>42735</v>
      </c>
      <c r="I1439" t="s">
        <v>172</v>
      </c>
      <c r="J1439" t="s">
        <v>70</v>
      </c>
      <c r="K1439">
        <v>325</v>
      </c>
      <c r="L1439">
        <v>34495.1</v>
      </c>
      <c r="M1439">
        <v>457439</v>
      </c>
      <c r="N1439" t="s">
        <v>81</v>
      </c>
      <c r="O1439">
        <v>0</v>
      </c>
      <c r="P1439" t="s">
        <v>122</v>
      </c>
      <c r="Q1439">
        <f t="shared" si="22"/>
        <v>1.2116297857393748E-2</v>
      </c>
      <c r="R1439" t="s">
        <v>2491</v>
      </c>
      <c r="T1439">
        <v>1</v>
      </c>
    </row>
    <row r="1440" spans="1:20" x14ac:dyDescent="0.25">
      <c r="A1440" t="s">
        <v>150</v>
      </c>
      <c r="B1440">
        <v>2016</v>
      </c>
      <c r="C1440" t="s">
        <v>2490</v>
      </c>
      <c r="D1440" t="s">
        <v>2491</v>
      </c>
      <c r="E1440" t="s">
        <v>2493</v>
      </c>
      <c r="F1440" t="s">
        <v>353</v>
      </c>
      <c r="G1440">
        <v>22282</v>
      </c>
      <c r="H1440">
        <v>42735</v>
      </c>
      <c r="I1440" t="s">
        <v>172</v>
      </c>
      <c r="J1440" t="s">
        <v>70</v>
      </c>
      <c r="K1440">
        <v>325</v>
      </c>
      <c r="L1440">
        <v>29545.1</v>
      </c>
      <c r="M1440">
        <v>392012</v>
      </c>
      <c r="N1440" t="s">
        <v>81</v>
      </c>
      <c r="O1440">
        <v>0</v>
      </c>
      <c r="P1440" t="s">
        <v>122</v>
      </c>
      <c r="Q1440">
        <f t="shared" si="22"/>
        <v>1.0377625570776256E-2</v>
      </c>
      <c r="R1440" t="s">
        <v>2491</v>
      </c>
      <c r="T1440">
        <v>1</v>
      </c>
    </row>
    <row r="1441" spans="1:20" x14ac:dyDescent="0.25">
      <c r="A1441" t="s">
        <v>150</v>
      </c>
      <c r="B1441">
        <v>2016</v>
      </c>
      <c r="C1441" t="s">
        <v>2490</v>
      </c>
      <c r="D1441" t="s">
        <v>2491</v>
      </c>
      <c r="E1441" t="s">
        <v>2494</v>
      </c>
      <c r="F1441" t="s">
        <v>353</v>
      </c>
      <c r="G1441">
        <v>26299</v>
      </c>
      <c r="H1441">
        <v>42735</v>
      </c>
      <c r="I1441" t="s">
        <v>172</v>
      </c>
      <c r="J1441" t="s">
        <v>70</v>
      </c>
      <c r="K1441">
        <v>720</v>
      </c>
      <c r="L1441">
        <v>46670</v>
      </c>
      <c r="M1441">
        <v>705093</v>
      </c>
      <c r="N1441" t="s">
        <v>81</v>
      </c>
      <c r="O1441">
        <v>0</v>
      </c>
      <c r="P1441" t="s">
        <v>122</v>
      </c>
      <c r="Q1441">
        <f t="shared" si="22"/>
        <v>7.3994799594114665E-3</v>
      </c>
      <c r="R1441" t="s">
        <v>2491</v>
      </c>
      <c r="T1441">
        <v>1</v>
      </c>
    </row>
    <row r="1442" spans="1:20" x14ac:dyDescent="0.25">
      <c r="A1442" t="s">
        <v>150</v>
      </c>
      <c r="B1442">
        <v>2016</v>
      </c>
      <c r="C1442" t="s">
        <v>2495</v>
      </c>
      <c r="D1442" t="s">
        <v>2496</v>
      </c>
      <c r="E1442" t="s">
        <v>2497</v>
      </c>
      <c r="F1442" t="s">
        <v>120</v>
      </c>
      <c r="G1442">
        <v>39630</v>
      </c>
      <c r="I1442" t="s">
        <v>167</v>
      </c>
      <c r="J1442" t="s">
        <v>74</v>
      </c>
      <c r="K1442">
        <v>6.3</v>
      </c>
      <c r="L1442">
        <v>28892</v>
      </c>
      <c r="M1442">
        <v>875449</v>
      </c>
      <c r="N1442" t="s">
        <v>81</v>
      </c>
      <c r="O1442">
        <v>0</v>
      </c>
      <c r="P1442" t="s">
        <v>122</v>
      </c>
      <c r="Q1442">
        <f t="shared" si="22"/>
        <v>0.52351960571138656</v>
      </c>
      <c r="R1442" t="s">
        <v>2496</v>
      </c>
    </row>
    <row r="1443" spans="1:20" x14ac:dyDescent="0.25">
      <c r="A1443" t="s">
        <v>150</v>
      </c>
      <c r="B1443">
        <v>2016</v>
      </c>
      <c r="C1443" t="s">
        <v>2495</v>
      </c>
      <c r="D1443" t="s">
        <v>2496</v>
      </c>
      <c r="E1443" t="s">
        <v>2498</v>
      </c>
      <c r="F1443" t="s">
        <v>120</v>
      </c>
      <c r="G1443">
        <v>42217</v>
      </c>
      <c r="I1443" t="s">
        <v>167</v>
      </c>
      <c r="J1443" t="s">
        <v>74</v>
      </c>
      <c r="K1443">
        <v>5.67</v>
      </c>
      <c r="L1443">
        <v>31793</v>
      </c>
      <c r="M1443">
        <v>350225</v>
      </c>
      <c r="N1443" t="s">
        <v>81</v>
      </c>
      <c r="O1443">
        <v>0</v>
      </c>
      <c r="P1443" t="s">
        <v>122</v>
      </c>
      <c r="Q1443">
        <f t="shared" si="22"/>
        <v>0.64009486764433499</v>
      </c>
      <c r="R1443" t="s">
        <v>2496</v>
      </c>
    </row>
    <row r="1444" spans="1:20" x14ac:dyDescent="0.25">
      <c r="A1444" t="s">
        <v>150</v>
      </c>
      <c r="B1444">
        <v>2016</v>
      </c>
      <c r="C1444" t="s">
        <v>2499</v>
      </c>
      <c r="D1444" t="s">
        <v>2500</v>
      </c>
      <c r="E1444" t="s">
        <v>357</v>
      </c>
      <c r="F1444" t="s">
        <v>120</v>
      </c>
      <c r="G1444">
        <v>34121</v>
      </c>
      <c r="I1444" t="s">
        <v>133</v>
      </c>
      <c r="J1444" t="s">
        <v>75</v>
      </c>
      <c r="K1444">
        <v>2.5</v>
      </c>
      <c r="L1444">
        <v>18913</v>
      </c>
      <c r="M1444">
        <v>209717</v>
      </c>
      <c r="N1444" t="s">
        <v>88</v>
      </c>
      <c r="O1444">
        <v>16679</v>
      </c>
      <c r="P1444" t="s">
        <v>81</v>
      </c>
      <c r="Q1444">
        <f t="shared" si="22"/>
        <v>0.86360730593607304</v>
      </c>
      <c r="R1444" t="s">
        <v>2500</v>
      </c>
    </row>
    <row r="1445" spans="1:20" x14ac:dyDescent="0.25">
      <c r="A1445" t="s">
        <v>150</v>
      </c>
      <c r="B1445">
        <v>2016</v>
      </c>
      <c r="C1445" t="s">
        <v>2499</v>
      </c>
      <c r="D1445" t="s">
        <v>2500</v>
      </c>
      <c r="E1445" t="s">
        <v>528</v>
      </c>
      <c r="F1445" t="s">
        <v>120</v>
      </c>
      <c r="G1445">
        <v>34121</v>
      </c>
      <c r="I1445" t="s">
        <v>133</v>
      </c>
      <c r="J1445" t="s">
        <v>75</v>
      </c>
      <c r="K1445">
        <v>2.5</v>
      </c>
      <c r="L1445">
        <v>18481</v>
      </c>
      <c r="M1445">
        <v>189814</v>
      </c>
      <c r="N1445" t="s">
        <v>88</v>
      </c>
      <c r="O1445">
        <v>16679</v>
      </c>
      <c r="P1445" t="s">
        <v>81</v>
      </c>
      <c r="Q1445">
        <f t="shared" si="22"/>
        <v>0.84388127853881278</v>
      </c>
      <c r="R1445" t="s">
        <v>2500</v>
      </c>
    </row>
    <row r="1446" spans="1:20" x14ac:dyDescent="0.25">
      <c r="A1446" t="s">
        <v>150</v>
      </c>
      <c r="B1446">
        <v>2016</v>
      </c>
      <c r="C1446" t="s">
        <v>2499</v>
      </c>
      <c r="D1446" t="s">
        <v>2500</v>
      </c>
      <c r="E1446" t="s">
        <v>945</v>
      </c>
      <c r="F1446" t="s">
        <v>120</v>
      </c>
      <c r="G1446">
        <v>34121</v>
      </c>
      <c r="I1446" t="s">
        <v>133</v>
      </c>
      <c r="J1446" t="s">
        <v>75</v>
      </c>
      <c r="K1446">
        <v>2.5</v>
      </c>
      <c r="L1446">
        <v>2292</v>
      </c>
      <c r="M1446">
        <v>24810</v>
      </c>
      <c r="N1446" t="s">
        <v>88</v>
      </c>
      <c r="O1446">
        <v>1786</v>
      </c>
      <c r="P1446" t="s">
        <v>81</v>
      </c>
      <c r="Q1446">
        <f t="shared" si="22"/>
        <v>0.10465753424657534</v>
      </c>
      <c r="R1446" t="s">
        <v>2500</v>
      </c>
    </row>
    <row r="1447" spans="1:20" x14ac:dyDescent="0.25">
      <c r="A1447" t="s">
        <v>130</v>
      </c>
      <c r="B1447">
        <v>2016</v>
      </c>
      <c r="C1447" t="s">
        <v>2501</v>
      </c>
      <c r="D1447" t="s">
        <v>2502</v>
      </c>
      <c r="E1447" t="s">
        <v>681</v>
      </c>
      <c r="F1447" t="s">
        <v>120</v>
      </c>
      <c r="G1447">
        <v>34121</v>
      </c>
      <c r="I1447" t="s">
        <v>133</v>
      </c>
      <c r="J1447" t="s">
        <v>75</v>
      </c>
      <c r="K1447">
        <v>3</v>
      </c>
      <c r="L1447">
        <v>8261</v>
      </c>
      <c r="M1447">
        <v>88928</v>
      </c>
      <c r="N1447" t="s">
        <v>88</v>
      </c>
      <c r="O1447">
        <v>9049</v>
      </c>
      <c r="P1447" t="s">
        <v>81</v>
      </c>
      <c r="Q1447">
        <f t="shared" si="22"/>
        <v>0.31434550989345511</v>
      </c>
      <c r="R1447" t="s">
        <v>2502</v>
      </c>
    </row>
    <row r="1448" spans="1:20" x14ac:dyDescent="0.25">
      <c r="A1448" t="s">
        <v>130</v>
      </c>
      <c r="B1448">
        <v>2016</v>
      </c>
      <c r="C1448" t="s">
        <v>2501</v>
      </c>
      <c r="D1448" t="s">
        <v>2502</v>
      </c>
      <c r="E1448" t="s">
        <v>682</v>
      </c>
      <c r="F1448" t="s">
        <v>120</v>
      </c>
      <c r="G1448">
        <v>34121</v>
      </c>
      <c r="I1448" t="s">
        <v>133</v>
      </c>
      <c r="J1448" t="s">
        <v>75</v>
      </c>
      <c r="K1448">
        <v>3</v>
      </c>
      <c r="L1448">
        <v>1819.08</v>
      </c>
      <c r="M1448">
        <v>20656.099999999999</v>
      </c>
      <c r="N1448" t="s">
        <v>88</v>
      </c>
      <c r="O1448">
        <v>1338.02</v>
      </c>
      <c r="P1448" t="s">
        <v>81</v>
      </c>
      <c r="Q1448">
        <f t="shared" si="22"/>
        <v>6.9219178082191773E-2</v>
      </c>
      <c r="R1448" t="s">
        <v>2502</v>
      </c>
    </row>
    <row r="1449" spans="1:20" x14ac:dyDescent="0.25">
      <c r="A1449" t="s">
        <v>130</v>
      </c>
      <c r="B1449">
        <v>2016</v>
      </c>
      <c r="C1449" t="s">
        <v>2501</v>
      </c>
      <c r="D1449" t="s">
        <v>2502</v>
      </c>
      <c r="E1449" t="s">
        <v>683</v>
      </c>
      <c r="F1449" t="s">
        <v>120</v>
      </c>
      <c r="G1449">
        <v>34121</v>
      </c>
      <c r="I1449" t="s">
        <v>133</v>
      </c>
      <c r="J1449" t="s">
        <v>75</v>
      </c>
      <c r="K1449">
        <v>3</v>
      </c>
      <c r="L1449">
        <v>11970</v>
      </c>
      <c r="M1449">
        <v>126947</v>
      </c>
      <c r="N1449" t="s">
        <v>88</v>
      </c>
      <c r="O1449">
        <v>9344</v>
      </c>
      <c r="P1449" t="s">
        <v>81</v>
      </c>
      <c r="Q1449">
        <f t="shared" si="22"/>
        <v>0.45547945205479451</v>
      </c>
      <c r="R1449" t="s">
        <v>2502</v>
      </c>
    </row>
    <row r="1450" spans="1:20" x14ac:dyDescent="0.25">
      <c r="A1450" t="s">
        <v>130</v>
      </c>
      <c r="B1450">
        <v>2016</v>
      </c>
      <c r="C1450" t="s">
        <v>2501</v>
      </c>
      <c r="D1450" t="s">
        <v>2502</v>
      </c>
      <c r="E1450" t="s">
        <v>684</v>
      </c>
      <c r="F1450" t="s">
        <v>120</v>
      </c>
      <c r="G1450">
        <v>34121</v>
      </c>
      <c r="I1450" t="s">
        <v>133</v>
      </c>
      <c r="J1450" t="s">
        <v>75</v>
      </c>
      <c r="K1450">
        <v>3</v>
      </c>
      <c r="L1450">
        <v>14296</v>
      </c>
      <c r="M1450">
        <v>147316</v>
      </c>
      <c r="N1450" t="s">
        <v>88</v>
      </c>
      <c r="O1450">
        <v>15360</v>
      </c>
      <c r="P1450" t="s">
        <v>81</v>
      </c>
      <c r="Q1450">
        <f t="shared" si="22"/>
        <v>0.54398782343987828</v>
      </c>
      <c r="R1450" t="s">
        <v>2502</v>
      </c>
    </row>
    <row r="1451" spans="1:20" x14ac:dyDescent="0.25">
      <c r="A1451" t="s">
        <v>130</v>
      </c>
      <c r="B1451">
        <v>2016</v>
      </c>
      <c r="C1451" t="s">
        <v>2501</v>
      </c>
      <c r="D1451" t="s">
        <v>2502</v>
      </c>
      <c r="E1451" t="s">
        <v>685</v>
      </c>
      <c r="F1451" t="s">
        <v>120</v>
      </c>
      <c r="G1451">
        <v>34121</v>
      </c>
      <c r="I1451" t="s">
        <v>133</v>
      </c>
      <c r="J1451" t="s">
        <v>75</v>
      </c>
      <c r="K1451">
        <v>3</v>
      </c>
      <c r="L1451">
        <v>15452</v>
      </c>
      <c r="M1451">
        <v>159663</v>
      </c>
      <c r="N1451" t="s">
        <v>88</v>
      </c>
      <c r="O1451">
        <v>16280</v>
      </c>
      <c r="P1451" t="s">
        <v>81</v>
      </c>
      <c r="Q1451">
        <f t="shared" si="22"/>
        <v>0.58797564687975645</v>
      </c>
      <c r="R1451" t="s">
        <v>2502</v>
      </c>
    </row>
    <row r="1452" spans="1:20" x14ac:dyDescent="0.25">
      <c r="A1452" t="s">
        <v>130</v>
      </c>
      <c r="B1452">
        <v>2016</v>
      </c>
      <c r="C1452" t="s">
        <v>2501</v>
      </c>
      <c r="D1452" t="s">
        <v>2502</v>
      </c>
      <c r="E1452" t="s">
        <v>686</v>
      </c>
      <c r="F1452" t="s">
        <v>120</v>
      </c>
      <c r="G1452">
        <v>34121</v>
      </c>
      <c r="I1452" t="s">
        <v>172</v>
      </c>
      <c r="J1452" t="s">
        <v>70</v>
      </c>
      <c r="K1452">
        <v>1</v>
      </c>
      <c r="L1452">
        <v>959.01</v>
      </c>
      <c r="M1452">
        <v>0</v>
      </c>
      <c r="N1452" t="s">
        <v>88</v>
      </c>
      <c r="O1452">
        <v>0</v>
      </c>
      <c r="P1452" t="s">
        <v>81</v>
      </c>
      <c r="Q1452">
        <f t="shared" si="22"/>
        <v>0.10947602739726027</v>
      </c>
      <c r="R1452" t="s">
        <v>2502</v>
      </c>
    </row>
    <row r="1453" spans="1:20" x14ac:dyDescent="0.25">
      <c r="A1453" t="s">
        <v>188</v>
      </c>
      <c r="B1453">
        <v>2016</v>
      </c>
      <c r="C1453" t="s">
        <v>2503</v>
      </c>
      <c r="D1453" t="s">
        <v>2504</v>
      </c>
      <c r="E1453" t="s">
        <v>128</v>
      </c>
      <c r="F1453" t="s">
        <v>120</v>
      </c>
      <c r="G1453">
        <v>21217</v>
      </c>
      <c r="I1453" t="s">
        <v>191</v>
      </c>
      <c r="J1453" t="s">
        <v>95</v>
      </c>
      <c r="K1453">
        <v>3.2</v>
      </c>
      <c r="L1453">
        <v>3424</v>
      </c>
      <c r="M1453">
        <v>0</v>
      </c>
      <c r="N1453" t="s">
        <v>93</v>
      </c>
      <c r="O1453">
        <v>0</v>
      </c>
      <c r="P1453" t="s">
        <v>122</v>
      </c>
      <c r="Q1453">
        <f t="shared" si="22"/>
        <v>0.12214611872146118</v>
      </c>
      <c r="R1453" t="s">
        <v>2504</v>
      </c>
    </row>
    <row r="1454" spans="1:20" x14ac:dyDescent="0.25">
      <c r="A1454" t="s">
        <v>125</v>
      </c>
      <c r="B1454">
        <v>2016</v>
      </c>
      <c r="C1454" t="s">
        <v>2505</v>
      </c>
      <c r="D1454" t="s">
        <v>2506</v>
      </c>
      <c r="E1454">
        <v>1</v>
      </c>
      <c r="F1454" t="s">
        <v>120</v>
      </c>
      <c r="G1454">
        <v>41842</v>
      </c>
      <c r="I1454" t="s">
        <v>129</v>
      </c>
      <c r="J1454" t="s">
        <v>69</v>
      </c>
      <c r="K1454">
        <v>1.22</v>
      </c>
      <c r="L1454">
        <v>2979</v>
      </c>
      <c r="M1454">
        <v>0</v>
      </c>
      <c r="N1454" t="s">
        <v>68</v>
      </c>
      <c r="O1454">
        <v>0</v>
      </c>
      <c r="P1454" t="s">
        <v>122</v>
      </c>
      <c r="Q1454">
        <f t="shared" si="22"/>
        <v>0.2787446665169549</v>
      </c>
      <c r="R1454" t="s">
        <v>2506</v>
      </c>
    </row>
    <row r="1455" spans="1:20" x14ac:dyDescent="0.25">
      <c r="A1455" t="s">
        <v>168</v>
      </c>
      <c r="B1455">
        <v>2016</v>
      </c>
      <c r="C1455" t="s">
        <v>2507</v>
      </c>
      <c r="D1455" t="s">
        <v>2508</v>
      </c>
      <c r="E1455" t="s">
        <v>1974</v>
      </c>
      <c r="F1455" t="s">
        <v>120</v>
      </c>
      <c r="G1455">
        <v>33208</v>
      </c>
      <c r="I1455" t="s">
        <v>172</v>
      </c>
      <c r="J1455" t="s">
        <v>70</v>
      </c>
      <c r="K1455">
        <v>5</v>
      </c>
      <c r="L1455">
        <v>26823</v>
      </c>
      <c r="M1455">
        <v>0</v>
      </c>
      <c r="N1455" t="s">
        <v>77</v>
      </c>
      <c r="O1455">
        <v>0</v>
      </c>
      <c r="P1455" t="s">
        <v>122</v>
      </c>
      <c r="Q1455">
        <f t="shared" si="22"/>
        <v>0.61239726027397257</v>
      </c>
      <c r="R1455" t="s">
        <v>2508</v>
      </c>
    </row>
    <row r="1456" spans="1:20" x14ac:dyDescent="0.25">
      <c r="A1456" t="s">
        <v>168</v>
      </c>
      <c r="B1456">
        <v>2016</v>
      </c>
      <c r="C1456" t="s">
        <v>2507</v>
      </c>
      <c r="D1456" t="s">
        <v>2508</v>
      </c>
      <c r="E1456" t="s">
        <v>1975</v>
      </c>
      <c r="F1456" t="s">
        <v>120</v>
      </c>
      <c r="G1456">
        <v>33208</v>
      </c>
      <c r="I1456" t="s">
        <v>172</v>
      </c>
      <c r="J1456" t="s">
        <v>70</v>
      </c>
      <c r="K1456">
        <v>5</v>
      </c>
      <c r="L1456">
        <v>29318</v>
      </c>
      <c r="M1456">
        <v>0</v>
      </c>
      <c r="N1456" t="s">
        <v>77</v>
      </c>
      <c r="O1456">
        <v>0</v>
      </c>
      <c r="P1456" t="s">
        <v>122</v>
      </c>
      <c r="Q1456">
        <f t="shared" si="22"/>
        <v>0.66936073059360734</v>
      </c>
      <c r="R1456" t="s">
        <v>2508</v>
      </c>
    </row>
    <row r="1457" spans="1:19" x14ac:dyDescent="0.25">
      <c r="A1457" t="s">
        <v>168</v>
      </c>
      <c r="B1457">
        <v>2016</v>
      </c>
      <c r="C1457" t="s">
        <v>2507</v>
      </c>
      <c r="D1457" t="s">
        <v>2508</v>
      </c>
      <c r="E1457" t="s">
        <v>1976</v>
      </c>
      <c r="F1457" t="s">
        <v>120</v>
      </c>
      <c r="G1457">
        <v>33208</v>
      </c>
      <c r="I1457" t="s">
        <v>172</v>
      </c>
      <c r="J1457" t="s">
        <v>70</v>
      </c>
      <c r="K1457">
        <v>5</v>
      </c>
      <c r="L1457">
        <v>30587</v>
      </c>
      <c r="M1457">
        <v>0</v>
      </c>
      <c r="N1457" t="s">
        <v>77</v>
      </c>
      <c r="O1457">
        <v>0</v>
      </c>
      <c r="P1457" t="s">
        <v>122</v>
      </c>
      <c r="Q1457">
        <f t="shared" si="22"/>
        <v>0.69833333333333336</v>
      </c>
      <c r="R1457" t="s">
        <v>2508</v>
      </c>
    </row>
    <row r="1458" spans="1:19" x14ac:dyDescent="0.25">
      <c r="A1458" t="s">
        <v>188</v>
      </c>
      <c r="B1458">
        <v>2016</v>
      </c>
      <c r="C1458" t="s">
        <v>2509</v>
      </c>
      <c r="D1458" t="s">
        <v>2510</v>
      </c>
      <c r="E1458" t="s">
        <v>2511</v>
      </c>
      <c r="F1458" t="s">
        <v>120</v>
      </c>
      <c r="G1458">
        <v>21484</v>
      </c>
      <c r="I1458" t="s">
        <v>191</v>
      </c>
      <c r="J1458" t="s">
        <v>95</v>
      </c>
      <c r="K1458">
        <v>60</v>
      </c>
      <c r="L1458">
        <v>246749</v>
      </c>
      <c r="M1458">
        <v>0</v>
      </c>
      <c r="N1458" t="s">
        <v>93</v>
      </c>
      <c r="O1458">
        <v>0</v>
      </c>
      <c r="P1458" t="s">
        <v>122</v>
      </c>
      <c r="Q1458">
        <f t="shared" si="22"/>
        <v>0.46946156773211567</v>
      </c>
      <c r="R1458" t="s">
        <v>2510</v>
      </c>
    </row>
    <row r="1459" spans="1:19" x14ac:dyDescent="0.25">
      <c r="A1459" t="s">
        <v>188</v>
      </c>
      <c r="B1459">
        <v>2016</v>
      </c>
      <c r="C1459" t="s">
        <v>2509</v>
      </c>
      <c r="D1459" t="s">
        <v>2510</v>
      </c>
      <c r="E1459" t="s">
        <v>2512</v>
      </c>
      <c r="F1459" t="s">
        <v>120</v>
      </c>
      <c r="G1459">
        <v>21484</v>
      </c>
      <c r="I1459" t="s">
        <v>191</v>
      </c>
      <c r="J1459" t="s">
        <v>95</v>
      </c>
      <c r="K1459">
        <v>60</v>
      </c>
      <c r="L1459">
        <v>184350</v>
      </c>
      <c r="M1459">
        <v>0</v>
      </c>
      <c r="N1459" t="s">
        <v>93</v>
      </c>
      <c r="O1459">
        <v>0</v>
      </c>
      <c r="P1459" t="s">
        <v>122</v>
      </c>
      <c r="Q1459">
        <f t="shared" si="22"/>
        <v>0.3507420091324201</v>
      </c>
      <c r="R1459" t="s">
        <v>2510</v>
      </c>
    </row>
    <row r="1460" spans="1:19" x14ac:dyDescent="0.25">
      <c r="A1460" t="s">
        <v>150</v>
      </c>
      <c r="B1460">
        <v>2016</v>
      </c>
      <c r="C1460" t="s">
        <v>2513</v>
      </c>
      <c r="D1460" t="s">
        <v>2514</v>
      </c>
      <c r="E1460" t="s">
        <v>2515</v>
      </c>
      <c r="F1460" t="s">
        <v>483</v>
      </c>
      <c r="G1460">
        <v>32112</v>
      </c>
      <c r="I1460" t="s">
        <v>167</v>
      </c>
      <c r="J1460" t="s">
        <v>74</v>
      </c>
      <c r="K1460">
        <v>3.5</v>
      </c>
      <c r="L1460">
        <v>0.12</v>
      </c>
      <c r="M1460">
        <v>0</v>
      </c>
      <c r="N1460" t="s">
        <v>81</v>
      </c>
      <c r="O1460">
        <v>0</v>
      </c>
      <c r="P1460" t="s">
        <v>122</v>
      </c>
      <c r="Q1460">
        <f t="shared" si="22"/>
        <v>3.9138943248532291E-6</v>
      </c>
      <c r="R1460" t="s">
        <v>3893</v>
      </c>
      <c r="S1460" t="s">
        <v>3894</v>
      </c>
    </row>
    <row r="1461" spans="1:19" x14ac:dyDescent="0.25">
      <c r="A1461" t="s">
        <v>150</v>
      </c>
      <c r="B1461">
        <v>2016</v>
      </c>
      <c r="C1461" t="s">
        <v>2513</v>
      </c>
      <c r="D1461" t="s">
        <v>2514</v>
      </c>
      <c r="E1461" t="s">
        <v>2516</v>
      </c>
      <c r="F1461" t="s">
        <v>120</v>
      </c>
      <c r="G1461">
        <v>32112</v>
      </c>
      <c r="I1461" t="s">
        <v>167</v>
      </c>
      <c r="J1461" t="s">
        <v>74</v>
      </c>
      <c r="K1461">
        <v>3.5</v>
      </c>
      <c r="L1461">
        <v>0.12</v>
      </c>
      <c r="M1461">
        <v>0</v>
      </c>
      <c r="N1461" t="s">
        <v>81</v>
      </c>
      <c r="O1461">
        <v>0</v>
      </c>
      <c r="P1461" t="s">
        <v>122</v>
      </c>
      <c r="Q1461">
        <f t="shared" si="22"/>
        <v>3.9138943248532291E-6</v>
      </c>
      <c r="R1461" t="s">
        <v>3893</v>
      </c>
      <c r="S1461" t="s">
        <v>3894</v>
      </c>
    </row>
    <row r="1462" spans="1:19" x14ac:dyDescent="0.25">
      <c r="A1462" t="s">
        <v>150</v>
      </c>
      <c r="B1462">
        <v>2016</v>
      </c>
      <c r="C1462" t="s">
        <v>2513</v>
      </c>
      <c r="D1462" t="s">
        <v>2514</v>
      </c>
      <c r="E1462" t="s">
        <v>2517</v>
      </c>
      <c r="F1462" t="s">
        <v>120</v>
      </c>
      <c r="G1462">
        <v>32112</v>
      </c>
      <c r="I1462" t="s">
        <v>167</v>
      </c>
      <c r="J1462" t="s">
        <v>74</v>
      </c>
      <c r="K1462">
        <v>3.5</v>
      </c>
      <c r="L1462">
        <v>0.12</v>
      </c>
      <c r="M1462">
        <v>0</v>
      </c>
      <c r="N1462" t="s">
        <v>81</v>
      </c>
      <c r="O1462">
        <v>0</v>
      </c>
      <c r="P1462" t="s">
        <v>122</v>
      </c>
      <c r="Q1462">
        <f t="shared" si="22"/>
        <v>3.9138943248532291E-6</v>
      </c>
      <c r="R1462" t="s">
        <v>3893</v>
      </c>
      <c r="S1462" t="s">
        <v>3894</v>
      </c>
    </row>
    <row r="1463" spans="1:19" x14ac:dyDescent="0.25">
      <c r="A1463" t="s">
        <v>150</v>
      </c>
      <c r="B1463">
        <v>2016</v>
      </c>
      <c r="C1463" t="s">
        <v>2513</v>
      </c>
      <c r="D1463" t="s">
        <v>2514</v>
      </c>
      <c r="E1463" t="s">
        <v>2518</v>
      </c>
      <c r="F1463" t="s">
        <v>120</v>
      </c>
      <c r="G1463">
        <v>32112</v>
      </c>
      <c r="I1463" t="s">
        <v>167</v>
      </c>
      <c r="J1463" t="s">
        <v>74</v>
      </c>
      <c r="K1463">
        <v>3.5</v>
      </c>
      <c r="L1463">
        <v>0.12</v>
      </c>
      <c r="M1463">
        <v>0</v>
      </c>
      <c r="N1463" t="s">
        <v>81</v>
      </c>
      <c r="O1463">
        <v>0</v>
      </c>
      <c r="P1463" t="s">
        <v>122</v>
      </c>
      <c r="Q1463">
        <f t="shared" si="22"/>
        <v>3.9138943248532291E-6</v>
      </c>
      <c r="R1463" t="s">
        <v>3893</v>
      </c>
      <c r="S1463" t="s">
        <v>3894</v>
      </c>
    </row>
    <row r="1464" spans="1:19" x14ac:dyDescent="0.25">
      <c r="A1464" t="s">
        <v>150</v>
      </c>
      <c r="B1464">
        <v>2016</v>
      </c>
      <c r="C1464" t="s">
        <v>2513</v>
      </c>
      <c r="D1464" t="s">
        <v>2514</v>
      </c>
      <c r="E1464" t="s">
        <v>2519</v>
      </c>
      <c r="F1464" t="s">
        <v>483</v>
      </c>
      <c r="G1464">
        <v>32112</v>
      </c>
      <c r="I1464" t="s">
        <v>167</v>
      </c>
      <c r="J1464" t="s">
        <v>74</v>
      </c>
      <c r="K1464">
        <v>3.5</v>
      </c>
      <c r="L1464">
        <v>0.12</v>
      </c>
      <c r="M1464">
        <v>0</v>
      </c>
      <c r="N1464" t="s">
        <v>81</v>
      </c>
      <c r="O1464">
        <v>0</v>
      </c>
      <c r="P1464" t="s">
        <v>122</v>
      </c>
      <c r="Q1464">
        <f t="shared" si="22"/>
        <v>3.9138943248532291E-6</v>
      </c>
      <c r="R1464" t="s">
        <v>3893</v>
      </c>
      <c r="S1464" t="s">
        <v>3894</v>
      </c>
    </row>
    <row r="1465" spans="1:19" x14ac:dyDescent="0.25">
      <c r="A1465" t="s">
        <v>125</v>
      </c>
      <c r="B1465">
        <v>2016</v>
      </c>
      <c r="C1465" t="s">
        <v>2520</v>
      </c>
      <c r="D1465" t="s">
        <v>2521</v>
      </c>
      <c r="E1465" t="s">
        <v>441</v>
      </c>
      <c r="F1465" t="s">
        <v>120</v>
      </c>
      <c r="G1465">
        <v>40907</v>
      </c>
      <c r="I1465" t="s">
        <v>129</v>
      </c>
      <c r="J1465" t="s">
        <v>69</v>
      </c>
      <c r="K1465">
        <v>1</v>
      </c>
      <c r="L1465">
        <v>1523</v>
      </c>
      <c r="M1465">
        <v>0</v>
      </c>
      <c r="N1465" t="s">
        <v>68</v>
      </c>
      <c r="O1465">
        <v>0</v>
      </c>
      <c r="P1465" t="s">
        <v>122</v>
      </c>
      <c r="Q1465">
        <f t="shared" si="22"/>
        <v>0.17385844748858448</v>
      </c>
      <c r="R1465" t="s">
        <v>3895</v>
      </c>
      <c r="S1465" t="s">
        <v>3896</v>
      </c>
    </row>
    <row r="1466" spans="1:19" x14ac:dyDescent="0.25">
      <c r="A1466" t="s">
        <v>125</v>
      </c>
      <c r="B1466">
        <v>2016</v>
      </c>
      <c r="C1466" t="s">
        <v>2522</v>
      </c>
      <c r="D1466" t="s">
        <v>2523</v>
      </c>
      <c r="E1466">
        <v>1</v>
      </c>
      <c r="F1466" t="s">
        <v>120</v>
      </c>
      <c r="G1466">
        <v>40909</v>
      </c>
      <c r="I1466" t="s">
        <v>129</v>
      </c>
      <c r="J1466" t="s">
        <v>69</v>
      </c>
      <c r="K1466">
        <v>1</v>
      </c>
      <c r="L1466">
        <v>1622</v>
      </c>
      <c r="M1466">
        <v>0</v>
      </c>
      <c r="N1466" t="s">
        <v>68</v>
      </c>
      <c r="O1466">
        <v>0</v>
      </c>
      <c r="P1466" t="s">
        <v>122</v>
      </c>
      <c r="Q1466">
        <f t="shared" si="22"/>
        <v>0.18515981735159817</v>
      </c>
      <c r="R1466" t="s">
        <v>2523</v>
      </c>
    </row>
    <row r="1467" spans="1:19" x14ac:dyDescent="0.25">
      <c r="A1467" t="s">
        <v>125</v>
      </c>
      <c r="B1467">
        <v>2016</v>
      </c>
      <c r="C1467" t="s">
        <v>2524</v>
      </c>
      <c r="D1467" t="s">
        <v>2525</v>
      </c>
      <c r="E1467">
        <v>1</v>
      </c>
      <c r="F1467" t="s">
        <v>120</v>
      </c>
      <c r="G1467">
        <v>40909</v>
      </c>
      <c r="I1467" t="s">
        <v>129</v>
      </c>
      <c r="J1467" t="s">
        <v>69</v>
      </c>
      <c r="K1467">
        <v>1</v>
      </c>
      <c r="L1467">
        <v>1622</v>
      </c>
      <c r="M1467">
        <v>0</v>
      </c>
      <c r="N1467" t="s">
        <v>68</v>
      </c>
      <c r="O1467">
        <v>0</v>
      </c>
      <c r="P1467" t="s">
        <v>122</v>
      </c>
      <c r="Q1467">
        <f t="shared" si="22"/>
        <v>0.18515981735159817</v>
      </c>
      <c r="R1467" t="s">
        <v>2525</v>
      </c>
    </row>
    <row r="1468" spans="1:19" x14ac:dyDescent="0.25">
      <c r="A1468" t="s">
        <v>188</v>
      </c>
      <c r="B1468">
        <v>2016</v>
      </c>
      <c r="C1468" t="s">
        <v>2526</v>
      </c>
      <c r="D1468" t="s">
        <v>2527</v>
      </c>
      <c r="E1468" t="s">
        <v>357</v>
      </c>
      <c r="F1468" t="s">
        <v>120</v>
      </c>
      <c r="G1468">
        <v>32929</v>
      </c>
      <c r="I1468" t="s">
        <v>191</v>
      </c>
      <c r="J1468" t="s">
        <v>95</v>
      </c>
      <c r="K1468">
        <v>1.1000000000000001</v>
      </c>
      <c r="L1468">
        <v>3516</v>
      </c>
      <c r="M1468">
        <v>0</v>
      </c>
      <c r="N1468" t="s">
        <v>93</v>
      </c>
      <c r="O1468">
        <v>0</v>
      </c>
      <c r="P1468" t="s">
        <v>122</v>
      </c>
      <c r="Q1468">
        <f t="shared" si="22"/>
        <v>0.36488169364881695</v>
      </c>
      <c r="R1468" t="s">
        <v>2527</v>
      </c>
    </row>
    <row r="1469" spans="1:19" x14ac:dyDescent="0.25">
      <c r="A1469" t="s">
        <v>188</v>
      </c>
      <c r="B1469">
        <v>2016</v>
      </c>
      <c r="C1469" t="s">
        <v>2528</v>
      </c>
      <c r="D1469" t="s">
        <v>2529</v>
      </c>
      <c r="E1469" t="s">
        <v>386</v>
      </c>
      <c r="F1469" t="s">
        <v>120</v>
      </c>
      <c r="G1469">
        <v>8919</v>
      </c>
      <c r="I1469" t="s">
        <v>191</v>
      </c>
      <c r="J1469" t="s">
        <v>95</v>
      </c>
      <c r="K1469">
        <v>10</v>
      </c>
      <c r="L1469">
        <v>30359</v>
      </c>
      <c r="M1469">
        <v>0</v>
      </c>
      <c r="N1469" t="s">
        <v>93</v>
      </c>
      <c r="O1469">
        <v>0</v>
      </c>
      <c r="P1469" t="s">
        <v>122</v>
      </c>
      <c r="Q1469">
        <f t="shared" si="22"/>
        <v>0.34656392694063926</v>
      </c>
      <c r="R1469" t="s">
        <v>2529</v>
      </c>
    </row>
    <row r="1470" spans="1:19" x14ac:dyDescent="0.25">
      <c r="A1470" t="s">
        <v>125</v>
      </c>
      <c r="B1470">
        <v>2016</v>
      </c>
      <c r="C1470" t="s">
        <v>2530</v>
      </c>
      <c r="D1470" t="s">
        <v>2531</v>
      </c>
      <c r="E1470" t="s">
        <v>2532</v>
      </c>
      <c r="F1470" t="s">
        <v>120</v>
      </c>
      <c r="G1470">
        <v>40725</v>
      </c>
      <c r="I1470" t="s">
        <v>129</v>
      </c>
      <c r="J1470" t="s">
        <v>69</v>
      </c>
      <c r="K1470">
        <v>1.1000000000000001</v>
      </c>
      <c r="L1470">
        <v>1927.2</v>
      </c>
      <c r="M1470">
        <v>0</v>
      </c>
      <c r="N1470" t="s">
        <v>68</v>
      </c>
      <c r="O1470">
        <v>0</v>
      </c>
      <c r="Q1470">
        <f t="shared" si="22"/>
        <v>0.2</v>
      </c>
      <c r="R1470" t="s">
        <v>2531</v>
      </c>
    </row>
    <row r="1471" spans="1:19" x14ac:dyDescent="0.25">
      <c r="A1471" t="s">
        <v>125</v>
      </c>
      <c r="B1471">
        <v>2016</v>
      </c>
      <c r="C1471" t="s">
        <v>2533</v>
      </c>
      <c r="D1471" t="s">
        <v>2534</v>
      </c>
      <c r="E1471">
        <v>1</v>
      </c>
      <c r="F1471" t="s">
        <v>120</v>
      </c>
      <c r="G1471">
        <v>40909</v>
      </c>
      <c r="I1471" t="s">
        <v>129</v>
      </c>
      <c r="J1471" t="s">
        <v>69</v>
      </c>
      <c r="K1471">
        <v>1</v>
      </c>
      <c r="L1471">
        <v>1622</v>
      </c>
      <c r="M1471">
        <v>0</v>
      </c>
      <c r="N1471" t="s">
        <v>68</v>
      </c>
      <c r="O1471">
        <v>0</v>
      </c>
      <c r="P1471" t="s">
        <v>122</v>
      </c>
      <c r="Q1471">
        <f t="shared" si="22"/>
        <v>0.18515981735159817</v>
      </c>
      <c r="R1471" t="s">
        <v>2534</v>
      </c>
    </row>
    <row r="1472" spans="1:19" x14ac:dyDescent="0.25">
      <c r="A1472" t="s">
        <v>188</v>
      </c>
      <c r="B1472">
        <v>2016</v>
      </c>
      <c r="C1472" t="s">
        <v>2535</v>
      </c>
      <c r="D1472" t="s">
        <v>2536</v>
      </c>
      <c r="E1472" t="s">
        <v>386</v>
      </c>
      <c r="F1472" t="s">
        <v>120</v>
      </c>
      <c r="G1472">
        <v>20790</v>
      </c>
      <c r="I1472" t="s">
        <v>191</v>
      </c>
      <c r="J1472" t="s">
        <v>95</v>
      </c>
      <c r="K1472">
        <v>10</v>
      </c>
      <c r="L1472">
        <v>11019</v>
      </c>
      <c r="M1472">
        <v>0</v>
      </c>
      <c r="N1472" t="s">
        <v>93</v>
      </c>
      <c r="O1472">
        <v>0</v>
      </c>
      <c r="P1472" t="s">
        <v>122</v>
      </c>
      <c r="Q1472">
        <f t="shared" si="22"/>
        <v>0.12578767123287671</v>
      </c>
      <c r="R1472" t="s">
        <v>2536</v>
      </c>
    </row>
    <row r="1473" spans="1:19" x14ac:dyDescent="0.25">
      <c r="A1473" t="s">
        <v>130</v>
      </c>
      <c r="B1473">
        <v>2016</v>
      </c>
      <c r="C1473" t="s">
        <v>2537</v>
      </c>
      <c r="D1473" t="s">
        <v>2538</v>
      </c>
      <c r="E1473">
        <v>1</v>
      </c>
      <c r="F1473" t="s">
        <v>120</v>
      </c>
      <c r="G1473">
        <v>42473</v>
      </c>
      <c r="I1473" t="s">
        <v>133</v>
      </c>
      <c r="J1473" t="s">
        <v>75</v>
      </c>
      <c r="K1473">
        <v>1.6</v>
      </c>
      <c r="L1473">
        <v>8719</v>
      </c>
      <c r="M1473">
        <v>96877</v>
      </c>
      <c r="N1473" t="s">
        <v>79</v>
      </c>
      <c r="O1473">
        <v>0</v>
      </c>
      <c r="Q1473">
        <f t="shared" si="22"/>
        <v>0.62207477168949776</v>
      </c>
      <c r="R1473" t="s">
        <v>2538</v>
      </c>
    </row>
    <row r="1474" spans="1:19" x14ac:dyDescent="0.25">
      <c r="A1474" t="s">
        <v>130</v>
      </c>
      <c r="B1474">
        <v>2016</v>
      </c>
      <c r="C1474" t="s">
        <v>2537</v>
      </c>
      <c r="D1474" t="s">
        <v>2538</v>
      </c>
      <c r="E1474">
        <v>2</v>
      </c>
      <c r="F1474" t="s">
        <v>120</v>
      </c>
      <c r="G1474">
        <v>42473</v>
      </c>
      <c r="I1474" t="s">
        <v>133</v>
      </c>
      <c r="J1474" t="s">
        <v>75</v>
      </c>
      <c r="K1474">
        <v>1.6</v>
      </c>
      <c r="L1474">
        <v>8570</v>
      </c>
      <c r="M1474">
        <v>95218</v>
      </c>
      <c r="N1474" t="s">
        <v>79</v>
      </c>
      <c r="O1474">
        <v>0</v>
      </c>
      <c r="Q1474">
        <f t="shared" si="22"/>
        <v>0.61144406392694062</v>
      </c>
      <c r="R1474" t="s">
        <v>2538</v>
      </c>
    </row>
    <row r="1475" spans="1:19" x14ac:dyDescent="0.25">
      <c r="A1475" t="s">
        <v>130</v>
      </c>
      <c r="B1475">
        <v>2016</v>
      </c>
      <c r="C1475" t="s">
        <v>2537</v>
      </c>
      <c r="D1475" t="s">
        <v>2538</v>
      </c>
      <c r="E1475">
        <v>3</v>
      </c>
      <c r="F1475" t="s">
        <v>120</v>
      </c>
      <c r="G1475">
        <v>42473</v>
      </c>
      <c r="I1475" t="s">
        <v>133</v>
      </c>
      <c r="J1475" t="s">
        <v>75</v>
      </c>
      <c r="K1475">
        <v>1.6</v>
      </c>
      <c r="L1475">
        <v>8685</v>
      </c>
      <c r="M1475">
        <v>96490</v>
      </c>
      <c r="N1475" t="s">
        <v>79</v>
      </c>
      <c r="O1475">
        <v>0</v>
      </c>
      <c r="Q1475">
        <f t="shared" si="22"/>
        <v>0.61964897260273977</v>
      </c>
      <c r="R1475" t="s">
        <v>2538</v>
      </c>
    </row>
    <row r="1476" spans="1:19" x14ac:dyDescent="0.25">
      <c r="A1476" t="s">
        <v>130</v>
      </c>
      <c r="B1476">
        <v>2016</v>
      </c>
      <c r="C1476" t="s">
        <v>2537</v>
      </c>
      <c r="D1476" t="s">
        <v>2538</v>
      </c>
      <c r="E1476">
        <v>4</v>
      </c>
      <c r="F1476" t="s">
        <v>120</v>
      </c>
      <c r="G1476">
        <v>42473</v>
      </c>
      <c r="I1476" t="s">
        <v>133</v>
      </c>
      <c r="J1476" t="s">
        <v>75</v>
      </c>
      <c r="K1476">
        <v>1.6</v>
      </c>
      <c r="L1476">
        <v>8342</v>
      </c>
      <c r="M1476">
        <v>92682</v>
      </c>
      <c r="N1476" t="s">
        <v>79</v>
      </c>
      <c r="O1476">
        <v>0</v>
      </c>
      <c r="Q1476">
        <f t="shared" si="22"/>
        <v>0.5951769406392694</v>
      </c>
      <c r="R1476" t="s">
        <v>2538</v>
      </c>
    </row>
    <row r="1477" spans="1:19" x14ac:dyDescent="0.25">
      <c r="A1477" t="s">
        <v>130</v>
      </c>
      <c r="B1477">
        <v>2016</v>
      </c>
      <c r="C1477" t="s">
        <v>2537</v>
      </c>
      <c r="D1477" t="s">
        <v>2538</v>
      </c>
      <c r="E1477">
        <v>5</v>
      </c>
      <c r="F1477" t="s">
        <v>120</v>
      </c>
      <c r="G1477">
        <v>42473</v>
      </c>
      <c r="I1477" t="s">
        <v>133</v>
      </c>
      <c r="J1477" t="s">
        <v>75</v>
      </c>
      <c r="K1477">
        <v>1.6</v>
      </c>
      <c r="L1477">
        <v>8510</v>
      </c>
      <c r="M1477">
        <v>94554</v>
      </c>
      <c r="N1477" t="s">
        <v>79</v>
      </c>
      <c r="O1477">
        <v>0</v>
      </c>
      <c r="Q1477">
        <f t="shared" ref="Q1477:Q1540" si="23">IFERROR(L1477/(K1477*8760),"")</f>
        <v>0.60716324200913241</v>
      </c>
      <c r="R1477" t="s">
        <v>2538</v>
      </c>
    </row>
    <row r="1478" spans="1:19" x14ac:dyDescent="0.25">
      <c r="A1478" t="s">
        <v>188</v>
      </c>
      <c r="B1478">
        <v>2016</v>
      </c>
      <c r="C1478" t="s">
        <v>2539</v>
      </c>
      <c r="D1478" t="s">
        <v>2540</v>
      </c>
      <c r="E1478">
        <v>1</v>
      </c>
      <c r="F1478" t="s">
        <v>120</v>
      </c>
      <c r="G1478">
        <v>14277</v>
      </c>
      <c r="I1478" t="s">
        <v>191</v>
      </c>
      <c r="J1478" t="s">
        <v>95</v>
      </c>
      <c r="K1478">
        <v>4.5</v>
      </c>
      <c r="L1478">
        <v>4691</v>
      </c>
      <c r="M1478">
        <v>0</v>
      </c>
      <c r="N1478" t="s">
        <v>93</v>
      </c>
      <c r="O1478">
        <v>0</v>
      </c>
      <c r="P1478" t="s">
        <v>122</v>
      </c>
      <c r="Q1478">
        <f t="shared" si="23"/>
        <v>0.11900050735667174</v>
      </c>
      <c r="R1478" t="s">
        <v>2540</v>
      </c>
    </row>
    <row r="1479" spans="1:19" x14ac:dyDescent="0.25">
      <c r="A1479" t="s">
        <v>188</v>
      </c>
      <c r="B1479">
        <v>2016</v>
      </c>
      <c r="C1479" t="s">
        <v>2539</v>
      </c>
      <c r="D1479" t="s">
        <v>2540</v>
      </c>
      <c r="E1479">
        <v>2</v>
      </c>
      <c r="F1479" t="s">
        <v>120</v>
      </c>
      <c r="G1479">
        <v>3713</v>
      </c>
      <c r="I1479" t="s">
        <v>191</v>
      </c>
      <c r="J1479" t="s">
        <v>95</v>
      </c>
      <c r="K1479">
        <v>2.5</v>
      </c>
      <c r="L1479">
        <v>0.01</v>
      </c>
      <c r="M1479">
        <v>0</v>
      </c>
      <c r="N1479" t="s">
        <v>93</v>
      </c>
      <c r="O1479">
        <v>0</v>
      </c>
      <c r="P1479" t="s">
        <v>122</v>
      </c>
      <c r="Q1479">
        <f t="shared" si="23"/>
        <v>4.5662100456621004E-7</v>
      </c>
      <c r="R1479" t="s">
        <v>2540</v>
      </c>
    </row>
    <row r="1480" spans="1:19" x14ac:dyDescent="0.25">
      <c r="A1480" t="s">
        <v>188</v>
      </c>
      <c r="B1480">
        <v>2016</v>
      </c>
      <c r="C1480" t="s">
        <v>2539</v>
      </c>
      <c r="D1480" t="s">
        <v>2540</v>
      </c>
      <c r="E1480">
        <v>3</v>
      </c>
      <c r="F1480" t="s">
        <v>120</v>
      </c>
      <c r="G1480">
        <v>6454</v>
      </c>
      <c r="I1480" t="s">
        <v>191</v>
      </c>
      <c r="J1480" t="s">
        <v>95</v>
      </c>
      <c r="K1480">
        <v>2.2999999999999998</v>
      </c>
      <c r="L1480">
        <v>2401</v>
      </c>
      <c r="M1480">
        <v>0</v>
      </c>
      <c r="N1480" t="s">
        <v>93</v>
      </c>
      <c r="O1480">
        <v>0</v>
      </c>
      <c r="P1480" t="s">
        <v>122</v>
      </c>
      <c r="Q1480">
        <f t="shared" si="23"/>
        <v>0.11916815564820329</v>
      </c>
      <c r="R1480" t="s">
        <v>2540</v>
      </c>
    </row>
    <row r="1481" spans="1:19" x14ac:dyDescent="0.25">
      <c r="A1481" t="s">
        <v>125</v>
      </c>
      <c r="B1481">
        <v>2016</v>
      </c>
      <c r="C1481" t="s">
        <v>2541</v>
      </c>
      <c r="D1481" t="s">
        <v>2542</v>
      </c>
      <c r="E1481">
        <v>1</v>
      </c>
      <c r="F1481" t="s">
        <v>120</v>
      </c>
      <c r="G1481">
        <v>40909</v>
      </c>
      <c r="I1481" t="s">
        <v>129</v>
      </c>
      <c r="J1481" t="s">
        <v>69</v>
      </c>
      <c r="K1481">
        <v>1</v>
      </c>
      <c r="L1481">
        <v>1622</v>
      </c>
      <c r="M1481">
        <v>0</v>
      </c>
      <c r="N1481" t="s">
        <v>68</v>
      </c>
      <c r="O1481">
        <v>0</v>
      </c>
      <c r="P1481" t="s">
        <v>122</v>
      </c>
      <c r="Q1481">
        <f t="shared" si="23"/>
        <v>0.18515981735159817</v>
      </c>
      <c r="R1481" t="s">
        <v>2542</v>
      </c>
    </row>
    <row r="1482" spans="1:19" x14ac:dyDescent="0.25">
      <c r="A1482" t="s">
        <v>125</v>
      </c>
      <c r="B1482">
        <v>2016</v>
      </c>
      <c r="C1482" t="s">
        <v>2543</v>
      </c>
      <c r="D1482" t="s">
        <v>2544</v>
      </c>
      <c r="E1482">
        <v>1</v>
      </c>
      <c r="F1482" t="s">
        <v>120</v>
      </c>
      <c r="G1482">
        <v>40909</v>
      </c>
      <c r="I1482" t="s">
        <v>129</v>
      </c>
      <c r="J1482" t="s">
        <v>69</v>
      </c>
      <c r="K1482">
        <v>1</v>
      </c>
      <c r="L1482">
        <v>1622</v>
      </c>
      <c r="M1482">
        <v>0</v>
      </c>
      <c r="N1482" t="s">
        <v>68</v>
      </c>
      <c r="O1482">
        <v>0</v>
      </c>
      <c r="P1482" t="s">
        <v>122</v>
      </c>
      <c r="Q1482">
        <f t="shared" si="23"/>
        <v>0.18515981735159817</v>
      </c>
      <c r="R1482" t="s">
        <v>2544</v>
      </c>
    </row>
    <row r="1483" spans="1:19" x14ac:dyDescent="0.25">
      <c r="A1483" t="s">
        <v>125</v>
      </c>
      <c r="B1483">
        <v>2016</v>
      </c>
      <c r="C1483" t="s">
        <v>2545</v>
      </c>
      <c r="D1483" t="s">
        <v>2546</v>
      </c>
      <c r="E1483" t="s">
        <v>128</v>
      </c>
      <c r="F1483" t="s">
        <v>120</v>
      </c>
      <c r="G1483">
        <v>41609</v>
      </c>
      <c r="I1483" t="s">
        <v>129</v>
      </c>
      <c r="J1483" t="s">
        <v>69</v>
      </c>
      <c r="K1483">
        <v>1.5</v>
      </c>
      <c r="L1483">
        <v>4178</v>
      </c>
      <c r="M1483">
        <v>0</v>
      </c>
      <c r="N1483" t="s">
        <v>68</v>
      </c>
      <c r="O1483">
        <v>0</v>
      </c>
      <c r="P1483" t="s">
        <v>122</v>
      </c>
      <c r="Q1483">
        <f t="shared" si="23"/>
        <v>0.31796042617960424</v>
      </c>
      <c r="R1483" t="s">
        <v>2546</v>
      </c>
    </row>
    <row r="1484" spans="1:19" x14ac:dyDescent="0.25">
      <c r="A1484" t="s">
        <v>125</v>
      </c>
      <c r="B1484">
        <v>2016</v>
      </c>
      <c r="C1484" t="s">
        <v>2547</v>
      </c>
      <c r="D1484" t="s">
        <v>2548</v>
      </c>
      <c r="E1484">
        <v>1</v>
      </c>
      <c r="F1484" t="s">
        <v>120</v>
      </c>
      <c r="G1484">
        <v>40909</v>
      </c>
      <c r="I1484" t="s">
        <v>129</v>
      </c>
      <c r="J1484" t="s">
        <v>69</v>
      </c>
      <c r="K1484">
        <v>1</v>
      </c>
      <c r="L1484">
        <v>1622</v>
      </c>
      <c r="M1484">
        <v>0</v>
      </c>
      <c r="N1484" t="s">
        <v>68</v>
      </c>
      <c r="O1484">
        <v>0</v>
      </c>
      <c r="P1484" t="s">
        <v>122</v>
      </c>
      <c r="Q1484">
        <f t="shared" si="23"/>
        <v>0.18515981735159817</v>
      </c>
      <c r="R1484" t="s">
        <v>2548</v>
      </c>
    </row>
    <row r="1485" spans="1:19" x14ac:dyDescent="0.25">
      <c r="A1485" t="s">
        <v>125</v>
      </c>
      <c r="B1485">
        <v>2016</v>
      </c>
      <c r="C1485" t="s">
        <v>2549</v>
      </c>
      <c r="D1485" t="s">
        <v>2550</v>
      </c>
      <c r="E1485" t="s">
        <v>128</v>
      </c>
      <c r="F1485" t="s">
        <v>120</v>
      </c>
      <c r="G1485">
        <v>41639</v>
      </c>
      <c r="I1485" t="s">
        <v>129</v>
      </c>
      <c r="J1485" t="s">
        <v>69</v>
      </c>
      <c r="K1485">
        <v>1</v>
      </c>
      <c r="L1485">
        <v>1314</v>
      </c>
      <c r="M1485">
        <v>0</v>
      </c>
      <c r="N1485" t="s">
        <v>68</v>
      </c>
      <c r="O1485">
        <v>0</v>
      </c>
      <c r="P1485" t="s">
        <v>122</v>
      </c>
      <c r="Q1485">
        <f t="shared" si="23"/>
        <v>0.15</v>
      </c>
      <c r="R1485" t="s">
        <v>3897</v>
      </c>
      <c r="S1485" t="s">
        <v>3898</v>
      </c>
    </row>
    <row r="1486" spans="1:19" x14ac:dyDescent="0.25">
      <c r="A1486" t="s">
        <v>125</v>
      </c>
      <c r="B1486">
        <v>2016</v>
      </c>
      <c r="C1486" t="s">
        <v>2551</v>
      </c>
      <c r="D1486" t="s">
        <v>2552</v>
      </c>
      <c r="E1486" t="s">
        <v>128</v>
      </c>
      <c r="F1486" t="s">
        <v>120</v>
      </c>
      <c r="G1486">
        <v>41639</v>
      </c>
      <c r="I1486" t="s">
        <v>129</v>
      </c>
      <c r="J1486" t="s">
        <v>69</v>
      </c>
      <c r="K1486">
        <v>0.75</v>
      </c>
      <c r="L1486">
        <v>985</v>
      </c>
      <c r="M1486">
        <v>0</v>
      </c>
      <c r="N1486" t="s">
        <v>68</v>
      </c>
      <c r="O1486">
        <v>0</v>
      </c>
      <c r="P1486" t="s">
        <v>122</v>
      </c>
      <c r="Q1486">
        <f t="shared" si="23"/>
        <v>0.14992389649923896</v>
      </c>
      <c r="R1486" t="s">
        <v>3897</v>
      </c>
      <c r="S1486" t="s">
        <v>3899</v>
      </c>
    </row>
    <row r="1487" spans="1:19" x14ac:dyDescent="0.25">
      <c r="A1487" t="s">
        <v>125</v>
      </c>
      <c r="B1487">
        <v>2016</v>
      </c>
      <c r="C1487" t="s">
        <v>2553</v>
      </c>
      <c r="D1487" t="s">
        <v>2554</v>
      </c>
      <c r="E1487" t="s">
        <v>128</v>
      </c>
      <c r="F1487" t="s">
        <v>120</v>
      </c>
      <c r="G1487">
        <v>41639</v>
      </c>
      <c r="I1487" t="s">
        <v>129</v>
      </c>
      <c r="J1487" t="s">
        <v>69</v>
      </c>
      <c r="K1487">
        <v>1.25</v>
      </c>
      <c r="L1487">
        <v>1642</v>
      </c>
      <c r="M1487">
        <v>0</v>
      </c>
      <c r="N1487" t="s">
        <v>68</v>
      </c>
      <c r="O1487">
        <v>0</v>
      </c>
      <c r="P1487" t="s">
        <v>122</v>
      </c>
      <c r="Q1487">
        <f t="shared" si="23"/>
        <v>0.14995433789954338</v>
      </c>
      <c r="R1487" t="s">
        <v>3897</v>
      </c>
      <c r="S1487" t="s">
        <v>3900</v>
      </c>
    </row>
    <row r="1488" spans="1:19" x14ac:dyDescent="0.25">
      <c r="A1488" t="s">
        <v>125</v>
      </c>
      <c r="B1488">
        <v>2016</v>
      </c>
      <c r="C1488" t="s">
        <v>2555</v>
      </c>
      <c r="D1488" t="s">
        <v>2556</v>
      </c>
      <c r="E1488" t="s">
        <v>128</v>
      </c>
      <c r="F1488" t="s">
        <v>120</v>
      </c>
      <c r="G1488">
        <v>41639</v>
      </c>
      <c r="I1488" t="s">
        <v>129</v>
      </c>
      <c r="J1488" t="s">
        <v>69</v>
      </c>
      <c r="K1488">
        <v>1</v>
      </c>
      <c r="L1488">
        <v>1314</v>
      </c>
      <c r="M1488">
        <v>0</v>
      </c>
      <c r="N1488" t="s">
        <v>68</v>
      </c>
      <c r="O1488">
        <v>0</v>
      </c>
      <c r="P1488" t="s">
        <v>122</v>
      </c>
      <c r="Q1488">
        <f t="shared" si="23"/>
        <v>0.15</v>
      </c>
      <c r="R1488" t="s">
        <v>3897</v>
      </c>
      <c r="S1488" t="s">
        <v>3901</v>
      </c>
    </row>
    <row r="1489" spans="1:19" x14ac:dyDescent="0.25">
      <c r="A1489" t="s">
        <v>125</v>
      </c>
      <c r="B1489">
        <v>2016</v>
      </c>
      <c r="C1489" t="s">
        <v>2557</v>
      </c>
      <c r="D1489" t="s">
        <v>2558</v>
      </c>
      <c r="E1489" t="s">
        <v>128</v>
      </c>
      <c r="F1489" t="s">
        <v>120</v>
      </c>
      <c r="G1489">
        <v>41639</v>
      </c>
      <c r="I1489" t="s">
        <v>129</v>
      </c>
      <c r="J1489" t="s">
        <v>69</v>
      </c>
      <c r="K1489">
        <v>1.25</v>
      </c>
      <c r="L1489">
        <v>1842</v>
      </c>
      <c r="M1489">
        <v>0</v>
      </c>
      <c r="N1489" t="s">
        <v>68</v>
      </c>
      <c r="O1489">
        <v>0</v>
      </c>
      <c r="P1489" t="s">
        <v>122</v>
      </c>
      <c r="Q1489">
        <f t="shared" si="23"/>
        <v>0.16821917808219178</v>
      </c>
      <c r="R1489" t="s">
        <v>3897</v>
      </c>
      <c r="S1489" t="s">
        <v>3902</v>
      </c>
    </row>
    <row r="1490" spans="1:19" x14ac:dyDescent="0.25">
      <c r="A1490" t="s">
        <v>125</v>
      </c>
      <c r="B1490">
        <v>2016</v>
      </c>
      <c r="C1490" t="s">
        <v>2559</v>
      </c>
      <c r="D1490" t="s">
        <v>2560</v>
      </c>
      <c r="E1490" t="s">
        <v>128</v>
      </c>
      <c r="F1490" t="s">
        <v>120</v>
      </c>
      <c r="G1490">
        <v>42125</v>
      </c>
      <c r="I1490" t="s">
        <v>129</v>
      </c>
      <c r="J1490" t="s">
        <v>69</v>
      </c>
      <c r="K1490">
        <v>1.5</v>
      </c>
      <c r="L1490">
        <v>3812</v>
      </c>
      <c r="M1490">
        <v>0</v>
      </c>
      <c r="N1490" t="s">
        <v>68</v>
      </c>
      <c r="O1490">
        <v>0</v>
      </c>
      <c r="P1490" t="s">
        <v>122</v>
      </c>
      <c r="Q1490">
        <f t="shared" si="23"/>
        <v>0.29010654490106547</v>
      </c>
      <c r="R1490" t="s">
        <v>3903</v>
      </c>
      <c r="S1490" t="s">
        <v>3904</v>
      </c>
    </row>
    <row r="1491" spans="1:19" x14ac:dyDescent="0.25">
      <c r="A1491" t="s">
        <v>125</v>
      </c>
      <c r="B1491">
        <v>2016</v>
      </c>
      <c r="C1491" t="s">
        <v>2561</v>
      </c>
      <c r="D1491" t="s">
        <v>2562</v>
      </c>
      <c r="E1491" t="s">
        <v>128</v>
      </c>
      <c r="F1491" t="s">
        <v>120</v>
      </c>
      <c r="G1491">
        <v>41639</v>
      </c>
      <c r="I1491" t="s">
        <v>129</v>
      </c>
      <c r="J1491" t="s">
        <v>69</v>
      </c>
      <c r="K1491">
        <v>1</v>
      </c>
      <c r="L1491">
        <v>1314</v>
      </c>
      <c r="M1491">
        <v>0</v>
      </c>
      <c r="N1491" t="s">
        <v>68</v>
      </c>
      <c r="O1491">
        <v>0</v>
      </c>
      <c r="P1491" t="s">
        <v>122</v>
      </c>
      <c r="Q1491">
        <f t="shared" si="23"/>
        <v>0.15</v>
      </c>
      <c r="R1491" t="s">
        <v>3903</v>
      </c>
      <c r="S1491" t="s">
        <v>3905</v>
      </c>
    </row>
    <row r="1492" spans="1:19" x14ac:dyDescent="0.25">
      <c r="A1492" t="s">
        <v>125</v>
      </c>
      <c r="B1492">
        <v>2016</v>
      </c>
      <c r="C1492" t="s">
        <v>2563</v>
      </c>
      <c r="D1492" t="s">
        <v>2564</v>
      </c>
      <c r="E1492" t="s">
        <v>128</v>
      </c>
      <c r="F1492" t="s">
        <v>120</v>
      </c>
      <c r="G1492">
        <v>41639</v>
      </c>
      <c r="I1492" t="s">
        <v>129</v>
      </c>
      <c r="J1492" t="s">
        <v>69</v>
      </c>
      <c r="K1492">
        <v>0.5</v>
      </c>
      <c r="L1492">
        <v>657</v>
      </c>
      <c r="M1492">
        <v>0</v>
      </c>
      <c r="N1492" t="s">
        <v>68</v>
      </c>
      <c r="O1492">
        <v>0</v>
      </c>
      <c r="P1492" t="s">
        <v>122</v>
      </c>
      <c r="Q1492">
        <f t="shared" si="23"/>
        <v>0.15</v>
      </c>
      <c r="R1492" t="s">
        <v>3906</v>
      </c>
      <c r="S1492" t="s">
        <v>3907</v>
      </c>
    </row>
    <row r="1493" spans="1:19" x14ac:dyDescent="0.25">
      <c r="A1493" t="s">
        <v>125</v>
      </c>
      <c r="B1493">
        <v>2016</v>
      </c>
      <c r="C1493" t="s">
        <v>2565</v>
      </c>
      <c r="D1493" t="s">
        <v>2566</v>
      </c>
      <c r="E1493" t="s">
        <v>128</v>
      </c>
      <c r="F1493" t="s">
        <v>120</v>
      </c>
      <c r="G1493">
        <v>41639</v>
      </c>
      <c r="I1493" t="s">
        <v>129</v>
      </c>
      <c r="J1493" t="s">
        <v>69</v>
      </c>
      <c r="K1493">
        <v>1.5</v>
      </c>
      <c r="L1493">
        <v>1971</v>
      </c>
      <c r="M1493">
        <v>0</v>
      </c>
      <c r="N1493" t="s">
        <v>68</v>
      </c>
      <c r="O1493">
        <v>0</v>
      </c>
      <c r="P1493" t="s">
        <v>122</v>
      </c>
      <c r="Q1493">
        <f t="shared" si="23"/>
        <v>0.15</v>
      </c>
      <c r="R1493" t="s">
        <v>3906</v>
      </c>
      <c r="S1493" t="s">
        <v>3908</v>
      </c>
    </row>
    <row r="1494" spans="1:19" x14ac:dyDescent="0.25">
      <c r="A1494" t="s">
        <v>125</v>
      </c>
      <c r="B1494">
        <v>2016</v>
      </c>
      <c r="C1494" t="s">
        <v>2567</v>
      </c>
      <c r="D1494" t="s">
        <v>2568</v>
      </c>
      <c r="E1494" t="s">
        <v>128</v>
      </c>
      <c r="F1494" t="s">
        <v>120</v>
      </c>
      <c r="G1494">
        <v>41639</v>
      </c>
      <c r="I1494" t="s">
        <v>129</v>
      </c>
      <c r="J1494" t="s">
        <v>69</v>
      </c>
      <c r="K1494">
        <v>1</v>
      </c>
      <c r="L1494">
        <v>1314</v>
      </c>
      <c r="M1494">
        <v>0</v>
      </c>
      <c r="N1494" t="s">
        <v>68</v>
      </c>
      <c r="O1494">
        <v>0</v>
      </c>
      <c r="P1494" t="s">
        <v>122</v>
      </c>
      <c r="Q1494">
        <f t="shared" si="23"/>
        <v>0.15</v>
      </c>
      <c r="R1494" t="s">
        <v>3906</v>
      </c>
      <c r="S1494" t="s">
        <v>3909</v>
      </c>
    </row>
    <row r="1495" spans="1:19" x14ac:dyDescent="0.25">
      <c r="A1495" t="s">
        <v>125</v>
      </c>
      <c r="B1495">
        <v>2016</v>
      </c>
      <c r="C1495" t="s">
        <v>2569</v>
      </c>
      <c r="D1495" t="s">
        <v>2570</v>
      </c>
      <c r="E1495" t="s">
        <v>128</v>
      </c>
      <c r="F1495" t="s">
        <v>120</v>
      </c>
      <c r="G1495">
        <v>41639</v>
      </c>
      <c r="I1495" t="s">
        <v>129</v>
      </c>
      <c r="J1495" t="s">
        <v>69</v>
      </c>
      <c r="K1495">
        <v>1.5</v>
      </c>
      <c r="L1495">
        <v>1971</v>
      </c>
      <c r="M1495">
        <v>0</v>
      </c>
      <c r="N1495" t="s">
        <v>68</v>
      </c>
      <c r="O1495">
        <v>0</v>
      </c>
      <c r="P1495" t="s">
        <v>122</v>
      </c>
      <c r="Q1495">
        <f t="shared" si="23"/>
        <v>0.15</v>
      </c>
      <c r="R1495" t="s">
        <v>3906</v>
      </c>
      <c r="S1495" t="s">
        <v>3910</v>
      </c>
    </row>
    <row r="1496" spans="1:19" x14ac:dyDescent="0.25">
      <c r="A1496" t="s">
        <v>125</v>
      </c>
      <c r="B1496">
        <v>2016</v>
      </c>
      <c r="C1496" t="s">
        <v>2571</v>
      </c>
      <c r="D1496" t="s">
        <v>2572</v>
      </c>
      <c r="E1496" t="s">
        <v>128</v>
      </c>
      <c r="F1496" t="s">
        <v>120</v>
      </c>
      <c r="G1496">
        <v>41639</v>
      </c>
      <c r="I1496" t="s">
        <v>129</v>
      </c>
      <c r="J1496" t="s">
        <v>69</v>
      </c>
      <c r="K1496">
        <v>0.25</v>
      </c>
      <c r="L1496">
        <v>328</v>
      </c>
      <c r="M1496">
        <v>0</v>
      </c>
      <c r="N1496" t="s">
        <v>68</v>
      </c>
      <c r="O1496">
        <v>0</v>
      </c>
      <c r="P1496" t="s">
        <v>122</v>
      </c>
      <c r="Q1496">
        <f t="shared" si="23"/>
        <v>0.14977168949771688</v>
      </c>
      <c r="R1496" t="s">
        <v>3906</v>
      </c>
      <c r="S1496" t="s">
        <v>3911</v>
      </c>
    </row>
    <row r="1497" spans="1:19" x14ac:dyDescent="0.25">
      <c r="A1497" t="s">
        <v>125</v>
      </c>
      <c r="B1497">
        <v>2016</v>
      </c>
      <c r="C1497" t="s">
        <v>2573</v>
      </c>
      <c r="D1497" t="s">
        <v>2574</v>
      </c>
      <c r="E1497" t="s">
        <v>128</v>
      </c>
      <c r="F1497" t="s">
        <v>120</v>
      </c>
      <c r="G1497">
        <v>41639</v>
      </c>
      <c r="I1497" t="s">
        <v>129</v>
      </c>
      <c r="J1497" t="s">
        <v>69</v>
      </c>
      <c r="K1497">
        <v>0.5</v>
      </c>
      <c r="L1497">
        <v>657</v>
      </c>
      <c r="M1497">
        <v>0</v>
      </c>
      <c r="N1497" t="s">
        <v>68</v>
      </c>
      <c r="O1497">
        <v>0</v>
      </c>
      <c r="P1497" t="s">
        <v>122</v>
      </c>
      <c r="Q1497">
        <f t="shared" si="23"/>
        <v>0.15</v>
      </c>
      <c r="R1497" t="s">
        <v>3906</v>
      </c>
      <c r="S1497" t="s">
        <v>3912</v>
      </c>
    </row>
    <row r="1498" spans="1:19" x14ac:dyDescent="0.25">
      <c r="A1498" t="s">
        <v>125</v>
      </c>
      <c r="B1498">
        <v>2016</v>
      </c>
      <c r="C1498" t="s">
        <v>2575</v>
      </c>
      <c r="D1498" t="s">
        <v>2576</v>
      </c>
      <c r="E1498" t="s">
        <v>128</v>
      </c>
      <c r="F1498" t="s">
        <v>120</v>
      </c>
      <c r="G1498">
        <v>41639</v>
      </c>
      <c r="I1498" t="s">
        <v>129</v>
      </c>
      <c r="J1498" t="s">
        <v>69</v>
      </c>
      <c r="K1498">
        <v>1</v>
      </c>
      <c r="L1498">
        <v>1314</v>
      </c>
      <c r="M1498">
        <v>0</v>
      </c>
      <c r="N1498" t="s">
        <v>68</v>
      </c>
      <c r="O1498">
        <v>0</v>
      </c>
      <c r="P1498" t="s">
        <v>122</v>
      </c>
      <c r="Q1498">
        <f t="shared" si="23"/>
        <v>0.15</v>
      </c>
      <c r="R1498" t="s">
        <v>3906</v>
      </c>
      <c r="S1498" t="s">
        <v>3913</v>
      </c>
    </row>
    <row r="1499" spans="1:19" x14ac:dyDescent="0.25">
      <c r="A1499" t="s">
        <v>125</v>
      </c>
      <c r="B1499">
        <v>2016</v>
      </c>
      <c r="C1499" t="s">
        <v>2577</v>
      </c>
      <c r="D1499" t="s">
        <v>2578</v>
      </c>
      <c r="E1499" t="s">
        <v>128</v>
      </c>
      <c r="F1499" t="s">
        <v>120</v>
      </c>
      <c r="G1499">
        <v>41639</v>
      </c>
      <c r="I1499" t="s">
        <v>129</v>
      </c>
      <c r="J1499" t="s">
        <v>69</v>
      </c>
      <c r="K1499">
        <v>1</v>
      </c>
      <c r="L1499">
        <v>1314</v>
      </c>
      <c r="M1499">
        <v>0</v>
      </c>
      <c r="N1499" t="s">
        <v>68</v>
      </c>
      <c r="O1499">
        <v>0</v>
      </c>
      <c r="P1499" t="s">
        <v>122</v>
      </c>
      <c r="Q1499">
        <f t="shared" si="23"/>
        <v>0.15</v>
      </c>
      <c r="R1499" t="s">
        <v>3906</v>
      </c>
      <c r="S1499" t="s">
        <v>3914</v>
      </c>
    </row>
    <row r="1500" spans="1:19" x14ac:dyDescent="0.25">
      <c r="A1500" t="s">
        <v>125</v>
      </c>
      <c r="B1500">
        <v>2016</v>
      </c>
      <c r="C1500" t="s">
        <v>2579</v>
      </c>
      <c r="D1500" t="s">
        <v>2580</v>
      </c>
      <c r="E1500" t="s">
        <v>128</v>
      </c>
      <c r="F1500" t="s">
        <v>120</v>
      </c>
      <c r="G1500">
        <v>41639</v>
      </c>
      <c r="I1500" t="s">
        <v>129</v>
      </c>
      <c r="J1500" t="s">
        <v>69</v>
      </c>
      <c r="K1500">
        <v>0.75</v>
      </c>
      <c r="L1500">
        <v>985</v>
      </c>
      <c r="M1500">
        <v>0</v>
      </c>
      <c r="N1500" t="s">
        <v>68</v>
      </c>
      <c r="O1500">
        <v>0</v>
      </c>
      <c r="P1500" t="s">
        <v>122</v>
      </c>
      <c r="Q1500">
        <f t="shared" si="23"/>
        <v>0.14992389649923896</v>
      </c>
      <c r="R1500" t="s">
        <v>3906</v>
      </c>
      <c r="S1500" t="s">
        <v>3915</v>
      </c>
    </row>
    <row r="1501" spans="1:19" x14ac:dyDescent="0.25">
      <c r="A1501" t="s">
        <v>125</v>
      </c>
      <c r="B1501">
        <v>2016</v>
      </c>
      <c r="C1501" t="s">
        <v>2581</v>
      </c>
      <c r="D1501" t="s">
        <v>2582</v>
      </c>
      <c r="E1501" t="s">
        <v>128</v>
      </c>
      <c r="F1501" t="s">
        <v>120</v>
      </c>
      <c r="G1501">
        <v>41639</v>
      </c>
      <c r="I1501" t="s">
        <v>129</v>
      </c>
      <c r="J1501" t="s">
        <v>69</v>
      </c>
      <c r="K1501">
        <v>1</v>
      </c>
      <c r="L1501">
        <v>1314</v>
      </c>
      <c r="M1501">
        <v>0</v>
      </c>
      <c r="N1501" t="s">
        <v>68</v>
      </c>
      <c r="O1501">
        <v>0</v>
      </c>
      <c r="P1501" t="s">
        <v>122</v>
      </c>
      <c r="Q1501">
        <f t="shared" si="23"/>
        <v>0.15</v>
      </c>
      <c r="R1501" t="s">
        <v>3916</v>
      </c>
      <c r="S1501" t="s">
        <v>3917</v>
      </c>
    </row>
    <row r="1502" spans="1:19" x14ac:dyDescent="0.25">
      <c r="A1502" t="s">
        <v>125</v>
      </c>
      <c r="B1502">
        <v>2016</v>
      </c>
      <c r="C1502" t="s">
        <v>2583</v>
      </c>
      <c r="D1502" t="s">
        <v>2584</v>
      </c>
      <c r="E1502" t="s">
        <v>128</v>
      </c>
      <c r="F1502" t="s">
        <v>120</v>
      </c>
      <c r="G1502">
        <v>41639</v>
      </c>
      <c r="I1502" t="s">
        <v>129</v>
      </c>
      <c r="J1502" t="s">
        <v>69</v>
      </c>
      <c r="K1502">
        <v>1</v>
      </c>
      <c r="L1502">
        <v>1314</v>
      </c>
      <c r="M1502">
        <v>0</v>
      </c>
      <c r="N1502" t="s">
        <v>68</v>
      </c>
      <c r="O1502">
        <v>0</v>
      </c>
      <c r="P1502" t="s">
        <v>122</v>
      </c>
      <c r="Q1502">
        <f t="shared" si="23"/>
        <v>0.15</v>
      </c>
      <c r="R1502" t="s">
        <v>3916</v>
      </c>
      <c r="S1502" t="s">
        <v>3918</v>
      </c>
    </row>
    <row r="1503" spans="1:19" x14ac:dyDescent="0.25">
      <c r="A1503" t="s">
        <v>125</v>
      </c>
      <c r="B1503">
        <v>2016</v>
      </c>
      <c r="C1503" t="s">
        <v>2585</v>
      </c>
      <c r="D1503" t="s">
        <v>2586</v>
      </c>
      <c r="E1503" t="s">
        <v>128</v>
      </c>
      <c r="F1503" t="s">
        <v>120</v>
      </c>
      <c r="G1503">
        <v>41639</v>
      </c>
      <c r="I1503" t="s">
        <v>129</v>
      </c>
      <c r="J1503" t="s">
        <v>69</v>
      </c>
      <c r="K1503">
        <v>0.5</v>
      </c>
      <c r="L1503">
        <v>657</v>
      </c>
      <c r="M1503">
        <v>0</v>
      </c>
      <c r="N1503" t="s">
        <v>68</v>
      </c>
      <c r="O1503">
        <v>0</v>
      </c>
      <c r="P1503" t="s">
        <v>122</v>
      </c>
      <c r="Q1503">
        <f t="shared" si="23"/>
        <v>0.15</v>
      </c>
      <c r="R1503" t="s">
        <v>3919</v>
      </c>
      <c r="S1503" t="s">
        <v>3920</v>
      </c>
    </row>
    <row r="1504" spans="1:19" x14ac:dyDescent="0.25">
      <c r="A1504" t="s">
        <v>125</v>
      </c>
      <c r="B1504">
        <v>2016</v>
      </c>
      <c r="C1504" t="s">
        <v>2587</v>
      </c>
      <c r="D1504" t="s">
        <v>2588</v>
      </c>
      <c r="E1504" t="s">
        <v>128</v>
      </c>
      <c r="F1504" t="s">
        <v>120</v>
      </c>
      <c r="G1504">
        <v>41639</v>
      </c>
      <c r="I1504" t="s">
        <v>129</v>
      </c>
      <c r="J1504" t="s">
        <v>69</v>
      </c>
      <c r="K1504">
        <v>1.5</v>
      </c>
      <c r="L1504">
        <v>1971</v>
      </c>
      <c r="M1504">
        <v>0</v>
      </c>
      <c r="N1504" t="s">
        <v>68</v>
      </c>
      <c r="O1504">
        <v>0</v>
      </c>
      <c r="P1504" t="s">
        <v>122</v>
      </c>
      <c r="Q1504">
        <f t="shared" si="23"/>
        <v>0.15</v>
      </c>
      <c r="R1504" t="s">
        <v>3919</v>
      </c>
      <c r="S1504" t="s">
        <v>3921</v>
      </c>
    </row>
    <row r="1505" spans="1:20" x14ac:dyDescent="0.25">
      <c r="A1505" t="s">
        <v>125</v>
      </c>
      <c r="B1505">
        <v>2016</v>
      </c>
      <c r="C1505" t="s">
        <v>2589</v>
      </c>
      <c r="D1505" t="s">
        <v>2590</v>
      </c>
      <c r="E1505" t="s">
        <v>128</v>
      </c>
      <c r="F1505" t="s">
        <v>120</v>
      </c>
      <c r="G1505">
        <v>41639</v>
      </c>
      <c r="I1505" t="s">
        <v>129</v>
      </c>
      <c r="J1505" t="s">
        <v>69</v>
      </c>
      <c r="K1505">
        <v>0.25</v>
      </c>
      <c r="L1505">
        <v>328</v>
      </c>
      <c r="M1505">
        <v>0</v>
      </c>
      <c r="N1505" t="s">
        <v>68</v>
      </c>
      <c r="O1505">
        <v>0</v>
      </c>
      <c r="P1505" t="s">
        <v>122</v>
      </c>
      <c r="Q1505">
        <f t="shared" si="23"/>
        <v>0.14977168949771688</v>
      </c>
      <c r="R1505" t="s">
        <v>3919</v>
      </c>
      <c r="S1505" t="s">
        <v>3922</v>
      </c>
    </row>
    <row r="1506" spans="1:20" x14ac:dyDescent="0.25">
      <c r="A1506" t="s">
        <v>125</v>
      </c>
      <c r="B1506">
        <v>2016</v>
      </c>
      <c r="C1506" t="s">
        <v>2591</v>
      </c>
      <c r="D1506" t="s">
        <v>2592</v>
      </c>
      <c r="E1506" t="s">
        <v>128</v>
      </c>
      <c r="F1506" t="s">
        <v>120</v>
      </c>
      <c r="G1506">
        <v>41639</v>
      </c>
      <c r="I1506" t="s">
        <v>129</v>
      </c>
      <c r="J1506" t="s">
        <v>69</v>
      </c>
      <c r="K1506">
        <v>0.75</v>
      </c>
      <c r="L1506">
        <v>985</v>
      </c>
      <c r="M1506">
        <v>0</v>
      </c>
      <c r="N1506" t="s">
        <v>68</v>
      </c>
      <c r="O1506">
        <v>0</v>
      </c>
      <c r="P1506" t="s">
        <v>122</v>
      </c>
      <c r="Q1506">
        <f t="shared" si="23"/>
        <v>0.14992389649923896</v>
      </c>
      <c r="R1506" t="s">
        <v>3919</v>
      </c>
      <c r="S1506" t="s">
        <v>3923</v>
      </c>
    </row>
    <row r="1507" spans="1:20" x14ac:dyDescent="0.25">
      <c r="A1507" t="s">
        <v>125</v>
      </c>
      <c r="B1507">
        <v>2016</v>
      </c>
      <c r="C1507" t="s">
        <v>2593</v>
      </c>
      <c r="D1507" t="s">
        <v>2594</v>
      </c>
      <c r="E1507" t="s">
        <v>128</v>
      </c>
      <c r="F1507" t="s">
        <v>120</v>
      </c>
      <c r="G1507">
        <v>41639</v>
      </c>
      <c r="I1507" t="s">
        <v>129</v>
      </c>
      <c r="J1507" t="s">
        <v>69</v>
      </c>
      <c r="K1507">
        <v>1</v>
      </c>
      <c r="L1507">
        <v>1314</v>
      </c>
      <c r="M1507">
        <v>0</v>
      </c>
      <c r="N1507" t="s">
        <v>68</v>
      </c>
      <c r="O1507">
        <v>0</v>
      </c>
      <c r="P1507" t="s">
        <v>122</v>
      </c>
      <c r="Q1507">
        <f t="shared" si="23"/>
        <v>0.15</v>
      </c>
      <c r="R1507" t="s">
        <v>3919</v>
      </c>
      <c r="S1507" t="s">
        <v>3924</v>
      </c>
    </row>
    <row r="1508" spans="1:20" x14ac:dyDescent="0.25">
      <c r="A1508" t="s">
        <v>125</v>
      </c>
      <c r="B1508">
        <v>2016</v>
      </c>
      <c r="C1508" t="s">
        <v>2595</v>
      </c>
      <c r="D1508" t="s">
        <v>2596</v>
      </c>
      <c r="E1508" t="s">
        <v>128</v>
      </c>
      <c r="F1508" t="s">
        <v>120</v>
      </c>
      <c r="G1508">
        <v>41639</v>
      </c>
      <c r="I1508" t="s">
        <v>129</v>
      </c>
      <c r="J1508" t="s">
        <v>69</v>
      </c>
      <c r="K1508">
        <v>0.5</v>
      </c>
      <c r="L1508">
        <v>657</v>
      </c>
      <c r="M1508">
        <v>0</v>
      </c>
      <c r="N1508" t="s">
        <v>68</v>
      </c>
      <c r="O1508">
        <v>0</v>
      </c>
      <c r="P1508" t="s">
        <v>122</v>
      </c>
      <c r="Q1508">
        <f t="shared" si="23"/>
        <v>0.15</v>
      </c>
      <c r="R1508" t="s">
        <v>3925</v>
      </c>
      <c r="S1508" t="s">
        <v>3926</v>
      </c>
    </row>
    <row r="1509" spans="1:20" x14ac:dyDescent="0.25">
      <c r="A1509" t="s">
        <v>125</v>
      </c>
      <c r="B1509">
        <v>2016</v>
      </c>
      <c r="C1509" t="s">
        <v>2597</v>
      </c>
      <c r="D1509" t="s">
        <v>2598</v>
      </c>
      <c r="E1509">
        <v>1</v>
      </c>
      <c r="F1509" t="s">
        <v>120</v>
      </c>
      <c r="G1509">
        <v>40081</v>
      </c>
      <c r="I1509" t="s">
        <v>129</v>
      </c>
      <c r="J1509" t="s">
        <v>69</v>
      </c>
      <c r="K1509">
        <v>1</v>
      </c>
      <c r="L1509">
        <v>1814</v>
      </c>
      <c r="M1509">
        <v>0</v>
      </c>
      <c r="N1509" t="s">
        <v>68</v>
      </c>
      <c r="O1509">
        <v>0</v>
      </c>
      <c r="P1509" t="s">
        <v>122</v>
      </c>
      <c r="Q1509">
        <f t="shared" si="23"/>
        <v>0.20707762557077625</v>
      </c>
      <c r="R1509" t="s">
        <v>2598</v>
      </c>
    </row>
    <row r="1510" spans="1:20" x14ac:dyDescent="0.25">
      <c r="A1510" t="s">
        <v>130</v>
      </c>
      <c r="B1510">
        <v>2016</v>
      </c>
      <c r="C1510" t="s">
        <v>2599</v>
      </c>
      <c r="D1510" t="s">
        <v>2600</v>
      </c>
      <c r="E1510" t="s">
        <v>681</v>
      </c>
      <c r="F1510" t="s">
        <v>120</v>
      </c>
      <c r="G1510">
        <v>31656</v>
      </c>
      <c r="I1510" t="s">
        <v>172</v>
      </c>
      <c r="J1510" t="s">
        <v>70</v>
      </c>
      <c r="K1510">
        <v>50</v>
      </c>
      <c r="L1510">
        <v>262567</v>
      </c>
      <c r="M1510">
        <v>3143260</v>
      </c>
      <c r="N1510" t="s">
        <v>79</v>
      </c>
      <c r="O1510">
        <v>0</v>
      </c>
      <c r="P1510" t="s">
        <v>122</v>
      </c>
      <c r="Q1510">
        <f t="shared" si="23"/>
        <v>0.59946803652968039</v>
      </c>
      <c r="R1510" t="s">
        <v>2600</v>
      </c>
    </row>
    <row r="1511" spans="1:20" x14ac:dyDescent="0.25">
      <c r="A1511" t="s">
        <v>130</v>
      </c>
      <c r="B1511">
        <v>2016</v>
      </c>
      <c r="C1511" t="s">
        <v>2599</v>
      </c>
      <c r="D1511" t="s">
        <v>2600</v>
      </c>
      <c r="E1511" t="s">
        <v>682</v>
      </c>
      <c r="F1511" t="s">
        <v>353</v>
      </c>
      <c r="G1511">
        <v>30682</v>
      </c>
      <c r="H1511">
        <v>42369</v>
      </c>
      <c r="I1511" t="s">
        <v>167</v>
      </c>
      <c r="J1511" t="s">
        <v>74</v>
      </c>
      <c r="K1511">
        <v>2.8</v>
      </c>
      <c r="L1511">
        <v>0.12</v>
      </c>
      <c r="M1511">
        <v>0</v>
      </c>
      <c r="N1511" t="s">
        <v>79</v>
      </c>
      <c r="O1511">
        <v>0</v>
      </c>
      <c r="P1511" t="s">
        <v>122</v>
      </c>
      <c r="Q1511">
        <f t="shared" si="23"/>
        <v>4.8923679060665363E-6</v>
      </c>
      <c r="R1511" t="s">
        <v>2600</v>
      </c>
      <c r="T1511">
        <v>1</v>
      </c>
    </row>
    <row r="1512" spans="1:20" x14ac:dyDescent="0.25">
      <c r="A1512" t="s">
        <v>130</v>
      </c>
      <c r="B1512">
        <v>2016</v>
      </c>
      <c r="C1512" t="s">
        <v>2601</v>
      </c>
      <c r="D1512" t="s">
        <v>2602</v>
      </c>
      <c r="E1512" t="s">
        <v>524</v>
      </c>
      <c r="F1512" t="s">
        <v>120</v>
      </c>
      <c r="G1512">
        <v>38718</v>
      </c>
      <c r="I1512" t="s">
        <v>133</v>
      </c>
      <c r="J1512" t="s">
        <v>75</v>
      </c>
      <c r="K1512">
        <v>2.7</v>
      </c>
      <c r="L1512">
        <v>9530</v>
      </c>
      <c r="M1512">
        <v>97119</v>
      </c>
      <c r="N1512" t="s">
        <v>79</v>
      </c>
      <c r="O1512">
        <v>0</v>
      </c>
      <c r="P1512" t="s">
        <v>122</v>
      </c>
      <c r="Q1512">
        <f t="shared" si="23"/>
        <v>0.40292575680703535</v>
      </c>
      <c r="R1512" t="s">
        <v>2602</v>
      </c>
    </row>
    <row r="1513" spans="1:20" x14ac:dyDescent="0.25">
      <c r="A1513" t="s">
        <v>130</v>
      </c>
      <c r="B1513">
        <v>2016</v>
      </c>
      <c r="C1513" t="s">
        <v>2601</v>
      </c>
      <c r="D1513" t="s">
        <v>2602</v>
      </c>
      <c r="E1513" t="s">
        <v>1825</v>
      </c>
      <c r="F1513" t="s">
        <v>120</v>
      </c>
      <c r="G1513">
        <v>38718</v>
      </c>
      <c r="I1513" t="s">
        <v>133</v>
      </c>
      <c r="J1513" t="s">
        <v>75</v>
      </c>
      <c r="K1513">
        <v>2.7</v>
      </c>
      <c r="L1513">
        <v>7094</v>
      </c>
      <c r="M1513">
        <v>72775</v>
      </c>
      <c r="N1513" t="s">
        <v>79</v>
      </c>
      <c r="O1513">
        <v>0</v>
      </c>
      <c r="P1513" t="s">
        <v>122</v>
      </c>
      <c r="Q1513">
        <f t="shared" si="23"/>
        <v>0.29993235244376798</v>
      </c>
      <c r="R1513" t="s">
        <v>2602</v>
      </c>
    </row>
    <row r="1514" spans="1:20" x14ac:dyDescent="0.25">
      <c r="A1514" t="s">
        <v>130</v>
      </c>
      <c r="B1514">
        <v>2016</v>
      </c>
      <c r="C1514" t="s">
        <v>2601</v>
      </c>
      <c r="D1514" t="s">
        <v>2602</v>
      </c>
      <c r="E1514" t="s">
        <v>2603</v>
      </c>
      <c r="F1514" t="s">
        <v>120</v>
      </c>
      <c r="G1514">
        <v>38718</v>
      </c>
      <c r="I1514" t="s">
        <v>133</v>
      </c>
      <c r="J1514" t="s">
        <v>75</v>
      </c>
      <c r="K1514">
        <v>2.7</v>
      </c>
      <c r="L1514">
        <v>7595</v>
      </c>
      <c r="M1514">
        <v>78160</v>
      </c>
      <c r="N1514" t="s">
        <v>79</v>
      </c>
      <c r="O1514">
        <v>0</v>
      </c>
      <c r="P1514" t="s">
        <v>122</v>
      </c>
      <c r="Q1514">
        <f t="shared" si="23"/>
        <v>0.32111449348892274</v>
      </c>
      <c r="R1514" t="s">
        <v>2602</v>
      </c>
    </row>
    <row r="1515" spans="1:20" x14ac:dyDescent="0.25">
      <c r="A1515" t="s">
        <v>125</v>
      </c>
      <c r="B1515">
        <v>2016</v>
      </c>
      <c r="C1515" t="s">
        <v>2604</v>
      </c>
      <c r="D1515" t="s">
        <v>2605</v>
      </c>
      <c r="E1515">
        <v>1</v>
      </c>
      <c r="F1515" t="s">
        <v>120</v>
      </c>
      <c r="G1515">
        <v>41996</v>
      </c>
      <c r="I1515" t="s">
        <v>129</v>
      </c>
      <c r="J1515" t="s">
        <v>69</v>
      </c>
      <c r="K1515">
        <v>20</v>
      </c>
      <c r="L1515">
        <v>49814</v>
      </c>
      <c r="M1515">
        <v>0</v>
      </c>
      <c r="N1515" t="s">
        <v>68</v>
      </c>
      <c r="O1515">
        <v>0</v>
      </c>
      <c r="P1515" t="s">
        <v>122</v>
      </c>
      <c r="Q1515">
        <f t="shared" si="23"/>
        <v>0.28432648401826482</v>
      </c>
      <c r="R1515" t="s">
        <v>2605</v>
      </c>
    </row>
    <row r="1516" spans="1:20" x14ac:dyDescent="0.25">
      <c r="A1516" t="s">
        <v>125</v>
      </c>
      <c r="B1516">
        <v>2016</v>
      </c>
      <c r="C1516" t="s">
        <v>2606</v>
      </c>
      <c r="D1516" t="s">
        <v>2607</v>
      </c>
      <c r="E1516">
        <v>1</v>
      </c>
      <c r="F1516" t="s">
        <v>120</v>
      </c>
      <c r="G1516">
        <v>41974</v>
      </c>
      <c r="I1516" t="s">
        <v>129</v>
      </c>
      <c r="J1516" t="s">
        <v>69</v>
      </c>
      <c r="K1516">
        <v>2</v>
      </c>
      <c r="L1516">
        <v>4828</v>
      </c>
      <c r="M1516">
        <v>0</v>
      </c>
      <c r="N1516" t="s">
        <v>68</v>
      </c>
      <c r="O1516">
        <v>0</v>
      </c>
      <c r="P1516" t="s">
        <v>122</v>
      </c>
      <c r="Q1516">
        <f t="shared" si="23"/>
        <v>0.27557077625570775</v>
      </c>
      <c r="R1516" t="s">
        <v>2607</v>
      </c>
    </row>
    <row r="1517" spans="1:20" x14ac:dyDescent="0.25">
      <c r="A1517" t="s">
        <v>150</v>
      </c>
      <c r="B1517">
        <v>2016</v>
      </c>
      <c r="C1517" t="s">
        <v>2608</v>
      </c>
      <c r="D1517" t="s">
        <v>2609</v>
      </c>
      <c r="E1517" t="s">
        <v>2610</v>
      </c>
      <c r="F1517" t="s">
        <v>120</v>
      </c>
      <c r="G1517">
        <v>39433</v>
      </c>
      <c r="I1517" t="s">
        <v>167</v>
      </c>
      <c r="J1517" t="s">
        <v>74</v>
      </c>
      <c r="K1517">
        <v>4.5999999999999996</v>
      </c>
      <c r="L1517">
        <v>39850</v>
      </c>
      <c r="M1517">
        <v>441180</v>
      </c>
      <c r="N1517" t="s">
        <v>81</v>
      </c>
      <c r="O1517">
        <v>0</v>
      </c>
      <c r="P1517" t="s">
        <v>122</v>
      </c>
      <c r="Q1517">
        <f t="shared" si="23"/>
        <v>0.98893190391105812</v>
      </c>
      <c r="R1517" t="s">
        <v>2609</v>
      </c>
    </row>
    <row r="1518" spans="1:20" x14ac:dyDescent="0.25">
      <c r="A1518" t="s">
        <v>150</v>
      </c>
      <c r="B1518">
        <v>2016</v>
      </c>
      <c r="C1518" t="s">
        <v>2611</v>
      </c>
      <c r="D1518" t="s">
        <v>2612</v>
      </c>
      <c r="E1518" t="s">
        <v>2613</v>
      </c>
      <c r="F1518" t="s">
        <v>120</v>
      </c>
      <c r="G1518">
        <v>41473</v>
      </c>
      <c r="I1518" t="s">
        <v>167</v>
      </c>
      <c r="J1518" t="s">
        <v>74</v>
      </c>
      <c r="K1518">
        <v>4.5999999999999996</v>
      </c>
      <c r="L1518">
        <v>35212</v>
      </c>
      <c r="M1518">
        <v>373641</v>
      </c>
      <c r="N1518" t="s">
        <v>81</v>
      </c>
      <c r="O1518">
        <v>0</v>
      </c>
      <c r="P1518" t="s">
        <v>122</v>
      </c>
      <c r="Q1518">
        <f t="shared" si="23"/>
        <v>0.87383363112964063</v>
      </c>
      <c r="R1518" t="s">
        <v>2612</v>
      </c>
    </row>
    <row r="1519" spans="1:20" x14ac:dyDescent="0.25">
      <c r="A1519" t="s">
        <v>150</v>
      </c>
      <c r="B1519">
        <v>2016</v>
      </c>
      <c r="C1519" t="s">
        <v>2614</v>
      </c>
      <c r="D1519" t="s">
        <v>2615</v>
      </c>
      <c r="E1519" t="s">
        <v>2613</v>
      </c>
      <c r="F1519" t="s">
        <v>120</v>
      </c>
      <c r="G1519">
        <v>38909</v>
      </c>
      <c r="I1519" t="s">
        <v>167</v>
      </c>
      <c r="J1519" t="s">
        <v>74</v>
      </c>
      <c r="K1519">
        <v>4.49</v>
      </c>
      <c r="L1519">
        <v>35374</v>
      </c>
      <c r="M1519">
        <v>370295</v>
      </c>
      <c r="N1519" t="s">
        <v>81</v>
      </c>
      <c r="O1519">
        <v>0</v>
      </c>
      <c r="P1519" t="s">
        <v>122</v>
      </c>
      <c r="Q1519">
        <f t="shared" si="23"/>
        <v>0.89936032380429365</v>
      </c>
      <c r="R1519" t="s">
        <v>2615</v>
      </c>
    </row>
    <row r="1520" spans="1:20" x14ac:dyDescent="0.25">
      <c r="A1520" t="s">
        <v>168</v>
      </c>
      <c r="B1520">
        <v>2016</v>
      </c>
      <c r="C1520" t="s">
        <v>2616</v>
      </c>
      <c r="D1520" t="s">
        <v>2617</v>
      </c>
      <c r="E1520" t="s">
        <v>2618</v>
      </c>
      <c r="F1520" t="s">
        <v>120</v>
      </c>
      <c r="G1520">
        <v>31048</v>
      </c>
      <c r="I1520" t="s">
        <v>172</v>
      </c>
      <c r="J1520" t="s">
        <v>70</v>
      </c>
      <c r="K1520">
        <v>120</v>
      </c>
      <c r="L1520">
        <v>254294</v>
      </c>
      <c r="M1520">
        <v>0</v>
      </c>
      <c r="N1520" t="s">
        <v>77</v>
      </c>
      <c r="O1520">
        <v>0</v>
      </c>
      <c r="P1520" t="s">
        <v>122</v>
      </c>
      <c r="Q1520">
        <f t="shared" si="23"/>
        <v>0.24190829528158295</v>
      </c>
      <c r="R1520" t="s">
        <v>2617</v>
      </c>
    </row>
    <row r="1521" spans="1:18" x14ac:dyDescent="0.25">
      <c r="A1521" t="s">
        <v>125</v>
      </c>
      <c r="B1521">
        <v>2016</v>
      </c>
      <c r="C1521" t="s">
        <v>2619</v>
      </c>
      <c r="D1521" t="s">
        <v>2620</v>
      </c>
      <c r="E1521" t="s">
        <v>128</v>
      </c>
      <c r="F1521" t="s">
        <v>120</v>
      </c>
      <c r="G1521">
        <v>42333</v>
      </c>
      <c r="I1521" t="s">
        <v>129</v>
      </c>
      <c r="J1521" t="s">
        <v>69</v>
      </c>
      <c r="K1521">
        <v>108</v>
      </c>
      <c r="L1521">
        <v>281380</v>
      </c>
      <c r="M1521">
        <v>0</v>
      </c>
      <c r="N1521" t="s">
        <v>68</v>
      </c>
      <c r="O1521">
        <v>0</v>
      </c>
      <c r="Q1521">
        <f t="shared" si="23"/>
        <v>0.29741670894638933</v>
      </c>
      <c r="R1521" t="s">
        <v>2620</v>
      </c>
    </row>
    <row r="1522" spans="1:18" x14ac:dyDescent="0.25">
      <c r="A1522" t="s">
        <v>125</v>
      </c>
      <c r="B1522">
        <v>2016</v>
      </c>
      <c r="C1522" t="s">
        <v>2621</v>
      </c>
      <c r="D1522" t="s">
        <v>2622</v>
      </c>
      <c r="E1522" t="s">
        <v>128</v>
      </c>
      <c r="F1522" t="s">
        <v>120</v>
      </c>
      <c r="G1522">
        <v>42004</v>
      </c>
      <c r="I1522" t="s">
        <v>129</v>
      </c>
      <c r="J1522" t="s">
        <v>69</v>
      </c>
      <c r="K1522">
        <v>1.5</v>
      </c>
      <c r="L1522">
        <v>2628</v>
      </c>
      <c r="M1522">
        <v>0</v>
      </c>
      <c r="N1522" t="s">
        <v>68</v>
      </c>
      <c r="O1522">
        <v>0</v>
      </c>
      <c r="Q1522">
        <f t="shared" si="23"/>
        <v>0.2</v>
      </c>
      <c r="R1522" t="s">
        <v>2622</v>
      </c>
    </row>
    <row r="1523" spans="1:18" x14ac:dyDescent="0.25">
      <c r="A1523" t="s">
        <v>125</v>
      </c>
      <c r="B1523">
        <v>2016</v>
      </c>
      <c r="C1523" t="s">
        <v>2623</v>
      </c>
      <c r="D1523" t="s">
        <v>2624</v>
      </c>
      <c r="E1523">
        <v>1</v>
      </c>
      <c r="F1523" t="s">
        <v>120</v>
      </c>
      <c r="G1523">
        <v>41456</v>
      </c>
      <c r="I1523" t="s">
        <v>129</v>
      </c>
      <c r="J1523" t="s">
        <v>69</v>
      </c>
      <c r="K1523">
        <v>1.5</v>
      </c>
      <c r="L1523">
        <v>3401</v>
      </c>
      <c r="M1523">
        <v>0</v>
      </c>
      <c r="N1523" t="s">
        <v>68</v>
      </c>
      <c r="O1523">
        <v>0</v>
      </c>
      <c r="P1523" t="s">
        <v>122</v>
      </c>
      <c r="Q1523">
        <f t="shared" si="23"/>
        <v>0.25882800608828005</v>
      </c>
      <c r="R1523" t="s">
        <v>2624</v>
      </c>
    </row>
    <row r="1524" spans="1:18" x14ac:dyDescent="0.25">
      <c r="A1524" t="s">
        <v>125</v>
      </c>
      <c r="B1524">
        <v>2016</v>
      </c>
      <c r="C1524" t="s">
        <v>2625</v>
      </c>
      <c r="D1524" t="s">
        <v>2626</v>
      </c>
      <c r="E1524">
        <v>1</v>
      </c>
      <c r="F1524" t="s">
        <v>120</v>
      </c>
      <c r="G1524">
        <v>41456</v>
      </c>
      <c r="I1524" t="s">
        <v>129</v>
      </c>
      <c r="J1524" t="s">
        <v>69</v>
      </c>
      <c r="K1524">
        <v>1.5</v>
      </c>
      <c r="L1524">
        <v>3384</v>
      </c>
      <c r="M1524">
        <v>0</v>
      </c>
      <c r="N1524" t="s">
        <v>68</v>
      </c>
      <c r="O1524">
        <v>0</v>
      </c>
      <c r="P1524" t="s">
        <v>122</v>
      </c>
      <c r="Q1524">
        <f t="shared" si="23"/>
        <v>0.25753424657534246</v>
      </c>
      <c r="R1524" t="s">
        <v>2626</v>
      </c>
    </row>
    <row r="1525" spans="1:18" x14ac:dyDescent="0.25">
      <c r="A1525" t="s">
        <v>188</v>
      </c>
      <c r="B1525">
        <v>2016</v>
      </c>
      <c r="C1525" t="s">
        <v>2627</v>
      </c>
      <c r="D1525" t="s">
        <v>2628</v>
      </c>
      <c r="E1525">
        <v>914</v>
      </c>
      <c r="F1525" t="s">
        <v>120</v>
      </c>
      <c r="G1525">
        <v>24381</v>
      </c>
      <c r="I1525" t="s">
        <v>191</v>
      </c>
      <c r="J1525" t="s">
        <v>95</v>
      </c>
      <c r="K1525">
        <v>79</v>
      </c>
      <c r="L1525">
        <v>398965</v>
      </c>
      <c r="M1525">
        <v>0</v>
      </c>
      <c r="N1525" t="s">
        <v>93</v>
      </c>
      <c r="O1525">
        <v>0</v>
      </c>
      <c r="P1525" t="s">
        <v>122</v>
      </c>
      <c r="Q1525">
        <f t="shared" si="23"/>
        <v>0.57650569331252532</v>
      </c>
      <c r="R1525" t="s">
        <v>2628</v>
      </c>
    </row>
    <row r="1526" spans="1:18" x14ac:dyDescent="0.25">
      <c r="A1526" t="s">
        <v>125</v>
      </c>
      <c r="B1526">
        <v>2016</v>
      </c>
      <c r="C1526" t="s">
        <v>2629</v>
      </c>
      <c r="D1526" t="s">
        <v>2630</v>
      </c>
      <c r="E1526" t="s">
        <v>128</v>
      </c>
      <c r="F1526" t="s">
        <v>120</v>
      </c>
      <c r="G1526">
        <v>41609</v>
      </c>
      <c r="I1526" t="s">
        <v>129</v>
      </c>
      <c r="J1526" t="s">
        <v>69</v>
      </c>
      <c r="K1526">
        <v>2.5</v>
      </c>
      <c r="L1526">
        <v>4845</v>
      </c>
      <c r="M1526">
        <v>0</v>
      </c>
      <c r="N1526" t="s">
        <v>68</v>
      </c>
      <c r="O1526">
        <v>0</v>
      </c>
      <c r="P1526" t="s">
        <v>122</v>
      </c>
      <c r="Q1526">
        <f t="shared" si="23"/>
        <v>0.22123287671232877</v>
      </c>
      <c r="R1526" t="s">
        <v>2630</v>
      </c>
    </row>
    <row r="1527" spans="1:18" x14ac:dyDescent="0.25">
      <c r="A1527" t="s">
        <v>125</v>
      </c>
      <c r="B1527">
        <v>2016</v>
      </c>
      <c r="C1527" t="s">
        <v>2629</v>
      </c>
      <c r="D1527" t="s">
        <v>2630</v>
      </c>
      <c r="E1527" t="s">
        <v>154</v>
      </c>
      <c r="F1527" t="s">
        <v>120</v>
      </c>
      <c r="G1527">
        <v>41609</v>
      </c>
      <c r="I1527" t="s">
        <v>129</v>
      </c>
      <c r="J1527" t="s">
        <v>69</v>
      </c>
      <c r="K1527">
        <v>5</v>
      </c>
      <c r="L1527">
        <v>11737</v>
      </c>
      <c r="M1527">
        <v>0</v>
      </c>
      <c r="N1527" t="s">
        <v>68</v>
      </c>
      <c r="O1527">
        <v>0</v>
      </c>
      <c r="P1527" t="s">
        <v>122</v>
      </c>
      <c r="Q1527">
        <f t="shared" si="23"/>
        <v>0.26796803652968038</v>
      </c>
      <c r="R1527" t="s">
        <v>2630</v>
      </c>
    </row>
    <row r="1528" spans="1:18" x14ac:dyDescent="0.25">
      <c r="A1528" t="s">
        <v>125</v>
      </c>
      <c r="B1528">
        <v>2016</v>
      </c>
      <c r="C1528" t="s">
        <v>2631</v>
      </c>
      <c r="D1528" t="s">
        <v>2632</v>
      </c>
      <c r="E1528" t="s">
        <v>128</v>
      </c>
      <c r="F1528" t="s">
        <v>120</v>
      </c>
      <c r="G1528">
        <v>41933</v>
      </c>
      <c r="I1528" t="s">
        <v>129</v>
      </c>
      <c r="J1528" t="s">
        <v>69</v>
      </c>
      <c r="K1528">
        <v>1.75</v>
      </c>
      <c r="L1528">
        <v>3259</v>
      </c>
      <c r="M1528">
        <v>0</v>
      </c>
      <c r="N1528" t="s">
        <v>68</v>
      </c>
      <c r="O1528">
        <v>0</v>
      </c>
      <c r="Q1528">
        <f t="shared" si="23"/>
        <v>0.21258969341161121</v>
      </c>
      <c r="R1528" t="s">
        <v>2632</v>
      </c>
    </row>
    <row r="1529" spans="1:18" x14ac:dyDescent="0.25">
      <c r="A1529" t="s">
        <v>188</v>
      </c>
      <c r="B1529">
        <v>2016</v>
      </c>
      <c r="C1529" t="s">
        <v>2633</v>
      </c>
      <c r="D1529" t="s">
        <v>2634</v>
      </c>
      <c r="E1529" t="s">
        <v>2635</v>
      </c>
      <c r="F1529" t="s">
        <v>120</v>
      </c>
      <c r="G1529">
        <v>39105</v>
      </c>
      <c r="I1529" t="s">
        <v>191</v>
      </c>
      <c r="J1529" t="s">
        <v>95</v>
      </c>
      <c r="K1529">
        <v>4.6500000000000004</v>
      </c>
      <c r="L1529">
        <v>8951</v>
      </c>
      <c r="M1529">
        <v>0</v>
      </c>
      <c r="N1529" t="s">
        <v>93</v>
      </c>
      <c r="O1529">
        <v>0</v>
      </c>
      <c r="P1529" t="s">
        <v>122</v>
      </c>
      <c r="Q1529">
        <f t="shared" si="23"/>
        <v>0.21974272106839496</v>
      </c>
      <c r="R1529" t="s">
        <v>2634</v>
      </c>
    </row>
    <row r="1530" spans="1:18" x14ac:dyDescent="0.25">
      <c r="A1530" t="s">
        <v>130</v>
      </c>
      <c r="B1530">
        <v>2016</v>
      </c>
      <c r="C1530" t="s">
        <v>2636</v>
      </c>
      <c r="D1530" t="s">
        <v>2637</v>
      </c>
      <c r="E1530">
        <v>1</v>
      </c>
      <c r="F1530" t="s">
        <v>120</v>
      </c>
      <c r="G1530">
        <v>36923</v>
      </c>
      <c r="I1530" t="s">
        <v>133</v>
      </c>
      <c r="J1530" t="s">
        <v>75</v>
      </c>
      <c r="K1530">
        <v>1.21</v>
      </c>
      <c r="L1530">
        <v>6208</v>
      </c>
      <c r="M1530">
        <v>95213</v>
      </c>
      <c r="N1530" t="s">
        <v>79</v>
      </c>
      <c r="O1530">
        <v>0</v>
      </c>
      <c r="P1530" t="s">
        <v>122</v>
      </c>
      <c r="Q1530">
        <f t="shared" si="23"/>
        <v>0.5856824785840975</v>
      </c>
      <c r="R1530" t="s">
        <v>2637</v>
      </c>
    </row>
    <row r="1531" spans="1:18" x14ac:dyDescent="0.25">
      <c r="A1531" t="s">
        <v>125</v>
      </c>
      <c r="B1531">
        <v>2016</v>
      </c>
      <c r="C1531" t="s">
        <v>2638</v>
      </c>
      <c r="D1531" t="s">
        <v>2639</v>
      </c>
      <c r="E1531" t="s">
        <v>386</v>
      </c>
      <c r="F1531" t="s">
        <v>120</v>
      </c>
      <c r="G1531">
        <v>42550</v>
      </c>
      <c r="I1531" t="s">
        <v>129</v>
      </c>
      <c r="J1531" t="s">
        <v>69</v>
      </c>
      <c r="K1531">
        <v>100</v>
      </c>
      <c r="L1531">
        <v>103719</v>
      </c>
      <c r="M1531">
        <v>0</v>
      </c>
      <c r="N1531" t="s">
        <v>68</v>
      </c>
      <c r="O1531">
        <v>0</v>
      </c>
      <c r="Q1531">
        <f t="shared" si="23"/>
        <v>0.11840068493150685</v>
      </c>
      <c r="R1531" t="s">
        <v>2639</v>
      </c>
    </row>
    <row r="1532" spans="1:18" x14ac:dyDescent="0.25">
      <c r="A1532" t="s">
        <v>125</v>
      </c>
      <c r="B1532">
        <v>2016</v>
      </c>
      <c r="C1532" t="s">
        <v>2640</v>
      </c>
      <c r="D1532" t="s">
        <v>2641</v>
      </c>
      <c r="E1532" t="s">
        <v>386</v>
      </c>
      <c r="F1532" t="s">
        <v>120</v>
      </c>
      <c r="G1532">
        <v>42608</v>
      </c>
      <c r="I1532" t="s">
        <v>129</v>
      </c>
      <c r="J1532" t="s">
        <v>69</v>
      </c>
      <c r="K1532">
        <v>75</v>
      </c>
      <c r="L1532">
        <v>53897</v>
      </c>
      <c r="M1532">
        <v>0</v>
      </c>
      <c r="N1532" t="s">
        <v>68</v>
      </c>
      <c r="O1532">
        <v>0</v>
      </c>
      <c r="Q1532">
        <f t="shared" si="23"/>
        <v>8.2035007610350083E-2</v>
      </c>
      <c r="R1532" t="s">
        <v>2641</v>
      </c>
    </row>
    <row r="1533" spans="1:18" x14ac:dyDescent="0.25">
      <c r="A1533" t="s">
        <v>125</v>
      </c>
      <c r="B1533">
        <v>2016</v>
      </c>
      <c r="C1533" t="s">
        <v>2642</v>
      </c>
      <c r="D1533" t="s">
        <v>2643</v>
      </c>
      <c r="E1533" t="s">
        <v>128</v>
      </c>
      <c r="F1533" t="s">
        <v>120</v>
      </c>
      <c r="G1533">
        <v>42479</v>
      </c>
      <c r="I1533" t="s">
        <v>129</v>
      </c>
      <c r="J1533" t="s">
        <v>69</v>
      </c>
      <c r="K1533">
        <v>60</v>
      </c>
      <c r="L1533">
        <v>92126</v>
      </c>
      <c r="M1533">
        <v>0</v>
      </c>
      <c r="N1533" t="s">
        <v>68</v>
      </c>
      <c r="O1533">
        <v>0</v>
      </c>
      <c r="Q1533">
        <f t="shared" si="23"/>
        <v>0.17527777777777778</v>
      </c>
      <c r="R1533" t="s">
        <v>2643</v>
      </c>
    </row>
    <row r="1534" spans="1:18" x14ac:dyDescent="0.25">
      <c r="A1534" t="s">
        <v>125</v>
      </c>
      <c r="B1534">
        <v>2016</v>
      </c>
      <c r="C1534" t="s">
        <v>2644</v>
      </c>
      <c r="D1534" t="s">
        <v>2645</v>
      </c>
      <c r="E1534">
        <v>1</v>
      </c>
      <c r="F1534" t="s">
        <v>120</v>
      </c>
      <c r="G1534">
        <v>40909</v>
      </c>
      <c r="I1534" t="s">
        <v>129</v>
      </c>
      <c r="J1534" t="s">
        <v>69</v>
      </c>
      <c r="K1534">
        <v>5</v>
      </c>
      <c r="L1534">
        <v>12080</v>
      </c>
      <c r="M1534">
        <v>0</v>
      </c>
      <c r="N1534" t="s">
        <v>68</v>
      </c>
      <c r="O1534">
        <v>0</v>
      </c>
      <c r="P1534" t="s">
        <v>122</v>
      </c>
      <c r="Q1534">
        <f t="shared" si="23"/>
        <v>0.27579908675799086</v>
      </c>
      <c r="R1534" t="s">
        <v>2645</v>
      </c>
    </row>
    <row r="1535" spans="1:18" x14ac:dyDescent="0.25">
      <c r="A1535" t="s">
        <v>125</v>
      </c>
      <c r="B1535">
        <v>2016</v>
      </c>
      <c r="C1535" t="s">
        <v>2646</v>
      </c>
      <c r="D1535" t="s">
        <v>2647</v>
      </c>
      <c r="E1535">
        <v>1</v>
      </c>
      <c r="F1535" t="s">
        <v>120</v>
      </c>
      <c r="G1535">
        <v>40909</v>
      </c>
      <c r="I1535" t="s">
        <v>129</v>
      </c>
      <c r="J1535" t="s">
        <v>69</v>
      </c>
      <c r="K1535">
        <v>5</v>
      </c>
      <c r="L1535">
        <v>11939</v>
      </c>
      <c r="M1535">
        <v>0</v>
      </c>
      <c r="N1535" t="s">
        <v>68</v>
      </c>
      <c r="O1535">
        <v>0</v>
      </c>
      <c r="P1535" t="s">
        <v>122</v>
      </c>
      <c r="Q1535">
        <f t="shared" si="23"/>
        <v>0.27257990867579907</v>
      </c>
      <c r="R1535" t="s">
        <v>2647</v>
      </c>
    </row>
    <row r="1536" spans="1:18" x14ac:dyDescent="0.25">
      <c r="A1536" t="s">
        <v>125</v>
      </c>
      <c r="B1536">
        <v>2016</v>
      </c>
      <c r="C1536" t="s">
        <v>2648</v>
      </c>
      <c r="D1536" t="s">
        <v>2649</v>
      </c>
      <c r="E1536">
        <v>1</v>
      </c>
      <c r="F1536" t="s">
        <v>120</v>
      </c>
      <c r="G1536">
        <v>40909</v>
      </c>
      <c r="I1536" t="s">
        <v>129</v>
      </c>
      <c r="J1536" t="s">
        <v>69</v>
      </c>
      <c r="K1536">
        <v>5</v>
      </c>
      <c r="L1536">
        <v>12067</v>
      </c>
      <c r="M1536">
        <v>0</v>
      </c>
      <c r="N1536" t="s">
        <v>68</v>
      </c>
      <c r="O1536">
        <v>0</v>
      </c>
      <c r="P1536" t="s">
        <v>122</v>
      </c>
      <c r="Q1536">
        <f t="shared" si="23"/>
        <v>0.27550228310502284</v>
      </c>
      <c r="R1536" t="s">
        <v>2649</v>
      </c>
    </row>
    <row r="1537" spans="1:18" x14ac:dyDescent="0.25">
      <c r="A1537" t="s">
        <v>125</v>
      </c>
      <c r="B1537">
        <v>2016</v>
      </c>
      <c r="C1537" t="s">
        <v>2650</v>
      </c>
      <c r="D1537" t="s">
        <v>2651</v>
      </c>
      <c r="E1537">
        <v>1</v>
      </c>
      <c r="F1537" t="s">
        <v>120</v>
      </c>
      <c r="G1537">
        <v>41609</v>
      </c>
      <c r="I1537" t="s">
        <v>129</v>
      </c>
      <c r="J1537" t="s">
        <v>69</v>
      </c>
      <c r="K1537">
        <v>10</v>
      </c>
      <c r="L1537">
        <v>26448</v>
      </c>
      <c r="M1537">
        <v>0</v>
      </c>
      <c r="N1537" t="s">
        <v>68</v>
      </c>
      <c r="O1537">
        <v>0</v>
      </c>
      <c r="P1537" t="s">
        <v>122</v>
      </c>
      <c r="Q1537">
        <f t="shared" si="23"/>
        <v>0.30191780821917807</v>
      </c>
      <c r="R1537" t="s">
        <v>2651</v>
      </c>
    </row>
    <row r="1538" spans="1:18" x14ac:dyDescent="0.25">
      <c r="A1538" t="s">
        <v>125</v>
      </c>
      <c r="B1538">
        <v>2016</v>
      </c>
      <c r="C1538" t="s">
        <v>2652</v>
      </c>
      <c r="D1538" t="s">
        <v>2653</v>
      </c>
      <c r="E1538">
        <v>1</v>
      </c>
      <c r="F1538" t="s">
        <v>120</v>
      </c>
      <c r="G1538">
        <v>40909</v>
      </c>
      <c r="I1538" t="s">
        <v>129</v>
      </c>
      <c r="J1538" t="s">
        <v>69</v>
      </c>
      <c r="K1538">
        <v>3</v>
      </c>
      <c r="L1538">
        <v>7106</v>
      </c>
      <c r="M1538">
        <v>0</v>
      </c>
      <c r="N1538" t="s">
        <v>68</v>
      </c>
      <c r="O1538">
        <v>0</v>
      </c>
      <c r="P1538" t="s">
        <v>122</v>
      </c>
      <c r="Q1538">
        <f t="shared" si="23"/>
        <v>0.2703957382039574</v>
      </c>
      <c r="R1538" t="s">
        <v>2653</v>
      </c>
    </row>
    <row r="1539" spans="1:18" x14ac:dyDescent="0.25">
      <c r="A1539" t="s">
        <v>125</v>
      </c>
      <c r="B1539">
        <v>2016</v>
      </c>
      <c r="C1539" t="s">
        <v>2654</v>
      </c>
      <c r="D1539" t="s">
        <v>2655</v>
      </c>
      <c r="E1539">
        <v>1</v>
      </c>
      <c r="F1539" t="s">
        <v>120</v>
      </c>
      <c r="G1539">
        <v>40909</v>
      </c>
      <c r="I1539" t="s">
        <v>129</v>
      </c>
      <c r="J1539" t="s">
        <v>69</v>
      </c>
      <c r="K1539">
        <v>3</v>
      </c>
      <c r="L1539">
        <v>7006</v>
      </c>
      <c r="M1539">
        <v>0</v>
      </c>
      <c r="N1539" t="s">
        <v>68</v>
      </c>
      <c r="O1539">
        <v>0</v>
      </c>
      <c r="P1539" t="s">
        <v>122</v>
      </c>
      <c r="Q1539">
        <f t="shared" si="23"/>
        <v>0.26659056316590563</v>
      </c>
      <c r="R1539" t="s">
        <v>2655</v>
      </c>
    </row>
    <row r="1540" spans="1:18" x14ac:dyDescent="0.25">
      <c r="A1540" t="s">
        <v>125</v>
      </c>
      <c r="B1540">
        <v>2016</v>
      </c>
      <c r="C1540" t="s">
        <v>2656</v>
      </c>
      <c r="D1540" t="s">
        <v>2657</v>
      </c>
      <c r="E1540">
        <v>1</v>
      </c>
      <c r="F1540" t="s">
        <v>120</v>
      </c>
      <c r="G1540">
        <v>40909</v>
      </c>
      <c r="I1540" t="s">
        <v>129</v>
      </c>
      <c r="J1540" t="s">
        <v>69</v>
      </c>
      <c r="K1540">
        <v>3</v>
      </c>
      <c r="L1540">
        <v>6962</v>
      </c>
      <c r="M1540">
        <v>0</v>
      </c>
      <c r="N1540" t="s">
        <v>68</v>
      </c>
      <c r="O1540">
        <v>0</v>
      </c>
      <c r="P1540" t="s">
        <v>122</v>
      </c>
      <c r="Q1540">
        <f t="shared" si="23"/>
        <v>0.26491628614916285</v>
      </c>
      <c r="R1540" t="s">
        <v>2657</v>
      </c>
    </row>
    <row r="1541" spans="1:18" x14ac:dyDescent="0.25">
      <c r="A1541" t="s">
        <v>125</v>
      </c>
      <c r="B1541">
        <v>2016</v>
      </c>
      <c r="C1541" t="s">
        <v>2658</v>
      </c>
      <c r="D1541" t="s">
        <v>2659</v>
      </c>
      <c r="E1541">
        <v>1</v>
      </c>
      <c r="F1541" t="s">
        <v>120</v>
      </c>
      <c r="G1541">
        <v>40909</v>
      </c>
      <c r="I1541" t="s">
        <v>129</v>
      </c>
      <c r="J1541" t="s">
        <v>69</v>
      </c>
      <c r="K1541">
        <v>0.4</v>
      </c>
      <c r="L1541">
        <v>845</v>
      </c>
      <c r="M1541">
        <v>0</v>
      </c>
      <c r="N1541" t="s">
        <v>68</v>
      </c>
      <c r="O1541">
        <v>0</v>
      </c>
      <c r="P1541" t="s">
        <v>122</v>
      </c>
      <c r="Q1541">
        <f t="shared" ref="Q1541:Q1604" si="24">IFERROR(L1541/(K1541*8760),"")</f>
        <v>0.24115296803652969</v>
      </c>
      <c r="R1541" t="s">
        <v>2659</v>
      </c>
    </row>
    <row r="1542" spans="1:18" x14ac:dyDescent="0.25">
      <c r="A1542" t="s">
        <v>125</v>
      </c>
      <c r="B1542">
        <v>2016</v>
      </c>
      <c r="C1542" t="s">
        <v>2660</v>
      </c>
      <c r="D1542" t="s">
        <v>2661</v>
      </c>
      <c r="E1542">
        <v>1</v>
      </c>
      <c r="F1542" t="s">
        <v>120</v>
      </c>
      <c r="G1542">
        <v>40909</v>
      </c>
      <c r="I1542" t="s">
        <v>129</v>
      </c>
      <c r="J1542" t="s">
        <v>69</v>
      </c>
      <c r="K1542">
        <v>5</v>
      </c>
      <c r="L1542">
        <v>12110</v>
      </c>
      <c r="M1542">
        <v>0</v>
      </c>
      <c r="N1542" t="s">
        <v>68</v>
      </c>
      <c r="O1542">
        <v>0</v>
      </c>
      <c r="P1542" t="s">
        <v>122</v>
      </c>
      <c r="Q1542">
        <f t="shared" si="24"/>
        <v>0.2764840182648402</v>
      </c>
      <c r="R1542" t="s">
        <v>2661</v>
      </c>
    </row>
    <row r="1543" spans="1:18" x14ac:dyDescent="0.25">
      <c r="A1543" t="s">
        <v>125</v>
      </c>
      <c r="B1543">
        <v>2016</v>
      </c>
      <c r="C1543" t="s">
        <v>2662</v>
      </c>
      <c r="D1543" t="s">
        <v>2663</v>
      </c>
      <c r="E1543">
        <v>1</v>
      </c>
      <c r="F1543" t="s">
        <v>120</v>
      </c>
      <c r="G1543">
        <v>40909</v>
      </c>
      <c r="I1543" t="s">
        <v>129</v>
      </c>
      <c r="J1543" t="s">
        <v>69</v>
      </c>
      <c r="K1543">
        <v>5</v>
      </c>
      <c r="L1543">
        <v>11964</v>
      </c>
      <c r="M1543">
        <v>0</v>
      </c>
      <c r="N1543" t="s">
        <v>68</v>
      </c>
      <c r="O1543">
        <v>0</v>
      </c>
      <c r="P1543" t="s">
        <v>122</v>
      </c>
      <c r="Q1543">
        <f t="shared" si="24"/>
        <v>0.27315068493150685</v>
      </c>
      <c r="R1543" t="s">
        <v>2663</v>
      </c>
    </row>
    <row r="1544" spans="1:18" x14ac:dyDescent="0.25">
      <c r="A1544" t="s">
        <v>125</v>
      </c>
      <c r="B1544">
        <v>2016</v>
      </c>
      <c r="C1544" t="s">
        <v>2664</v>
      </c>
      <c r="D1544" t="s">
        <v>2665</v>
      </c>
      <c r="E1544">
        <v>1</v>
      </c>
      <c r="F1544" t="s">
        <v>120</v>
      </c>
      <c r="G1544">
        <v>40909</v>
      </c>
      <c r="I1544" t="s">
        <v>129</v>
      </c>
      <c r="J1544" t="s">
        <v>69</v>
      </c>
      <c r="K1544">
        <v>5</v>
      </c>
      <c r="L1544">
        <v>11967</v>
      </c>
      <c r="M1544">
        <v>0</v>
      </c>
      <c r="N1544" t="s">
        <v>68</v>
      </c>
      <c r="O1544">
        <v>0</v>
      </c>
      <c r="P1544" t="s">
        <v>122</v>
      </c>
      <c r="Q1544">
        <f t="shared" si="24"/>
        <v>0.27321917808219176</v>
      </c>
      <c r="R1544" t="s">
        <v>2665</v>
      </c>
    </row>
    <row r="1545" spans="1:18" x14ac:dyDescent="0.25">
      <c r="A1545" t="s">
        <v>125</v>
      </c>
      <c r="B1545">
        <v>2016</v>
      </c>
      <c r="C1545" t="s">
        <v>2666</v>
      </c>
      <c r="D1545" t="s">
        <v>2667</v>
      </c>
      <c r="E1545">
        <v>1</v>
      </c>
      <c r="F1545" t="s">
        <v>120</v>
      </c>
      <c r="G1545">
        <v>40909</v>
      </c>
      <c r="I1545" t="s">
        <v>129</v>
      </c>
      <c r="J1545" t="s">
        <v>69</v>
      </c>
      <c r="K1545">
        <v>5</v>
      </c>
      <c r="L1545">
        <v>12316</v>
      </c>
      <c r="M1545">
        <v>0</v>
      </c>
      <c r="N1545" t="s">
        <v>68</v>
      </c>
      <c r="O1545">
        <v>0</v>
      </c>
      <c r="P1545" t="s">
        <v>122</v>
      </c>
      <c r="Q1545">
        <f t="shared" si="24"/>
        <v>0.28118721461187213</v>
      </c>
      <c r="R1545" t="s">
        <v>2667</v>
      </c>
    </row>
    <row r="1546" spans="1:18" x14ac:dyDescent="0.25">
      <c r="A1546" t="s">
        <v>125</v>
      </c>
      <c r="B1546">
        <v>2016</v>
      </c>
      <c r="C1546" t="s">
        <v>2668</v>
      </c>
      <c r="D1546" t="s">
        <v>2669</v>
      </c>
      <c r="E1546">
        <v>1</v>
      </c>
      <c r="F1546" t="s">
        <v>120</v>
      </c>
      <c r="G1546">
        <v>40909</v>
      </c>
      <c r="I1546" t="s">
        <v>129</v>
      </c>
      <c r="J1546" t="s">
        <v>69</v>
      </c>
      <c r="K1546">
        <v>5</v>
      </c>
      <c r="L1546">
        <v>12298</v>
      </c>
      <c r="M1546">
        <v>0</v>
      </c>
      <c r="N1546" t="s">
        <v>68</v>
      </c>
      <c r="O1546">
        <v>0</v>
      </c>
      <c r="P1546" t="s">
        <v>122</v>
      </c>
      <c r="Q1546">
        <f t="shared" si="24"/>
        <v>0.28077625570776255</v>
      </c>
      <c r="R1546" t="s">
        <v>2669</v>
      </c>
    </row>
    <row r="1547" spans="1:18" x14ac:dyDescent="0.25">
      <c r="A1547" t="s">
        <v>125</v>
      </c>
      <c r="B1547">
        <v>2016</v>
      </c>
      <c r="C1547" t="s">
        <v>2670</v>
      </c>
      <c r="D1547" t="s">
        <v>2671</v>
      </c>
      <c r="E1547">
        <v>1</v>
      </c>
      <c r="F1547" t="s">
        <v>120</v>
      </c>
      <c r="G1547">
        <v>40909</v>
      </c>
      <c r="I1547" t="s">
        <v>129</v>
      </c>
      <c r="J1547" t="s">
        <v>69</v>
      </c>
      <c r="K1547">
        <v>5</v>
      </c>
      <c r="L1547">
        <v>12358</v>
      </c>
      <c r="M1547">
        <v>0</v>
      </c>
      <c r="N1547" t="s">
        <v>68</v>
      </c>
      <c r="O1547">
        <v>0</v>
      </c>
      <c r="P1547" t="s">
        <v>122</v>
      </c>
      <c r="Q1547">
        <f t="shared" si="24"/>
        <v>0.28214611872146117</v>
      </c>
      <c r="R1547" t="s">
        <v>2671</v>
      </c>
    </row>
    <row r="1548" spans="1:18" x14ac:dyDescent="0.25">
      <c r="A1548" t="s">
        <v>125</v>
      </c>
      <c r="B1548">
        <v>2016</v>
      </c>
      <c r="C1548" t="s">
        <v>2672</v>
      </c>
      <c r="D1548" t="s">
        <v>2673</v>
      </c>
      <c r="E1548">
        <v>1</v>
      </c>
      <c r="F1548" t="s">
        <v>120</v>
      </c>
      <c r="G1548">
        <v>40909</v>
      </c>
      <c r="I1548" t="s">
        <v>129</v>
      </c>
      <c r="J1548" t="s">
        <v>69</v>
      </c>
      <c r="K1548">
        <v>5</v>
      </c>
      <c r="L1548">
        <v>12000</v>
      </c>
      <c r="M1548">
        <v>0</v>
      </c>
      <c r="N1548" t="s">
        <v>68</v>
      </c>
      <c r="O1548">
        <v>0</v>
      </c>
      <c r="P1548" t="s">
        <v>122</v>
      </c>
      <c r="Q1548">
        <f t="shared" si="24"/>
        <v>0.27397260273972601</v>
      </c>
      <c r="R1548" t="s">
        <v>2673</v>
      </c>
    </row>
    <row r="1549" spans="1:18" x14ac:dyDescent="0.25">
      <c r="A1549" t="s">
        <v>125</v>
      </c>
      <c r="B1549">
        <v>2016</v>
      </c>
      <c r="C1549" t="s">
        <v>2674</v>
      </c>
      <c r="D1549" t="s">
        <v>2675</v>
      </c>
      <c r="E1549">
        <v>1</v>
      </c>
      <c r="F1549" t="s">
        <v>120</v>
      </c>
      <c r="G1549">
        <v>40909</v>
      </c>
      <c r="I1549" t="s">
        <v>129</v>
      </c>
      <c r="J1549" t="s">
        <v>69</v>
      </c>
      <c r="K1549">
        <v>5</v>
      </c>
      <c r="L1549">
        <v>12433</v>
      </c>
      <c r="M1549">
        <v>0</v>
      </c>
      <c r="N1549" t="s">
        <v>68</v>
      </c>
      <c r="O1549">
        <v>0</v>
      </c>
      <c r="P1549" t="s">
        <v>122</v>
      </c>
      <c r="Q1549">
        <f t="shared" si="24"/>
        <v>0.28385844748858446</v>
      </c>
      <c r="R1549" t="s">
        <v>2675</v>
      </c>
    </row>
    <row r="1550" spans="1:18" x14ac:dyDescent="0.25">
      <c r="A1550" t="s">
        <v>125</v>
      </c>
      <c r="B1550">
        <v>2016</v>
      </c>
      <c r="C1550" t="s">
        <v>2676</v>
      </c>
      <c r="D1550" t="s">
        <v>2677</v>
      </c>
      <c r="E1550">
        <v>1</v>
      </c>
      <c r="F1550" t="s">
        <v>120</v>
      </c>
      <c r="G1550">
        <v>40909</v>
      </c>
      <c r="I1550" t="s">
        <v>129</v>
      </c>
      <c r="J1550" t="s">
        <v>69</v>
      </c>
      <c r="K1550">
        <v>5</v>
      </c>
      <c r="L1550">
        <v>12371</v>
      </c>
      <c r="M1550">
        <v>0</v>
      </c>
      <c r="N1550" t="s">
        <v>68</v>
      </c>
      <c r="O1550">
        <v>0</v>
      </c>
      <c r="P1550" t="s">
        <v>122</v>
      </c>
      <c r="Q1550">
        <f t="shared" si="24"/>
        <v>0.28244292237442925</v>
      </c>
      <c r="R1550" t="s">
        <v>2677</v>
      </c>
    </row>
    <row r="1551" spans="1:18" x14ac:dyDescent="0.25">
      <c r="A1551" t="s">
        <v>125</v>
      </c>
      <c r="B1551">
        <v>2016</v>
      </c>
      <c r="C1551" t="s">
        <v>2678</v>
      </c>
      <c r="D1551" t="s">
        <v>2679</v>
      </c>
      <c r="E1551">
        <v>1</v>
      </c>
      <c r="F1551" t="s">
        <v>120</v>
      </c>
      <c r="G1551">
        <v>40422</v>
      </c>
      <c r="I1551" t="s">
        <v>129</v>
      </c>
      <c r="J1551" t="s">
        <v>69</v>
      </c>
      <c r="K1551">
        <v>1</v>
      </c>
      <c r="L1551">
        <v>1788</v>
      </c>
      <c r="M1551">
        <v>0</v>
      </c>
      <c r="N1551" t="s">
        <v>68</v>
      </c>
      <c r="O1551">
        <v>0</v>
      </c>
      <c r="P1551" t="s">
        <v>122</v>
      </c>
      <c r="Q1551">
        <f t="shared" si="24"/>
        <v>0.20410958904109588</v>
      </c>
      <c r="R1551" t="s">
        <v>2679</v>
      </c>
    </row>
    <row r="1552" spans="1:18" x14ac:dyDescent="0.25">
      <c r="A1552" t="s">
        <v>125</v>
      </c>
      <c r="B1552">
        <v>2016</v>
      </c>
      <c r="C1552" t="s">
        <v>2680</v>
      </c>
      <c r="D1552" t="s">
        <v>2681</v>
      </c>
      <c r="E1552" t="s">
        <v>386</v>
      </c>
      <c r="F1552" t="s">
        <v>120</v>
      </c>
      <c r="G1552">
        <v>42502</v>
      </c>
      <c r="I1552" t="s">
        <v>129</v>
      </c>
      <c r="J1552" t="s">
        <v>69</v>
      </c>
      <c r="K1552">
        <v>30</v>
      </c>
      <c r="L1552">
        <v>50795</v>
      </c>
      <c r="M1552">
        <v>0</v>
      </c>
      <c r="N1552" t="s">
        <v>68</v>
      </c>
      <c r="O1552">
        <v>0</v>
      </c>
      <c r="Q1552">
        <f t="shared" si="24"/>
        <v>0.19328386605783865</v>
      </c>
      <c r="R1552" t="s">
        <v>2681</v>
      </c>
    </row>
    <row r="1553" spans="1:18" x14ac:dyDescent="0.25">
      <c r="A1553" t="s">
        <v>125</v>
      </c>
      <c r="B1553">
        <v>2016</v>
      </c>
      <c r="C1553" t="s">
        <v>2682</v>
      </c>
      <c r="D1553" t="s">
        <v>2683</v>
      </c>
      <c r="E1553" t="s">
        <v>386</v>
      </c>
      <c r="F1553" t="s">
        <v>120</v>
      </c>
      <c r="G1553">
        <v>42430</v>
      </c>
      <c r="I1553" t="s">
        <v>129</v>
      </c>
      <c r="J1553" t="s">
        <v>69</v>
      </c>
      <c r="K1553">
        <v>40</v>
      </c>
      <c r="L1553">
        <v>94740</v>
      </c>
      <c r="M1553">
        <v>0</v>
      </c>
      <c r="N1553" t="s">
        <v>68</v>
      </c>
      <c r="O1553">
        <v>0</v>
      </c>
      <c r="Q1553">
        <f t="shared" si="24"/>
        <v>0.27037671232876714</v>
      </c>
      <c r="R1553" t="s">
        <v>2683</v>
      </c>
    </row>
    <row r="1554" spans="1:18" x14ac:dyDescent="0.25">
      <c r="A1554" t="s">
        <v>125</v>
      </c>
      <c r="B1554">
        <v>2016</v>
      </c>
      <c r="C1554" t="s">
        <v>2684</v>
      </c>
      <c r="D1554" t="s">
        <v>2685</v>
      </c>
      <c r="E1554" t="s">
        <v>386</v>
      </c>
      <c r="F1554" t="s">
        <v>120</v>
      </c>
      <c r="G1554">
        <v>42460</v>
      </c>
      <c r="I1554" t="s">
        <v>129</v>
      </c>
      <c r="J1554" t="s">
        <v>69</v>
      </c>
      <c r="K1554">
        <v>30</v>
      </c>
      <c r="L1554">
        <v>62031</v>
      </c>
      <c r="M1554">
        <v>0</v>
      </c>
      <c r="N1554" t="s">
        <v>68</v>
      </c>
      <c r="O1554">
        <v>0</v>
      </c>
      <c r="Q1554">
        <f t="shared" si="24"/>
        <v>0.23603881278538813</v>
      </c>
      <c r="R1554" t="s">
        <v>2685</v>
      </c>
    </row>
    <row r="1555" spans="1:18" x14ac:dyDescent="0.25">
      <c r="A1555" t="s">
        <v>125</v>
      </c>
      <c r="B1555">
        <v>2016</v>
      </c>
      <c r="C1555" t="s">
        <v>2686</v>
      </c>
      <c r="D1555" t="s">
        <v>2687</v>
      </c>
      <c r="E1555">
        <v>1</v>
      </c>
      <c r="F1555" t="s">
        <v>120</v>
      </c>
      <c r="G1555">
        <v>39904</v>
      </c>
      <c r="I1555" t="s">
        <v>129</v>
      </c>
      <c r="J1555" t="s">
        <v>69</v>
      </c>
      <c r="K1555">
        <v>1</v>
      </c>
      <c r="L1555">
        <v>1349</v>
      </c>
      <c r="M1555">
        <v>0</v>
      </c>
      <c r="N1555" t="s">
        <v>68</v>
      </c>
      <c r="O1555">
        <v>0</v>
      </c>
      <c r="P1555" t="s">
        <v>122</v>
      </c>
      <c r="Q1555">
        <f t="shared" si="24"/>
        <v>0.15399543378995434</v>
      </c>
      <c r="R1555" t="s">
        <v>2687</v>
      </c>
    </row>
    <row r="1556" spans="1:18" x14ac:dyDescent="0.25">
      <c r="A1556" t="s">
        <v>125</v>
      </c>
      <c r="B1556">
        <v>2016</v>
      </c>
      <c r="C1556" t="s">
        <v>2688</v>
      </c>
      <c r="D1556" t="s">
        <v>2689</v>
      </c>
      <c r="E1556">
        <v>1</v>
      </c>
      <c r="F1556" t="s">
        <v>120</v>
      </c>
      <c r="G1556">
        <v>41596</v>
      </c>
      <c r="I1556" t="s">
        <v>129</v>
      </c>
      <c r="J1556" t="s">
        <v>69</v>
      </c>
      <c r="K1556">
        <v>5</v>
      </c>
      <c r="L1556">
        <v>11591</v>
      </c>
      <c r="M1556">
        <v>0</v>
      </c>
      <c r="N1556" t="s">
        <v>68</v>
      </c>
      <c r="O1556">
        <v>0</v>
      </c>
      <c r="P1556" t="s">
        <v>122</v>
      </c>
      <c r="Q1556">
        <f t="shared" si="24"/>
        <v>0.26463470319634702</v>
      </c>
      <c r="R1556" t="s">
        <v>2689</v>
      </c>
    </row>
    <row r="1557" spans="1:18" x14ac:dyDescent="0.25">
      <c r="A1557" t="s">
        <v>125</v>
      </c>
      <c r="B1557">
        <v>2016</v>
      </c>
      <c r="C1557" t="s">
        <v>2690</v>
      </c>
      <c r="D1557" t="s">
        <v>2691</v>
      </c>
      <c r="E1557" t="s">
        <v>128</v>
      </c>
      <c r="F1557" t="s">
        <v>120</v>
      </c>
      <c r="G1557">
        <v>41609</v>
      </c>
      <c r="I1557" t="s">
        <v>129</v>
      </c>
      <c r="J1557" t="s">
        <v>69</v>
      </c>
      <c r="K1557">
        <v>20</v>
      </c>
      <c r="L1557">
        <v>59219</v>
      </c>
      <c r="M1557">
        <v>0</v>
      </c>
      <c r="N1557" t="s">
        <v>68</v>
      </c>
      <c r="O1557">
        <v>0</v>
      </c>
      <c r="P1557" t="s">
        <v>122</v>
      </c>
      <c r="Q1557">
        <f t="shared" si="24"/>
        <v>0.33800799086757993</v>
      </c>
      <c r="R1557" t="s">
        <v>2691</v>
      </c>
    </row>
    <row r="1558" spans="1:18" x14ac:dyDescent="0.25">
      <c r="A1558" t="s">
        <v>125</v>
      </c>
      <c r="B1558">
        <v>2016</v>
      </c>
      <c r="C1558" t="s">
        <v>2692</v>
      </c>
      <c r="D1558" t="s">
        <v>2693</v>
      </c>
      <c r="E1558">
        <v>1</v>
      </c>
      <c r="F1558" t="s">
        <v>120</v>
      </c>
      <c r="G1558">
        <v>41631</v>
      </c>
      <c r="I1558" t="s">
        <v>129</v>
      </c>
      <c r="J1558" t="s">
        <v>69</v>
      </c>
      <c r="K1558">
        <v>20</v>
      </c>
      <c r="L1558">
        <v>50129</v>
      </c>
      <c r="M1558">
        <v>0</v>
      </c>
      <c r="N1558" t="s">
        <v>68</v>
      </c>
      <c r="O1558">
        <v>0</v>
      </c>
      <c r="P1558" t="s">
        <v>122</v>
      </c>
      <c r="Q1558">
        <f t="shared" si="24"/>
        <v>0.28612442922374431</v>
      </c>
      <c r="R1558" t="s">
        <v>2693</v>
      </c>
    </row>
    <row r="1559" spans="1:18" x14ac:dyDescent="0.25">
      <c r="A1559" t="s">
        <v>125</v>
      </c>
      <c r="B1559">
        <v>2016</v>
      </c>
      <c r="C1559" t="s">
        <v>2694</v>
      </c>
      <c r="D1559" t="s">
        <v>2695</v>
      </c>
      <c r="E1559">
        <v>1</v>
      </c>
      <c r="F1559" t="s">
        <v>120</v>
      </c>
      <c r="G1559">
        <v>41614</v>
      </c>
      <c r="I1559" t="s">
        <v>129</v>
      </c>
      <c r="J1559" t="s">
        <v>69</v>
      </c>
      <c r="K1559">
        <v>17.5</v>
      </c>
      <c r="L1559">
        <v>49703</v>
      </c>
      <c r="M1559">
        <v>0</v>
      </c>
      <c r="N1559" t="s">
        <v>68</v>
      </c>
      <c r="O1559">
        <v>0</v>
      </c>
      <c r="P1559" t="s">
        <v>122</v>
      </c>
      <c r="Q1559">
        <f t="shared" si="24"/>
        <v>0.32422048271363341</v>
      </c>
      <c r="R1559" t="s">
        <v>2695</v>
      </c>
    </row>
    <row r="1560" spans="1:18" x14ac:dyDescent="0.25">
      <c r="A1560" t="s">
        <v>150</v>
      </c>
      <c r="B1560">
        <v>2016</v>
      </c>
      <c r="C1560" t="s">
        <v>2696</v>
      </c>
      <c r="D1560" t="s">
        <v>2697</v>
      </c>
      <c r="E1560" t="s">
        <v>128</v>
      </c>
      <c r="F1560" t="s">
        <v>446</v>
      </c>
      <c r="G1560">
        <v>37073</v>
      </c>
      <c r="I1560" t="s">
        <v>133</v>
      </c>
      <c r="J1560" t="s">
        <v>75</v>
      </c>
      <c r="K1560">
        <v>2.8</v>
      </c>
      <c r="L1560">
        <v>1267</v>
      </c>
      <c r="M1560">
        <v>13394</v>
      </c>
      <c r="N1560" t="s">
        <v>81</v>
      </c>
      <c r="O1560">
        <v>0</v>
      </c>
      <c r="P1560" t="s">
        <v>122</v>
      </c>
      <c r="Q1560">
        <f t="shared" si="24"/>
        <v>5.1655251141552512E-2</v>
      </c>
      <c r="R1560" t="s">
        <v>2697</v>
      </c>
    </row>
    <row r="1561" spans="1:18" x14ac:dyDescent="0.25">
      <c r="A1561" t="s">
        <v>150</v>
      </c>
      <c r="B1561">
        <v>2016</v>
      </c>
      <c r="C1561" t="s">
        <v>2696</v>
      </c>
      <c r="D1561" t="s">
        <v>2697</v>
      </c>
      <c r="E1561" t="s">
        <v>706</v>
      </c>
      <c r="F1561" t="s">
        <v>446</v>
      </c>
      <c r="G1561">
        <v>37073</v>
      </c>
      <c r="I1561" t="s">
        <v>133</v>
      </c>
      <c r="J1561" t="s">
        <v>75</v>
      </c>
      <c r="K1561">
        <v>2.8</v>
      </c>
      <c r="L1561">
        <v>1595</v>
      </c>
      <c r="M1561">
        <v>16796</v>
      </c>
      <c r="N1561" t="s">
        <v>81</v>
      </c>
      <c r="O1561">
        <v>0</v>
      </c>
      <c r="P1561" t="s">
        <v>122</v>
      </c>
      <c r="Q1561">
        <f t="shared" si="24"/>
        <v>6.5027723418134384E-2</v>
      </c>
      <c r="R1561" t="s">
        <v>2697</v>
      </c>
    </row>
    <row r="1562" spans="1:18" x14ac:dyDescent="0.25">
      <c r="A1562" t="s">
        <v>150</v>
      </c>
      <c r="B1562">
        <v>2016</v>
      </c>
      <c r="C1562" t="s">
        <v>2696</v>
      </c>
      <c r="D1562" t="s">
        <v>2697</v>
      </c>
      <c r="E1562" t="s">
        <v>707</v>
      </c>
      <c r="F1562" t="s">
        <v>446</v>
      </c>
      <c r="G1562">
        <v>37073</v>
      </c>
      <c r="I1562" t="s">
        <v>133</v>
      </c>
      <c r="J1562" t="s">
        <v>75</v>
      </c>
      <c r="K1562">
        <v>2.8</v>
      </c>
      <c r="L1562">
        <v>1868</v>
      </c>
      <c r="M1562">
        <v>19807</v>
      </c>
      <c r="N1562" t="s">
        <v>81</v>
      </c>
      <c r="O1562">
        <v>0</v>
      </c>
      <c r="P1562" t="s">
        <v>122</v>
      </c>
      <c r="Q1562">
        <f t="shared" si="24"/>
        <v>7.6157860404435743E-2</v>
      </c>
      <c r="R1562" t="s">
        <v>2697</v>
      </c>
    </row>
    <row r="1563" spans="1:18" x14ac:dyDescent="0.25">
      <c r="A1563" t="s">
        <v>150</v>
      </c>
      <c r="B1563">
        <v>2016</v>
      </c>
      <c r="C1563" t="s">
        <v>2696</v>
      </c>
      <c r="D1563" t="s">
        <v>2697</v>
      </c>
      <c r="E1563" t="s">
        <v>708</v>
      </c>
      <c r="F1563" t="s">
        <v>446</v>
      </c>
      <c r="G1563">
        <v>37073</v>
      </c>
      <c r="I1563" t="s">
        <v>133</v>
      </c>
      <c r="J1563" t="s">
        <v>75</v>
      </c>
      <c r="K1563">
        <v>2.8</v>
      </c>
      <c r="L1563">
        <v>1801</v>
      </c>
      <c r="M1563">
        <v>19095</v>
      </c>
      <c r="N1563" t="s">
        <v>81</v>
      </c>
      <c r="O1563">
        <v>0</v>
      </c>
      <c r="P1563" t="s">
        <v>122</v>
      </c>
      <c r="Q1563">
        <f t="shared" si="24"/>
        <v>7.3426288323548597E-2</v>
      </c>
      <c r="R1563" t="s">
        <v>2697</v>
      </c>
    </row>
    <row r="1564" spans="1:18" x14ac:dyDescent="0.25">
      <c r="A1564" t="s">
        <v>150</v>
      </c>
      <c r="B1564">
        <v>2016</v>
      </c>
      <c r="C1564" t="s">
        <v>2696</v>
      </c>
      <c r="D1564" t="s">
        <v>2697</v>
      </c>
      <c r="E1564" t="s">
        <v>709</v>
      </c>
      <c r="F1564" t="s">
        <v>446</v>
      </c>
      <c r="G1564">
        <v>37073</v>
      </c>
      <c r="I1564" t="s">
        <v>133</v>
      </c>
      <c r="J1564" t="s">
        <v>75</v>
      </c>
      <c r="K1564">
        <v>2.8</v>
      </c>
      <c r="L1564">
        <v>1856</v>
      </c>
      <c r="M1564">
        <v>19690</v>
      </c>
      <c r="N1564" t="s">
        <v>81</v>
      </c>
      <c r="O1564">
        <v>0</v>
      </c>
      <c r="P1564" t="s">
        <v>122</v>
      </c>
      <c r="Q1564">
        <f t="shared" si="24"/>
        <v>7.5668623613829089E-2</v>
      </c>
      <c r="R1564" t="s">
        <v>2697</v>
      </c>
    </row>
    <row r="1565" spans="1:18" x14ac:dyDescent="0.25">
      <c r="A1565" t="s">
        <v>150</v>
      </c>
      <c r="B1565">
        <v>2016</v>
      </c>
      <c r="C1565" t="s">
        <v>2696</v>
      </c>
      <c r="D1565" t="s">
        <v>2697</v>
      </c>
      <c r="E1565" t="s">
        <v>710</v>
      </c>
      <c r="F1565" t="s">
        <v>446</v>
      </c>
      <c r="G1565">
        <v>37073</v>
      </c>
      <c r="I1565" t="s">
        <v>133</v>
      </c>
      <c r="J1565" t="s">
        <v>75</v>
      </c>
      <c r="K1565">
        <v>2.8</v>
      </c>
      <c r="L1565">
        <v>1832</v>
      </c>
      <c r="M1565">
        <v>19569</v>
      </c>
      <c r="N1565" t="s">
        <v>81</v>
      </c>
      <c r="O1565">
        <v>0</v>
      </c>
      <c r="P1565" t="s">
        <v>122</v>
      </c>
      <c r="Q1565">
        <f t="shared" si="24"/>
        <v>7.4690150032615782E-2</v>
      </c>
      <c r="R1565" t="s">
        <v>2697</v>
      </c>
    </row>
    <row r="1566" spans="1:18" x14ac:dyDescent="0.25">
      <c r="A1566" t="s">
        <v>150</v>
      </c>
      <c r="B1566">
        <v>2016</v>
      </c>
      <c r="C1566" t="s">
        <v>2696</v>
      </c>
      <c r="D1566" t="s">
        <v>2697</v>
      </c>
      <c r="E1566" t="s">
        <v>711</v>
      </c>
      <c r="F1566" t="s">
        <v>446</v>
      </c>
      <c r="G1566">
        <v>37073</v>
      </c>
      <c r="I1566" t="s">
        <v>133</v>
      </c>
      <c r="J1566" t="s">
        <v>75</v>
      </c>
      <c r="K1566">
        <v>2.8</v>
      </c>
      <c r="L1566">
        <v>1984</v>
      </c>
      <c r="M1566">
        <v>21185</v>
      </c>
      <c r="N1566" t="s">
        <v>81</v>
      </c>
      <c r="O1566">
        <v>0</v>
      </c>
      <c r="P1566" t="s">
        <v>122</v>
      </c>
      <c r="Q1566">
        <f t="shared" si="24"/>
        <v>8.0887149380300061E-2</v>
      </c>
      <c r="R1566" t="s">
        <v>2697</v>
      </c>
    </row>
    <row r="1567" spans="1:18" x14ac:dyDescent="0.25">
      <c r="A1567" t="s">
        <v>150</v>
      </c>
      <c r="B1567">
        <v>2016</v>
      </c>
      <c r="C1567" t="s">
        <v>2696</v>
      </c>
      <c r="D1567" t="s">
        <v>2697</v>
      </c>
      <c r="E1567" t="s">
        <v>712</v>
      </c>
      <c r="F1567" t="s">
        <v>446</v>
      </c>
      <c r="G1567">
        <v>37073</v>
      </c>
      <c r="I1567" t="s">
        <v>133</v>
      </c>
      <c r="J1567" t="s">
        <v>75</v>
      </c>
      <c r="K1567">
        <v>2.8</v>
      </c>
      <c r="L1567">
        <v>1758</v>
      </c>
      <c r="M1567">
        <v>18811</v>
      </c>
      <c r="N1567" t="s">
        <v>81</v>
      </c>
      <c r="O1567">
        <v>0</v>
      </c>
      <c r="P1567" t="s">
        <v>122</v>
      </c>
      <c r="Q1567">
        <f t="shared" si="24"/>
        <v>7.1673189823874758E-2</v>
      </c>
      <c r="R1567" t="s">
        <v>2697</v>
      </c>
    </row>
    <row r="1568" spans="1:18" x14ac:dyDescent="0.25">
      <c r="A1568" t="s">
        <v>150</v>
      </c>
      <c r="B1568">
        <v>2016</v>
      </c>
      <c r="C1568" t="s">
        <v>2696</v>
      </c>
      <c r="D1568" t="s">
        <v>2697</v>
      </c>
      <c r="E1568" t="s">
        <v>154</v>
      </c>
      <c r="F1568" t="s">
        <v>446</v>
      </c>
      <c r="G1568">
        <v>37073</v>
      </c>
      <c r="I1568" t="s">
        <v>133</v>
      </c>
      <c r="J1568" t="s">
        <v>75</v>
      </c>
      <c r="K1568">
        <v>2.8</v>
      </c>
      <c r="L1568">
        <v>1312</v>
      </c>
      <c r="M1568">
        <v>13910</v>
      </c>
      <c r="N1568" t="s">
        <v>81</v>
      </c>
      <c r="O1568">
        <v>0</v>
      </c>
      <c r="P1568" t="s">
        <v>122</v>
      </c>
      <c r="Q1568">
        <f t="shared" si="24"/>
        <v>5.348988910632746E-2</v>
      </c>
      <c r="R1568" t="s">
        <v>2697</v>
      </c>
    </row>
    <row r="1569" spans="1:19" x14ac:dyDescent="0.25">
      <c r="A1569" t="s">
        <v>150</v>
      </c>
      <c r="B1569">
        <v>2016</v>
      </c>
      <c r="C1569" t="s">
        <v>2696</v>
      </c>
      <c r="D1569" t="s">
        <v>2697</v>
      </c>
      <c r="E1569" t="s">
        <v>268</v>
      </c>
      <c r="F1569" t="s">
        <v>446</v>
      </c>
      <c r="G1569">
        <v>37073</v>
      </c>
      <c r="I1569" t="s">
        <v>133</v>
      </c>
      <c r="J1569" t="s">
        <v>75</v>
      </c>
      <c r="K1569">
        <v>2.8</v>
      </c>
      <c r="L1569">
        <v>1394</v>
      </c>
      <c r="M1569">
        <v>14821</v>
      </c>
      <c r="N1569" t="s">
        <v>81</v>
      </c>
      <c r="O1569">
        <v>0</v>
      </c>
      <c r="P1569" t="s">
        <v>122</v>
      </c>
      <c r="Q1569">
        <f t="shared" si="24"/>
        <v>5.6833007175472926E-2</v>
      </c>
      <c r="R1569" t="s">
        <v>2697</v>
      </c>
    </row>
    <row r="1570" spans="1:19" x14ac:dyDescent="0.25">
      <c r="A1570" t="s">
        <v>150</v>
      </c>
      <c r="B1570">
        <v>2016</v>
      </c>
      <c r="C1570" t="s">
        <v>2696</v>
      </c>
      <c r="D1570" t="s">
        <v>2697</v>
      </c>
      <c r="E1570" t="s">
        <v>666</v>
      </c>
      <c r="F1570" t="s">
        <v>446</v>
      </c>
      <c r="G1570">
        <v>37073</v>
      </c>
      <c r="I1570" t="s">
        <v>133</v>
      </c>
      <c r="J1570" t="s">
        <v>75</v>
      </c>
      <c r="K1570">
        <v>2.8</v>
      </c>
      <c r="L1570">
        <v>1416</v>
      </c>
      <c r="M1570">
        <v>15144</v>
      </c>
      <c r="N1570" t="s">
        <v>81</v>
      </c>
      <c r="O1570">
        <v>0</v>
      </c>
      <c r="P1570" t="s">
        <v>122</v>
      </c>
      <c r="Q1570">
        <f t="shared" si="24"/>
        <v>5.7729941291585124E-2</v>
      </c>
      <c r="R1570" t="s">
        <v>2697</v>
      </c>
    </row>
    <row r="1571" spans="1:19" x14ac:dyDescent="0.25">
      <c r="A1571" t="s">
        <v>150</v>
      </c>
      <c r="B1571">
        <v>2016</v>
      </c>
      <c r="C1571" t="s">
        <v>2696</v>
      </c>
      <c r="D1571" t="s">
        <v>2697</v>
      </c>
      <c r="E1571" t="s">
        <v>713</v>
      </c>
      <c r="F1571" t="s">
        <v>446</v>
      </c>
      <c r="G1571">
        <v>37073</v>
      </c>
      <c r="I1571" t="s">
        <v>133</v>
      </c>
      <c r="J1571" t="s">
        <v>75</v>
      </c>
      <c r="K1571">
        <v>2.8</v>
      </c>
      <c r="L1571">
        <v>1453</v>
      </c>
      <c r="M1571">
        <v>15424</v>
      </c>
      <c r="N1571" t="s">
        <v>81</v>
      </c>
      <c r="O1571">
        <v>0</v>
      </c>
      <c r="P1571" t="s">
        <v>122</v>
      </c>
      <c r="Q1571">
        <f t="shared" si="24"/>
        <v>5.9238421395955643E-2</v>
      </c>
      <c r="R1571" t="s">
        <v>2697</v>
      </c>
    </row>
    <row r="1572" spans="1:19" x14ac:dyDescent="0.25">
      <c r="A1572" t="s">
        <v>150</v>
      </c>
      <c r="B1572">
        <v>2016</v>
      </c>
      <c r="C1572" t="s">
        <v>2696</v>
      </c>
      <c r="D1572" t="s">
        <v>2697</v>
      </c>
      <c r="E1572" t="s">
        <v>714</v>
      </c>
      <c r="F1572" t="s">
        <v>446</v>
      </c>
      <c r="G1572">
        <v>37073</v>
      </c>
      <c r="I1572" t="s">
        <v>133</v>
      </c>
      <c r="J1572" t="s">
        <v>75</v>
      </c>
      <c r="K1572">
        <v>2.8</v>
      </c>
      <c r="L1572">
        <v>1678</v>
      </c>
      <c r="M1572">
        <v>17650</v>
      </c>
      <c r="N1572" t="s">
        <v>81</v>
      </c>
      <c r="O1572">
        <v>0</v>
      </c>
      <c r="P1572" t="s">
        <v>122</v>
      </c>
      <c r="Q1572">
        <f t="shared" si="24"/>
        <v>6.8411611219830401E-2</v>
      </c>
      <c r="R1572" t="s">
        <v>2697</v>
      </c>
    </row>
    <row r="1573" spans="1:19" x14ac:dyDescent="0.25">
      <c r="A1573" t="s">
        <v>150</v>
      </c>
      <c r="B1573">
        <v>2016</v>
      </c>
      <c r="C1573" t="s">
        <v>2696</v>
      </c>
      <c r="D1573" t="s">
        <v>2697</v>
      </c>
      <c r="E1573" t="s">
        <v>715</v>
      </c>
      <c r="F1573" t="s">
        <v>446</v>
      </c>
      <c r="G1573">
        <v>37073</v>
      </c>
      <c r="I1573" t="s">
        <v>133</v>
      </c>
      <c r="J1573" t="s">
        <v>75</v>
      </c>
      <c r="K1573">
        <v>2.8</v>
      </c>
      <c r="L1573">
        <v>1241</v>
      </c>
      <c r="M1573">
        <v>13240</v>
      </c>
      <c r="N1573" t="s">
        <v>81</v>
      </c>
      <c r="O1573">
        <v>0</v>
      </c>
      <c r="P1573" t="s">
        <v>122</v>
      </c>
      <c r="Q1573">
        <f t="shared" si="24"/>
        <v>5.0595238095238096E-2</v>
      </c>
      <c r="R1573" t="s">
        <v>2697</v>
      </c>
    </row>
    <row r="1574" spans="1:19" x14ac:dyDescent="0.25">
      <c r="A1574" t="s">
        <v>150</v>
      </c>
      <c r="B1574">
        <v>2016</v>
      </c>
      <c r="C1574" t="s">
        <v>2696</v>
      </c>
      <c r="D1574" t="s">
        <v>2697</v>
      </c>
      <c r="E1574" t="s">
        <v>716</v>
      </c>
      <c r="F1574" t="s">
        <v>446</v>
      </c>
      <c r="G1574">
        <v>37073</v>
      </c>
      <c r="I1574" t="s">
        <v>133</v>
      </c>
      <c r="J1574" t="s">
        <v>75</v>
      </c>
      <c r="K1574">
        <v>2.8</v>
      </c>
      <c r="L1574">
        <v>1383</v>
      </c>
      <c r="M1574">
        <v>14607</v>
      </c>
      <c r="N1574" t="s">
        <v>81</v>
      </c>
      <c r="O1574">
        <v>0</v>
      </c>
      <c r="P1574" t="s">
        <v>122</v>
      </c>
      <c r="Q1574">
        <f t="shared" si="24"/>
        <v>5.638454011741683E-2</v>
      </c>
      <c r="R1574" t="s">
        <v>2697</v>
      </c>
    </row>
    <row r="1575" spans="1:19" x14ac:dyDescent="0.25">
      <c r="A1575" t="s">
        <v>150</v>
      </c>
      <c r="B1575">
        <v>2016</v>
      </c>
      <c r="C1575" t="s">
        <v>2696</v>
      </c>
      <c r="D1575" t="s">
        <v>2697</v>
      </c>
      <c r="E1575" t="s">
        <v>717</v>
      </c>
      <c r="F1575" t="s">
        <v>446</v>
      </c>
      <c r="G1575">
        <v>37073</v>
      </c>
      <c r="I1575" t="s">
        <v>133</v>
      </c>
      <c r="J1575" t="s">
        <v>75</v>
      </c>
      <c r="K1575">
        <v>2.8</v>
      </c>
      <c r="L1575">
        <v>1392</v>
      </c>
      <c r="M1575">
        <v>14730</v>
      </c>
      <c r="N1575" t="s">
        <v>81</v>
      </c>
      <c r="O1575">
        <v>0</v>
      </c>
      <c r="P1575" t="s">
        <v>122</v>
      </c>
      <c r="Q1575">
        <f t="shared" si="24"/>
        <v>5.6751467710371817E-2</v>
      </c>
      <c r="R1575" t="s">
        <v>2697</v>
      </c>
    </row>
    <row r="1576" spans="1:19" x14ac:dyDescent="0.25">
      <c r="A1576" t="s">
        <v>188</v>
      </c>
      <c r="B1576">
        <v>2016</v>
      </c>
      <c r="C1576" t="s">
        <v>2698</v>
      </c>
      <c r="D1576" t="s">
        <v>2699</v>
      </c>
      <c r="E1576">
        <v>1</v>
      </c>
      <c r="F1576" t="s">
        <v>120</v>
      </c>
      <c r="G1576">
        <v>31107</v>
      </c>
      <c r="I1576" t="s">
        <v>191</v>
      </c>
      <c r="J1576" t="s">
        <v>95</v>
      </c>
      <c r="K1576">
        <v>5.9</v>
      </c>
      <c r="L1576">
        <v>25595</v>
      </c>
      <c r="M1576">
        <v>0</v>
      </c>
      <c r="N1576" t="s">
        <v>93</v>
      </c>
      <c r="O1576">
        <v>0</v>
      </c>
      <c r="P1576" t="s">
        <v>122</v>
      </c>
      <c r="Q1576">
        <f t="shared" si="24"/>
        <v>0.49522095813017569</v>
      </c>
      <c r="R1576" t="s">
        <v>2699</v>
      </c>
    </row>
    <row r="1577" spans="1:19" x14ac:dyDescent="0.25">
      <c r="A1577" t="s">
        <v>125</v>
      </c>
      <c r="B1577">
        <v>2016</v>
      </c>
      <c r="C1577" t="s">
        <v>2700</v>
      </c>
      <c r="D1577" t="s">
        <v>2701</v>
      </c>
      <c r="E1577" t="s">
        <v>128</v>
      </c>
      <c r="F1577" t="s">
        <v>120</v>
      </c>
      <c r="G1577">
        <v>42217</v>
      </c>
      <c r="I1577" t="s">
        <v>129</v>
      </c>
      <c r="J1577" t="s">
        <v>69</v>
      </c>
      <c r="K1577">
        <v>20.86</v>
      </c>
      <c r="L1577">
        <v>40453</v>
      </c>
      <c r="M1577">
        <v>0</v>
      </c>
      <c r="N1577" t="s">
        <v>68</v>
      </c>
      <c r="O1577">
        <v>0</v>
      </c>
      <c r="P1577" t="s">
        <v>122</v>
      </c>
      <c r="Q1577">
        <f t="shared" si="24"/>
        <v>0.22137691152584965</v>
      </c>
      <c r="R1577" t="s">
        <v>2701</v>
      </c>
    </row>
    <row r="1578" spans="1:19" x14ac:dyDescent="0.25">
      <c r="A1578" t="s">
        <v>150</v>
      </c>
      <c r="B1578">
        <v>2016</v>
      </c>
      <c r="C1578" t="s">
        <v>2702</v>
      </c>
      <c r="D1578" t="s">
        <v>2703</v>
      </c>
      <c r="E1578">
        <v>1</v>
      </c>
      <c r="F1578" t="s">
        <v>120</v>
      </c>
      <c r="G1578">
        <v>35065</v>
      </c>
      <c r="I1578" t="s">
        <v>167</v>
      </c>
      <c r="J1578" t="s">
        <v>74</v>
      </c>
      <c r="K1578">
        <v>18</v>
      </c>
      <c r="L1578">
        <v>499.03</v>
      </c>
      <c r="M1578">
        <v>8693.01</v>
      </c>
      <c r="N1578" t="s">
        <v>81</v>
      </c>
      <c r="O1578">
        <v>0</v>
      </c>
      <c r="P1578" t="s">
        <v>122</v>
      </c>
      <c r="Q1578">
        <f t="shared" si="24"/>
        <v>3.1648274987316084E-3</v>
      </c>
      <c r="R1578" t="s">
        <v>2703</v>
      </c>
    </row>
    <row r="1579" spans="1:19" x14ac:dyDescent="0.25">
      <c r="A1579" t="s">
        <v>150</v>
      </c>
      <c r="B1579">
        <v>2016</v>
      </c>
      <c r="C1579" t="s">
        <v>2702</v>
      </c>
      <c r="D1579" t="s">
        <v>2703</v>
      </c>
      <c r="E1579">
        <v>2</v>
      </c>
      <c r="F1579" t="s">
        <v>120</v>
      </c>
      <c r="G1579">
        <v>35065</v>
      </c>
      <c r="I1579" t="s">
        <v>167</v>
      </c>
      <c r="J1579" t="s">
        <v>74</v>
      </c>
      <c r="K1579">
        <v>27.9</v>
      </c>
      <c r="L1579">
        <v>1534.04</v>
      </c>
      <c r="M1579">
        <v>22881</v>
      </c>
      <c r="N1579" t="s">
        <v>81</v>
      </c>
      <c r="O1579">
        <v>0</v>
      </c>
      <c r="P1579" t="s">
        <v>122</v>
      </c>
      <c r="Q1579">
        <f t="shared" si="24"/>
        <v>6.276656683196674E-3</v>
      </c>
      <c r="R1579" t="s">
        <v>2703</v>
      </c>
    </row>
    <row r="1580" spans="1:19" x14ac:dyDescent="0.25">
      <c r="A1580" t="s">
        <v>150</v>
      </c>
      <c r="B1580">
        <v>2016</v>
      </c>
      <c r="C1580" t="s">
        <v>2702</v>
      </c>
      <c r="D1580" t="s">
        <v>2703</v>
      </c>
      <c r="E1580">
        <v>3</v>
      </c>
      <c r="F1580" t="s">
        <v>120</v>
      </c>
      <c r="G1580">
        <v>35065</v>
      </c>
      <c r="I1580" t="s">
        <v>167</v>
      </c>
      <c r="J1580" t="s">
        <v>74</v>
      </c>
      <c r="K1580">
        <v>27.9</v>
      </c>
      <c r="L1580">
        <v>1193.03</v>
      </c>
      <c r="M1580">
        <v>19708</v>
      </c>
      <c r="N1580" t="s">
        <v>81</v>
      </c>
      <c r="O1580">
        <v>0</v>
      </c>
      <c r="P1580" t="s">
        <v>122</v>
      </c>
      <c r="Q1580">
        <f t="shared" si="24"/>
        <v>4.8813849200504082E-3</v>
      </c>
      <c r="R1580" t="s">
        <v>2703</v>
      </c>
    </row>
    <row r="1581" spans="1:19" x14ac:dyDescent="0.25">
      <c r="A1581" t="s">
        <v>150</v>
      </c>
      <c r="B1581">
        <v>2016</v>
      </c>
      <c r="C1581" t="s">
        <v>2702</v>
      </c>
      <c r="D1581" t="s">
        <v>2703</v>
      </c>
      <c r="E1581">
        <v>4</v>
      </c>
      <c r="F1581" t="s">
        <v>120</v>
      </c>
      <c r="G1581">
        <v>34335</v>
      </c>
      <c r="I1581" t="s">
        <v>199</v>
      </c>
      <c r="J1581" t="s">
        <v>84</v>
      </c>
      <c r="K1581">
        <v>26.8</v>
      </c>
      <c r="L1581">
        <v>80836</v>
      </c>
      <c r="M1581">
        <v>0</v>
      </c>
      <c r="N1581" t="s">
        <v>81</v>
      </c>
      <c r="O1581">
        <v>0</v>
      </c>
      <c r="P1581" t="s">
        <v>122</v>
      </c>
      <c r="Q1581">
        <f t="shared" si="24"/>
        <v>0.34432290601785592</v>
      </c>
      <c r="R1581" t="s">
        <v>2703</v>
      </c>
    </row>
    <row r="1582" spans="1:19" x14ac:dyDescent="0.25">
      <c r="A1582" t="s">
        <v>150</v>
      </c>
      <c r="B1582">
        <v>2016</v>
      </c>
      <c r="C1582" t="s">
        <v>2702</v>
      </c>
      <c r="D1582" t="s">
        <v>2703</v>
      </c>
      <c r="E1582">
        <v>5</v>
      </c>
      <c r="F1582" t="s">
        <v>120</v>
      </c>
      <c r="G1582">
        <v>37408</v>
      </c>
      <c r="I1582" t="s">
        <v>197</v>
      </c>
      <c r="J1582" t="s">
        <v>82</v>
      </c>
      <c r="K1582">
        <v>40</v>
      </c>
      <c r="L1582">
        <v>71119</v>
      </c>
      <c r="M1582">
        <v>832625</v>
      </c>
      <c r="N1582" t="s">
        <v>81</v>
      </c>
      <c r="O1582">
        <v>0</v>
      </c>
      <c r="P1582" t="s">
        <v>122</v>
      </c>
      <c r="Q1582">
        <f t="shared" si="24"/>
        <v>0.20296518264840183</v>
      </c>
      <c r="R1582" t="s">
        <v>2703</v>
      </c>
    </row>
    <row r="1583" spans="1:19" x14ac:dyDescent="0.25">
      <c r="A1583" t="s">
        <v>150</v>
      </c>
      <c r="B1583">
        <v>2016</v>
      </c>
      <c r="C1583" t="s">
        <v>2702</v>
      </c>
      <c r="D1583" t="s">
        <v>2703</v>
      </c>
      <c r="E1583">
        <v>6</v>
      </c>
      <c r="F1583" t="s">
        <v>120</v>
      </c>
      <c r="G1583">
        <v>40777</v>
      </c>
      <c r="I1583" t="s">
        <v>197</v>
      </c>
      <c r="J1583" t="s">
        <v>82</v>
      </c>
      <c r="K1583">
        <v>42.5</v>
      </c>
      <c r="L1583">
        <v>147983</v>
      </c>
      <c r="M1583">
        <v>1720480</v>
      </c>
      <c r="N1583" t="s">
        <v>81</v>
      </c>
      <c r="O1583">
        <v>0</v>
      </c>
      <c r="P1583" t="s">
        <v>122</v>
      </c>
      <c r="Q1583">
        <f t="shared" si="24"/>
        <v>0.39748321246306739</v>
      </c>
      <c r="R1583" t="s">
        <v>2703</v>
      </c>
    </row>
    <row r="1584" spans="1:19" x14ac:dyDescent="0.25">
      <c r="A1584" t="s">
        <v>150</v>
      </c>
      <c r="B1584">
        <v>2016</v>
      </c>
      <c r="C1584" t="s">
        <v>2704</v>
      </c>
      <c r="D1584" t="s">
        <v>2705</v>
      </c>
      <c r="E1584">
        <v>5</v>
      </c>
      <c r="F1584" t="s">
        <v>120</v>
      </c>
      <c r="G1584">
        <v>19998</v>
      </c>
      <c r="I1584" t="s">
        <v>172</v>
      </c>
      <c r="J1584" t="s">
        <v>70</v>
      </c>
      <c r="K1584">
        <v>178.87</v>
      </c>
      <c r="L1584">
        <v>21465.1</v>
      </c>
      <c r="M1584">
        <v>362018</v>
      </c>
      <c r="N1584" t="s">
        <v>81</v>
      </c>
      <c r="O1584">
        <v>0</v>
      </c>
      <c r="P1584" t="s">
        <v>90</v>
      </c>
      <c r="Q1584">
        <f t="shared" si="24"/>
        <v>1.3699076878618766E-2</v>
      </c>
      <c r="R1584" t="s">
        <v>3927</v>
      </c>
      <c r="S1584" t="s">
        <v>3795</v>
      </c>
    </row>
    <row r="1585" spans="1:20" x14ac:dyDescent="0.25">
      <c r="A1585" t="s">
        <v>150</v>
      </c>
      <c r="B1585">
        <v>2016</v>
      </c>
      <c r="C1585" t="s">
        <v>2704</v>
      </c>
      <c r="D1585" t="s">
        <v>2705</v>
      </c>
      <c r="E1585">
        <v>6</v>
      </c>
      <c r="F1585" t="s">
        <v>120</v>
      </c>
      <c r="G1585">
        <v>21016</v>
      </c>
      <c r="I1585" t="s">
        <v>172</v>
      </c>
      <c r="J1585" t="s">
        <v>70</v>
      </c>
      <c r="K1585">
        <v>175</v>
      </c>
      <c r="L1585">
        <v>47882</v>
      </c>
      <c r="M1585">
        <v>830649</v>
      </c>
      <c r="N1585" t="s">
        <v>81</v>
      </c>
      <c r="O1585">
        <v>0</v>
      </c>
      <c r="P1585" t="s">
        <v>90</v>
      </c>
      <c r="Q1585">
        <f t="shared" si="24"/>
        <v>3.1234181343770383E-2</v>
      </c>
      <c r="R1585" t="s">
        <v>3927</v>
      </c>
      <c r="S1585" t="s">
        <v>3795</v>
      </c>
    </row>
    <row r="1586" spans="1:20" x14ac:dyDescent="0.25">
      <c r="A1586" t="s">
        <v>150</v>
      </c>
      <c r="B1586">
        <v>2016</v>
      </c>
      <c r="C1586" t="s">
        <v>2704</v>
      </c>
      <c r="D1586" t="s">
        <v>2705</v>
      </c>
      <c r="E1586">
        <v>7</v>
      </c>
      <c r="F1586" t="s">
        <v>120</v>
      </c>
      <c r="G1586">
        <v>24504</v>
      </c>
      <c r="I1586" t="s">
        <v>172</v>
      </c>
      <c r="J1586" t="s">
        <v>70</v>
      </c>
      <c r="K1586">
        <v>505.96</v>
      </c>
      <c r="L1586">
        <v>176864</v>
      </c>
      <c r="M1586">
        <v>1917880</v>
      </c>
      <c r="N1586" t="s">
        <v>81</v>
      </c>
      <c r="O1586">
        <v>0</v>
      </c>
      <c r="P1586" t="s">
        <v>90</v>
      </c>
      <c r="Q1586">
        <f t="shared" si="24"/>
        <v>3.9904250015612985E-2</v>
      </c>
      <c r="R1586" t="s">
        <v>3927</v>
      </c>
      <c r="S1586" t="s">
        <v>3795</v>
      </c>
    </row>
    <row r="1587" spans="1:20" x14ac:dyDescent="0.25">
      <c r="A1587" t="s">
        <v>150</v>
      </c>
      <c r="B1587">
        <v>2016</v>
      </c>
      <c r="C1587" t="s">
        <v>2704</v>
      </c>
      <c r="D1587" t="s">
        <v>2705</v>
      </c>
      <c r="E1587">
        <v>8</v>
      </c>
      <c r="F1587" t="s">
        <v>120</v>
      </c>
      <c r="G1587">
        <v>24654</v>
      </c>
      <c r="I1587" t="s">
        <v>172</v>
      </c>
      <c r="J1587" t="s">
        <v>70</v>
      </c>
      <c r="K1587">
        <v>495.9</v>
      </c>
      <c r="L1587">
        <v>74344.100000000006</v>
      </c>
      <c r="M1587">
        <v>859668</v>
      </c>
      <c r="N1587" t="s">
        <v>81</v>
      </c>
      <c r="O1587">
        <v>0</v>
      </c>
      <c r="P1587" t="s">
        <v>90</v>
      </c>
      <c r="Q1587">
        <f t="shared" si="24"/>
        <v>1.7113872567841693E-2</v>
      </c>
      <c r="R1587" t="s">
        <v>3927</v>
      </c>
      <c r="S1587" t="s">
        <v>3795</v>
      </c>
    </row>
    <row r="1588" spans="1:20" x14ac:dyDescent="0.25">
      <c r="A1588" t="s">
        <v>125</v>
      </c>
      <c r="B1588">
        <v>2016</v>
      </c>
      <c r="C1588" t="s">
        <v>2706</v>
      </c>
      <c r="D1588" t="s">
        <v>2707</v>
      </c>
      <c r="E1588">
        <v>1</v>
      </c>
      <c r="F1588" t="s">
        <v>120</v>
      </c>
      <c r="G1588">
        <v>41943</v>
      </c>
      <c r="I1588" t="s">
        <v>129</v>
      </c>
      <c r="J1588" t="s">
        <v>69</v>
      </c>
      <c r="K1588">
        <v>60</v>
      </c>
      <c r="L1588">
        <v>150982</v>
      </c>
      <c r="M1588">
        <v>0</v>
      </c>
      <c r="N1588" t="s">
        <v>68</v>
      </c>
      <c r="O1588">
        <v>0</v>
      </c>
      <c r="P1588" t="s">
        <v>122</v>
      </c>
      <c r="Q1588">
        <f t="shared" si="24"/>
        <v>0.28725646879756467</v>
      </c>
      <c r="R1588" t="s">
        <v>2707</v>
      </c>
    </row>
    <row r="1589" spans="1:20" x14ac:dyDescent="0.25">
      <c r="A1589" t="s">
        <v>150</v>
      </c>
      <c r="B1589">
        <v>2016</v>
      </c>
      <c r="C1589" t="s">
        <v>2708</v>
      </c>
      <c r="D1589" t="s">
        <v>2709</v>
      </c>
      <c r="E1589" t="s">
        <v>128</v>
      </c>
      <c r="F1589" t="s">
        <v>120</v>
      </c>
      <c r="G1589">
        <v>28491</v>
      </c>
      <c r="I1589" t="s">
        <v>172</v>
      </c>
      <c r="J1589" t="s">
        <v>70</v>
      </c>
      <c r="K1589">
        <v>4</v>
      </c>
      <c r="L1589">
        <v>13072</v>
      </c>
      <c r="M1589">
        <v>541176</v>
      </c>
      <c r="N1589" t="s">
        <v>91</v>
      </c>
      <c r="O1589">
        <v>272771</v>
      </c>
      <c r="P1589" t="s">
        <v>81</v>
      </c>
      <c r="Q1589">
        <f t="shared" si="24"/>
        <v>0.37305936073059359</v>
      </c>
      <c r="R1589" t="s">
        <v>2709</v>
      </c>
    </row>
    <row r="1590" spans="1:20" x14ac:dyDescent="0.25">
      <c r="A1590" t="s">
        <v>150</v>
      </c>
      <c r="B1590">
        <v>2016</v>
      </c>
      <c r="C1590" t="s">
        <v>2710</v>
      </c>
      <c r="D1590" t="s">
        <v>2711</v>
      </c>
      <c r="E1590" t="s">
        <v>357</v>
      </c>
      <c r="F1590" t="s">
        <v>120</v>
      </c>
      <c r="G1590">
        <v>27973</v>
      </c>
      <c r="I1590" t="s">
        <v>172</v>
      </c>
      <c r="J1590" t="s">
        <v>70</v>
      </c>
      <c r="K1590">
        <v>5</v>
      </c>
      <c r="L1590">
        <v>15358</v>
      </c>
      <c r="M1590">
        <v>586629</v>
      </c>
      <c r="N1590" t="s">
        <v>81</v>
      </c>
      <c r="O1590">
        <v>486552</v>
      </c>
      <c r="P1590" t="s">
        <v>91</v>
      </c>
      <c r="Q1590">
        <f t="shared" si="24"/>
        <v>0.35063926940639267</v>
      </c>
      <c r="R1590" t="s">
        <v>2711</v>
      </c>
    </row>
    <row r="1591" spans="1:20" x14ac:dyDescent="0.25">
      <c r="A1591" t="s">
        <v>125</v>
      </c>
      <c r="B1591">
        <v>2016</v>
      </c>
      <c r="C1591" t="s">
        <v>2712</v>
      </c>
      <c r="D1591" t="s">
        <v>2713</v>
      </c>
      <c r="E1591">
        <v>1</v>
      </c>
      <c r="F1591" t="s">
        <v>120</v>
      </c>
      <c r="G1591">
        <v>40909</v>
      </c>
      <c r="I1591" t="s">
        <v>129</v>
      </c>
      <c r="J1591" t="s">
        <v>69</v>
      </c>
      <c r="K1591">
        <v>1</v>
      </c>
      <c r="L1591">
        <v>1622</v>
      </c>
      <c r="M1591">
        <v>0</v>
      </c>
      <c r="N1591" t="s">
        <v>68</v>
      </c>
      <c r="O1591">
        <v>0</v>
      </c>
      <c r="P1591" t="s">
        <v>122</v>
      </c>
      <c r="Q1591">
        <f t="shared" si="24"/>
        <v>0.18515981735159817</v>
      </c>
      <c r="R1591" t="s">
        <v>2713</v>
      </c>
    </row>
    <row r="1592" spans="1:20" x14ac:dyDescent="0.25">
      <c r="A1592" t="s">
        <v>168</v>
      </c>
      <c r="B1592">
        <v>2016</v>
      </c>
      <c r="C1592" t="s">
        <v>2714</v>
      </c>
      <c r="D1592" t="s">
        <v>2715</v>
      </c>
      <c r="E1592" t="s">
        <v>2716</v>
      </c>
      <c r="F1592" t="s">
        <v>120</v>
      </c>
      <c r="G1592">
        <v>26299</v>
      </c>
      <c r="I1592" t="s">
        <v>172</v>
      </c>
      <c r="J1592" t="s">
        <v>70</v>
      </c>
      <c r="K1592">
        <v>55</v>
      </c>
      <c r="L1592">
        <v>327857</v>
      </c>
      <c r="M1592">
        <v>0</v>
      </c>
      <c r="N1592" t="s">
        <v>77</v>
      </c>
      <c r="O1592">
        <v>0</v>
      </c>
      <c r="P1592" t="s">
        <v>122</v>
      </c>
      <c r="Q1592">
        <f t="shared" si="24"/>
        <v>0.68048360315483603</v>
      </c>
      <c r="R1592" t="s">
        <v>2715</v>
      </c>
    </row>
    <row r="1593" spans="1:20" x14ac:dyDescent="0.25">
      <c r="A1593" t="s">
        <v>168</v>
      </c>
      <c r="B1593">
        <v>2016</v>
      </c>
      <c r="C1593" t="s">
        <v>2714</v>
      </c>
      <c r="D1593" t="s">
        <v>2715</v>
      </c>
      <c r="E1593" t="s">
        <v>2717</v>
      </c>
      <c r="F1593" t="s">
        <v>120</v>
      </c>
      <c r="G1593">
        <v>26299</v>
      </c>
      <c r="I1593" t="s">
        <v>172</v>
      </c>
      <c r="J1593" t="s">
        <v>70</v>
      </c>
      <c r="K1593">
        <v>55</v>
      </c>
      <c r="L1593">
        <v>331386</v>
      </c>
      <c r="M1593">
        <v>0</v>
      </c>
      <c r="N1593" t="s">
        <v>77</v>
      </c>
      <c r="O1593">
        <v>0</v>
      </c>
      <c r="P1593" t="s">
        <v>122</v>
      </c>
      <c r="Q1593">
        <f t="shared" si="24"/>
        <v>0.68780821917808221</v>
      </c>
      <c r="R1593" t="s">
        <v>2715</v>
      </c>
    </row>
    <row r="1594" spans="1:20" x14ac:dyDescent="0.25">
      <c r="A1594" t="s">
        <v>116</v>
      </c>
      <c r="B1594">
        <v>2016</v>
      </c>
      <c r="C1594" t="s">
        <v>2718</v>
      </c>
      <c r="D1594" t="s">
        <v>2719</v>
      </c>
      <c r="E1594" t="s">
        <v>119</v>
      </c>
      <c r="F1594" t="s">
        <v>120</v>
      </c>
      <c r="G1594">
        <v>29952</v>
      </c>
      <c r="I1594" t="s">
        <v>121</v>
      </c>
      <c r="J1594" t="s">
        <v>99</v>
      </c>
      <c r="K1594">
        <v>28.5</v>
      </c>
      <c r="L1594">
        <v>55899</v>
      </c>
      <c r="M1594">
        <v>0</v>
      </c>
      <c r="N1594" t="s">
        <v>98</v>
      </c>
      <c r="O1594">
        <v>0</v>
      </c>
      <c r="P1594" t="s">
        <v>122</v>
      </c>
      <c r="Q1594">
        <f t="shared" si="24"/>
        <v>0.22390050468637346</v>
      </c>
      <c r="R1594" t="s">
        <v>3928</v>
      </c>
      <c r="S1594" t="s">
        <v>3929</v>
      </c>
    </row>
    <row r="1595" spans="1:20" x14ac:dyDescent="0.25">
      <c r="A1595" t="s">
        <v>116</v>
      </c>
      <c r="B1595">
        <v>2016</v>
      </c>
      <c r="C1595" t="s">
        <v>2720</v>
      </c>
      <c r="D1595" t="s">
        <v>2721</v>
      </c>
      <c r="E1595" t="s">
        <v>119</v>
      </c>
      <c r="F1595" t="s">
        <v>120</v>
      </c>
      <c r="G1595">
        <v>30681</v>
      </c>
      <c r="I1595" t="s">
        <v>121</v>
      </c>
      <c r="J1595" t="s">
        <v>99</v>
      </c>
      <c r="K1595">
        <v>46.86</v>
      </c>
      <c r="L1595">
        <v>151109</v>
      </c>
      <c r="M1595">
        <v>0</v>
      </c>
      <c r="N1595" t="s">
        <v>98</v>
      </c>
      <c r="O1595">
        <v>0</v>
      </c>
      <c r="P1595" t="s">
        <v>122</v>
      </c>
      <c r="Q1595">
        <f t="shared" si="24"/>
        <v>0.36811536160368885</v>
      </c>
      <c r="R1595" t="s">
        <v>3930</v>
      </c>
      <c r="S1595" t="s">
        <v>3931</v>
      </c>
    </row>
    <row r="1596" spans="1:20" x14ac:dyDescent="0.25">
      <c r="A1596" t="s">
        <v>130</v>
      </c>
      <c r="B1596">
        <v>2016</v>
      </c>
      <c r="C1596" t="s">
        <v>2722</v>
      </c>
      <c r="D1596" t="s">
        <v>2723</v>
      </c>
      <c r="E1596" t="s">
        <v>128</v>
      </c>
      <c r="F1596" t="s">
        <v>120</v>
      </c>
      <c r="G1596">
        <v>32325</v>
      </c>
      <c r="I1596" t="s">
        <v>172</v>
      </c>
      <c r="J1596" t="s">
        <v>70</v>
      </c>
      <c r="K1596">
        <v>27.8</v>
      </c>
      <c r="L1596">
        <v>180800</v>
      </c>
      <c r="M1596">
        <v>2583670</v>
      </c>
      <c r="N1596" t="s">
        <v>96</v>
      </c>
      <c r="O1596">
        <v>16126</v>
      </c>
      <c r="P1596" t="s">
        <v>81</v>
      </c>
      <c r="Q1596">
        <f t="shared" si="24"/>
        <v>0.74241976281988109</v>
      </c>
      <c r="R1596" t="s">
        <v>2723</v>
      </c>
    </row>
    <row r="1597" spans="1:20" x14ac:dyDescent="0.25">
      <c r="A1597" t="s">
        <v>188</v>
      </c>
      <c r="B1597">
        <v>2016</v>
      </c>
      <c r="C1597" t="s">
        <v>2724</v>
      </c>
      <c r="D1597" t="s">
        <v>2725</v>
      </c>
      <c r="E1597">
        <v>43102</v>
      </c>
      <c r="F1597" t="s">
        <v>120</v>
      </c>
      <c r="G1597">
        <v>32629</v>
      </c>
      <c r="I1597" t="s">
        <v>191</v>
      </c>
      <c r="J1597" t="s">
        <v>95</v>
      </c>
      <c r="K1597">
        <v>14</v>
      </c>
      <c r="L1597">
        <v>12210</v>
      </c>
      <c r="M1597">
        <v>0</v>
      </c>
      <c r="N1597" t="s">
        <v>93</v>
      </c>
      <c r="O1597">
        <v>0</v>
      </c>
      <c r="P1597" t="s">
        <v>122</v>
      </c>
      <c r="Q1597">
        <f t="shared" si="24"/>
        <v>9.9559686888454013E-2</v>
      </c>
      <c r="R1597" t="s">
        <v>2725</v>
      </c>
    </row>
    <row r="1598" spans="1:20" x14ac:dyDescent="0.25">
      <c r="A1598" t="s">
        <v>303</v>
      </c>
      <c r="B1598">
        <v>2016</v>
      </c>
      <c r="C1598" t="s">
        <v>2726</v>
      </c>
      <c r="D1598" t="s">
        <v>2727</v>
      </c>
      <c r="E1598" t="s">
        <v>128</v>
      </c>
      <c r="F1598" t="s">
        <v>353</v>
      </c>
      <c r="G1598">
        <v>32752</v>
      </c>
      <c r="H1598">
        <v>42389</v>
      </c>
      <c r="I1598" t="s">
        <v>172</v>
      </c>
      <c r="J1598" t="s">
        <v>70</v>
      </c>
      <c r="K1598">
        <v>38.299999999999997</v>
      </c>
      <c r="L1598">
        <v>0.03</v>
      </c>
      <c r="M1598">
        <v>0</v>
      </c>
      <c r="N1598" t="s">
        <v>72</v>
      </c>
      <c r="O1598">
        <v>0</v>
      </c>
      <c r="P1598" t="s">
        <v>92</v>
      </c>
      <c r="Q1598">
        <f t="shared" si="24"/>
        <v>8.9416645802782644E-8</v>
      </c>
      <c r="R1598" t="s">
        <v>3932</v>
      </c>
      <c r="S1598" t="s">
        <v>3933</v>
      </c>
      <c r="T1598">
        <v>1</v>
      </c>
    </row>
    <row r="1599" spans="1:20" x14ac:dyDescent="0.25">
      <c r="A1599" t="s">
        <v>130</v>
      </c>
      <c r="B1599">
        <v>2016</v>
      </c>
      <c r="C1599" t="s">
        <v>2728</v>
      </c>
      <c r="D1599" t="s">
        <v>2729</v>
      </c>
      <c r="E1599" t="s">
        <v>128</v>
      </c>
      <c r="F1599" t="s">
        <v>120</v>
      </c>
      <c r="G1599">
        <v>32660</v>
      </c>
      <c r="I1599" t="s">
        <v>172</v>
      </c>
      <c r="J1599" t="s">
        <v>70</v>
      </c>
      <c r="K1599">
        <v>27.8</v>
      </c>
      <c r="L1599">
        <v>169544</v>
      </c>
      <c r="M1599">
        <v>2510750</v>
      </c>
      <c r="N1599" t="s">
        <v>96</v>
      </c>
      <c r="O1599">
        <v>18943</v>
      </c>
      <c r="P1599" t="s">
        <v>81</v>
      </c>
      <c r="Q1599">
        <f t="shared" si="24"/>
        <v>0.69619920501954602</v>
      </c>
      <c r="R1599" t="s">
        <v>2729</v>
      </c>
    </row>
    <row r="1600" spans="1:20" x14ac:dyDescent="0.25">
      <c r="A1600" t="s">
        <v>125</v>
      </c>
      <c r="B1600">
        <v>2016</v>
      </c>
      <c r="C1600" t="s">
        <v>2730</v>
      </c>
      <c r="D1600" t="s">
        <v>2731</v>
      </c>
      <c r="E1600" t="s">
        <v>128</v>
      </c>
      <c r="F1600" t="s">
        <v>120</v>
      </c>
      <c r="G1600">
        <v>39072</v>
      </c>
      <c r="I1600" t="s">
        <v>129</v>
      </c>
      <c r="J1600" t="s">
        <v>69</v>
      </c>
      <c r="K1600">
        <v>20</v>
      </c>
      <c r="L1600">
        <v>2484.1</v>
      </c>
      <c r="M1600">
        <v>0</v>
      </c>
      <c r="N1600" t="s">
        <v>68</v>
      </c>
      <c r="O1600">
        <v>0</v>
      </c>
      <c r="Q1600">
        <f t="shared" si="24"/>
        <v>1.4178652968036529E-2</v>
      </c>
      <c r="R1600" t="s">
        <v>3934</v>
      </c>
      <c r="S1600" t="s">
        <v>3935</v>
      </c>
    </row>
    <row r="1601" spans="1:20" x14ac:dyDescent="0.25">
      <c r="A1601" t="s">
        <v>125</v>
      </c>
      <c r="B1601">
        <v>2016</v>
      </c>
      <c r="C1601" t="s">
        <v>2732</v>
      </c>
      <c r="D1601" t="s">
        <v>2733</v>
      </c>
      <c r="E1601" t="s">
        <v>441</v>
      </c>
      <c r="F1601" t="s">
        <v>120</v>
      </c>
      <c r="G1601">
        <v>42733</v>
      </c>
      <c r="I1601" t="s">
        <v>129</v>
      </c>
      <c r="J1601" t="s">
        <v>69</v>
      </c>
      <c r="K1601">
        <v>20</v>
      </c>
      <c r="L1601">
        <v>107.11</v>
      </c>
      <c r="M1601">
        <v>0</v>
      </c>
      <c r="N1601" t="s">
        <v>68</v>
      </c>
      <c r="O1601">
        <v>0</v>
      </c>
      <c r="Q1601">
        <f t="shared" si="24"/>
        <v>6.1135844748858449E-4</v>
      </c>
      <c r="R1601" t="s">
        <v>3936</v>
      </c>
      <c r="S1601" t="s">
        <v>3937</v>
      </c>
    </row>
    <row r="1602" spans="1:20" x14ac:dyDescent="0.25">
      <c r="A1602" t="s">
        <v>188</v>
      </c>
      <c r="B1602">
        <v>2016</v>
      </c>
      <c r="C1602" t="s">
        <v>2734</v>
      </c>
      <c r="D1602" t="s">
        <v>2735</v>
      </c>
      <c r="E1602">
        <v>1</v>
      </c>
      <c r="F1602" t="s">
        <v>120</v>
      </c>
      <c r="G1602">
        <v>34304</v>
      </c>
      <c r="I1602" t="s">
        <v>191</v>
      </c>
      <c r="J1602" t="s">
        <v>95</v>
      </c>
      <c r="K1602">
        <v>1.91</v>
      </c>
      <c r="L1602">
        <v>1737</v>
      </c>
      <c r="M1602">
        <v>0</v>
      </c>
      <c r="N1602" t="s">
        <v>93</v>
      </c>
      <c r="O1602">
        <v>0</v>
      </c>
      <c r="P1602" t="s">
        <v>122</v>
      </c>
      <c r="Q1602">
        <f t="shared" si="24"/>
        <v>0.10381553467689882</v>
      </c>
      <c r="R1602" t="s">
        <v>2735</v>
      </c>
    </row>
    <row r="1603" spans="1:20" x14ac:dyDescent="0.25">
      <c r="A1603" t="s">
        <v>150</v>
      </c>
      <c r="B1603">
        <v>2016</v>
      </c>
      <c r="C1603" t="s">
        <v>2736</v>
      </c>
      <c r="D1603" t="s">
        <v>2737</v>
      </c>
      <c r="E1603" t="s">
        <v>386</v>
      </c>
      <c r="F1603" t="s">
        <v>120</v>
      </c>
      <c r="G1603">
        <v>32234</v>
      </c>
      <c r="I1603" t="s">
        <v>167</v>
      </c>
      <c r="J1603" t="s">
        <v>74</v>
      </c>
      <c r="K1603">
        <v>49.5</v>
      </c>
      <c r="L1603">
        <v>10941</v>
      </c>
      <c r="M1603">
        <v>109343</v>
      </c>
      <c r="N1603" t="s">
        <v>81</v>
      </c>
      <c r="O1603">
        <v>0</v>
      </c>
      <c r="P1603" t="s">
        <v>122</v>
      </c>
      <c r="Q1603">
        <f t="shared" si="24"/>
        <v>2.5231769752317699E-2</v>
      </c>
      <c r="R1603" t="s">
        <v>2737</v>
      </c>
    </row>
    <row r="1604" spans="1:20" x14ac:dyDescent="0.25">
      <c r="A1604" t="s">
        <v>116</v>
      </c>
      <c r="B1604">
        <v>2016</v>
      </c>
      <c r="C1604" t="s">
        <v>2738</v>
      </c>
      <c r="D1604" t="s">
        <v>2739</v>
      </c>
      <c r="E1604" t="s">
        <v>119</v>
      </c>
      <c r="F1604" t="s">
        <v>120</v>
      </c>
      <c r="G1604">
        <v>32873</v>
      </c>
      <c r="I1604" t="s">
        <v>121</v>
      </c>
      <c r="J1604" t="s">
        <v>99</v>
      </c>
      <c r="K1604">
        <v>79.2</v>
      </c>
      <c r="L1604">
        <v>243487</v>
      </c>
      <c r="M1604">
        <v>0</v>
      </c>
      <c r="N1604" t="s">
        <v>98</v>
      </c>
      <c r="O1604">
        <v>0</v>
      </c>
      <c r="P1604" t="s">
        <v>122</v>
      </c>
      <c r="Q1604">
        <f t="shared" si="24"/>
        <v>0.35095100548867675</v>
      </c>
      <c r="R1604" t="s">
        <v>2739</v>
      </c>
    </row>
    <row r="1605" spans="1:20" x14ac:dyDescent="0.25">
      <c r="A1605" t="s">
        <v>116</v>
      </c>
      <c r="B1605">
        <v>2016</v>
      </c>
      <c r="C1605" t="s">
        <v>2740</v>
      </c>
      <c r="D1605" t="s">
        <v>2741</v>
      </c>
      <c r="E1605" t="s">
        <v>119</v>
      </c>
      <c r="F1605" t="s">
        <v>120</v>
      </c>
      <c r="G1605">
        <v>32873</v>
      </c>
      <c r="I1605" t="s">
        <v>121</v>
      </c>
      <c r="J1605" t="s">
        <v>99</v>
      </c>
      <c r="K1605">
        <v>19.8</v>
      </c>
      <c r="L1605">
        <v>59198</v>
      </c>
      <c r="M1605">
        <v>0</v>
      </c>
      <c r="N1605" t="s">
        <v>98</v>
      </c>
      <c r="O1605">
        <v>0</v>
      </c>
      <c r="P1605" t="s">
        <v>122</v>
      </c>
      <c r="Q1605">
        <f t="shared" ref="Q1605:Q1668" si="25">IFERROR(L1605/(K1605*8760),"")</f>
        <v>0.34130113924634475</v>
      </c>
      <c r="R1605" t="s">
        <v>2741</v>
      </c>
    </row>
    <row r="1606" spans="1:20" x14ac:dyDescent="0.25">
      <c r="A1606" t="s">
        <v>116</v>
      </c>
      <c r="B1606">
        <v>2016</v>
      </c>
      <c r="C1606" t="s">
        <v>2742</v>
      </c>
      <c r="D1606" t="s">
        <v>2743</v>
      </c>
      <c r="E1606" t="s">
        <v>119</v>
      </c>
      <c r="F1606" t="s">
        <v>120</v>
      </c>
      <c r="G1606">
        <v>42139</v>
      </c>
      <c r="I1606" t="s">
        <v>121</v>
      </c>
      <c r="J1606" t="s">
        <v>99</v>
      </c>
      <c r="K1606">
        <v>99</v>
      </c>
      <c r="L1606">
        <v>321253</v>
      </c>
      <c r="M1606">
        <v>0</v>
      </c>
      <c r="N1606" t="s">
        <v>98</v>
      </c>
      <c r="O1606">
        <v>0</v>
      </c>
      <c r="P1606" t="s">
        <v>122</v>
      </c>
      <c r="Q1606">
        <f t="shared" si="25"/>
        <v>0.37043148378764817</v>
      </c>
      <c r="R1606" t="s">
        <v>2743</v>
      </c>
    </row>
    <row r="1607" spans="1:20" x14ac:dyDescent="0.25">
      <c r="A1607" t="s">
        <v>150</v>
      </c>
      <c r="B1607">
        <v>2016</v>
      </c>
      <c r="C1607" t="s">
        <v>2744</v>
      </c>
      <c r="D1607" t="s">
        <v>2745</v>
      </c>
      <c r="E1607">
        <v>1</v>
      </c>
      <c r="F1607" t="s">
        <v>120</v>
      </c>
      <c r="G1607">
        <v>38869</v>
      </c>
      <c r="I1607" t="s">
        <v>167</v>
      </c>
      <c r="J1607" t="s">
        <v>74</v>
      </c>
      <c r="K1607">
        <v>48</v>
      </c>
      <c r="L1607">
        <v>22844</v>
      </c>
      <c r="M1607">
        <v>219932</v>
      </c>
      <c r="N1607" t="s">
        <v>81</v>
      </c>
      <c r="O1607">
        <v>0</v>
      </c>
      <c r="P1607" t="s">
        <v>122</v>
      </c>
      <c r="Q1607">
        <f t="shared" si="25"/>
        <v>5.4328386605783867E-2</v>
      </c>
      <c r="R1607" t="s">
        <v>2745</v>
      </c>
    </row>
    <row r="1608" spans="1:20" x14ac:dyDescent="0.25">
      <c r="A1608" t="s">
        <v>150</v>
      </c>
      <c r="B1608">
        <v>2016</v>
      </c>
      <c r="C1608" t="s">
        <v>2744</v>
      </c>
      <c r="D1608" t="s">
        <v>2745</v>
      </c>
      <c r="E1608">
        <v>2</v>
      </c>
      <c r="F1608" t="s">
        <v>120</v>
      </c>
      <c r="G1608">
        <v>38869</v>
      </c>
      <c r="I1608" t="s">
        <v>167</v>
      </c>
      <c r="J1608" t="s">
        <v>74</v>
      </c>
      <c r="K1608">
        <v>48</v>
      </c>
      <c r="L1608">
        <v>20565</v>
      </c>
      <c r="M1608">
        <v>205068</v>
      </c>
      <c r="N1608" t="s">
        <v>81</v>
      </c>
      <c r="O1608">
        <v>0</v>
      </c>
      <c r="P1608" t="s">
        <v>122</v>
      </c>
      <c r="Q1608">
        <f t="shared" si="25"/>
        <v>4.8908390410958902E-2</v>
      </c>
      <c r="R1608" t="s">
        <v>2745</v>
      </c>
    </row>
    <row r="1609" spans="1:20" x14ac:dyDescent="0.25">
      <c r="A1609" t="s">
        <v>150</v>
      </c>
      <c r="B1609">
        <v>2016</v>
      </c>
      <c r="C1609" t="s">
        <v>2744</v>
      </c>
      <c r="D1609" t="s">
        <v>2745</v>
      </c>
      <c r="E1609">
        <v>3</v>
      </c>
      <c r="F1609" t="s">
        <v>120</v>
      </c>
      <c r="G1609">
        <v>40634</v>
      </c>
      <c r="I1609" t="s">
        <v>167</v>
      </c>
      <c r="J1609" t="s">
        <v>74</v>
      </c>
      <c r="K1609">
        <v>48</v>
      </c>
      <c r="L1609">
        <v>14451</v>
      </c>
      <c r="M1609">
        <v>137084</v>
      </c>
      <c r="N1609" t="s">
        <v>81</v>
      </c>
      <c r="O1609">
        <v>0</v>
      </c>
      <c r="P1609" t="s">
        <v>122</v>
      </c>
      <c r="Q1609">
        <f t="shared" si="25"/>
        <v>3.4367865296803655E-2</v>
      </c>
      <c r="R1609" t="s">
        <v>2745</v>
      </c>
    </row>
    <row r="1610" spans="1:20" x14ac:dyDescent="0.25">
      <c r="A1610" t="s">
        <v>150</v>
      </c>
      <c r="B1610">
        <v>2016</v>
      </c>
      <c r="C1610" t="s">
        <v>2744</v>
      </c>
      <c r="D1610" t="s">
        <v>2745</v>
      </c>
      <c r="E1610">
        <v>4</v>
      </c>
      <c r="F1610" t="s">
        <v>120</v>
      </c>
      <c r="G1610">
        <v>40634</v>
      </c>
      <c r="I1610" t="s">
        <v>167</v>
      </c>
      <c r="J1610" t="s">
        <v>74</v>
      </c>
      <c r="K1610">
        <v>48</v>
      </c>
      <c r="L1610">
        <v>15760</v>
      </c>
      <c r="M1610">
        <v>150060</v>
      </c>
      <c r="N1610" t="s">
        <v>81</v>
      </c>
      <c r="O1610">
        <v>0</v>
      </c>
      <c r="P1610" t="s">
        <v>122</v>
      </c>
      <c r="Q1610">
        <f t="shared" si="25"/>
        <v>3.7480974124809739E-2</v>
      </c>
      <c r="R1610" t="s">
        <v>2745</v>
      </c>
    </row>
    <row r="1611" spans="1:20" x14ac:dyDescent="0.25">
      <c r="A1611" t="s">
        <v>150</v>
      </c>
      <c r="B1611">
        <v>2016</v>
      </c>
      <c r="C1611" t="s">
        <v>2746</v>
      </c>
      <c r="D1611" t="s">
        <v>2747</v>
      </c>
      <c r="E1611" t="s">
        <v>2748</v>
      </c>
      <c r="F1611" t="s">
        <v>120</v>
      </c>
      <c r="G1611">
        <v>36526</v>
      </c>
      <c r="I1611" t="s">
        <v>133</v>
      </c>
      <c r="J1611" t="s">
        <v>75</v>
      </c>
      <c r="K1611">
        <v>1.1000000000000001</v>
      </c>
      <c r="L1611">
        <v>1201</v>
      </c>
      <c r="M1611">
        <v>19986</v>
      </c>
      <c r="N1611" t="s">
        <v>88</v>
      </c>
      <c r="O1611">
        <v>1926</v>
      </c>
      <c r="P1611" t="s">
        <v>81</v>
      </c>
      <c r="Q1611">
        <f t="shared" si="25"/>
        <v>0.12463677874636779</v>
      </c>
      <c r="R1611" t="s">
        <v>2747</v>
      </c>
    </row>
    <row r="1612" spans="1:20" x14ac:dyDescent="0.25">
      <c r="A1612" t="s">
        <v>150</v>
      </c>
      <c r="B1612">
        <v>2016</v>
      </c>
      <c r="C1612" t="s">
        <v>2746</v>
      </c>
      <c r="D1612" t="s">
        <v>2747</v>
      </c>
      <c r="E1612" t="s">
        <v>2749</v>
      </c>
      <c r="F1612" t="s">
        <v>120</v>
      </c>
      <c r="G1612">
        <v>36526</v>
      </c>
      <c r="I1612" t="s">
        <v>133</v>
      </c>
      <c r="J1612" t="s">
        <v>75</v>
      </c>
      <c r="K1612">
        <v>1.1000000000000001</v>
      </c>
      <c r="L1612">
        <v>0.01</v>
      </c>
      <c r="M1612">
        <v>0.01</v>
      </c>
      <c r="N1612" t="s">
        <v>88</v>
      </c>
      <c r="O1612">
        <v>0</v>
      </c>
      <c r="P1612" t="s">
        <v>81</v>
      </c>
      <c r="Q1612">
        <f t="shared" si="25"/>
        <v>1.03777501037775E-6</v>
      </c>
      <c r="R1612" t="s">
        <v>2747</v>
      </c>
    </row>
    <row r="1613" spans="1:20" x14ac:dyDescent="0.25">
      <c r="A1613" t="s">
        <v>150</v>
      </c>
      <c r="B1613">
        <v>2016</v>
      </c>
      <c r="C1613" t="s">
        <v>2746</v>
      </c>
      <c r="D1613" t="s">
        <v>2747</v>
      </c>
      <c r="E1613" t="s">
        <v>2750</v>
      </c>
      <c r="F1613" t="s">
        <v>120</v>
      </c>
      <c r="G1613">
        <v>36526</v>
      </c>
      <c r="I1613" t="s">
        <v>133</v>
      </c>
      <c r="J1613" t="s">
        <v>75</v>
      </c>
      <c r="K1613">
        <v>1.1000000000000001</v>
      </c>
      <c r="L1613">
        <v>572</v>
      </c>
      <c r="M1613">
        <v>8265</v>
      </c>
      <c r="N1613" t="s">
        <v>88</v>
      </c>
      <c r="O1613">
        <v>0</v>
      </c>
      <c r="P1613" t="s">
        <v>81</v>
      </c>
      <c r="Q1613">
        <f t="shared" si="25"/>
        <v>5.9360730593607303E-2</v>
      </c>
      <c r="R1613" t="s">
        <v>2747</v>
      </c>
    </row>
    <row r="1614" spans="1:20" x14ac:dyDescent="0.25">
      <c r="A1614" t="s">
        <v>150</v>
      </c>
      <c r="B1614">
        <v>2016</v>
      </c>
      <c r="C1614" t="s">
        <v>2746</v>
      </c>
      <c r="D1614" t="s">
        <v>2747</v>
      </c>
      <c r="E1614" t="s">
        <v>2751</v>
      </c>
      <c r="F1614" t="s">
        <v>353</v>
      </c>
      <c r="G1614">
        <v>39569</v>
      </c>
      <c r="H1614">
        <v>42352</v>
      </c>
      <c r="I1614" t="s">
        <v>535</v>
      </c>
      <c r="J1614" t="s">
        <v>85</v>
      </c>
      <c r="K1614">
        <v>1</v>
      </c>
      <c r="L1614">
        <v>0.01</v>
      </c>
      <c r="M1614">
        <v>0</v>
      </c>
      <c r="N1614" t="s">
        <v>88</v>
      </c>
      <c r="O1614">
        <v>0</v>
      </c>
      <c r="P1614" t="s">
        <v>81</v>
      </c>
      <c r="Q1614">
        <f t="shared" si="25"/>
        <v>1.1415525114155251E-6</v>
      </c>
      <c r="R1614" t="s">
        <v>2747</v>
      </c>
      <c r="T1614">
        <v>1</v>
      </c>
    </row>
    <row r="1615" spans="1:20" x14ac:dyDescent="0.25">
      <c r="A1615" t="s">
        <v>150</v>
      </c>
      <c r="B1615">
        <v>2016</v>
      </c>
      <c r="C1615" t="s">
        <v>2752</v>
      </c>
      <c r="D1615" t="s">
        <v>2753</v>
      </c>
      <c r="E1615" t="s">
        <v>2754</v>
      </c>
      <c r="F1615" t="s">
        <v>120</v>
      </c>
      <c r="G1615">
        <v>37742</v>
      </c>
      <c r="I1615" t="s">
        <v>167</v>
      </c>
      <c r="J1615" t="s">
        <v>74</v>
      </c>
      <c r="K1615">
        <v>47.3</v>
      </c>
      <c r="L1615">
        <v>18119</v>
      </c>
      <c r="M1615">
        <v>203944</v>
      </c>
      <c r="N1615" t="s">
        <v>81</v>
      </c>
      <c r="O1615">
        <v>0</v>
      </c>
      <c r="P1615" t="s">
        <v>122</v>
      </c>
      <c r="Q1615">
        <f t="shared" si="25"/>
        <v>4.3728942821010357E-2</v>
      </c>
      <c r="R1615" t="s">
        <v>2753</v>
      </c>
    </row>
    <row r="1616" spans="1:20" x14ac:dyDescent="0.25">
      <c r="A1616" t="s">
        <v>188</v>
      </c>
      <c r="B1616">
        <v>2016</v>
      </c>
      <c r="C1616" t="s">
        <v>2755</v>
      </c>
      <c r="D1616" t="s">
        <v>2756</v>
      </c>
      <c r="E1616" t="s">
        <v>386</v>
      </c>
      <c r="F1616" t="s">
        <v>120</v>
      </c>
      <c r="G1616">
        <v>31778</v>
      </c>
      <c r="I1616" t="s">
        <v>191</v>
      </c>
      <c r="J1616" t="s">
        <v>95</v>
      </c>
      <c r="K1616">
        <v>2</v>
      </c>
      <c r="L1616">
        <v>6266</v>
      </c>
      <c r="M1616">
        <v>0</v>
      </c>
      <c r="N1616" t="s">
        <v>93</v>
      </c>
      <c r="O1616">
        <v>0</v>
      </c>
      <c r="P1616" t="s">
        <v>122</v>
      </c>
      <c r="Q1616">
        <f t="shared" si="25"/>
        <v>0.357648401826484</v>
      </c>
      <c r="R1616" t="s">
        <v>2756</v>
      </c>
    </row>
    <row r="1617" spans="1:18" x14ac:dyDescent="0.25">
      <c r="A1617" t="s">
        <v>188</v>
      </c>
      <c r="B1617">
        <v>2016</v>
      </c>
      <c r="C1617" t="s">
        <v>2757</v>
      </c>
      <c r="D1617" t="s">
        <v>2758</v>
      </c>
      <c r="E1617" t="s">
        <v>128</v>
      </c>
      <c r="F1617" t="s">
        <v>120</v>
      </c>
      <c r="G1617">
        <v>24016</v>
      </c>
      <c r="I1617" t="s">
        <v>191</v>
      </c>
      <c r="J1617" t="s">
        <v>95</v>
      </c>
      <c r="K1617">
        <v>25.5</v>
      </c>
      <c r="L1617">
        <v>53967</v>
      </c>
      <c r="M1617">
        <v>0</v>
      </c>
      <c r="N1617" t="s">
        <v>93</v>
      </c>
      <c r="O1617">
        <v>0</v>
      </c>
      <c r="P1617" t="s">
        <v>122</v>
      </c>
      <c r="Q1617">
        <f t="shared" si="25"/>
        <v>0.24159280150416332</v>
      </c>
      <c r="R1617" t="s">
        <v>2758</v>
      </c>
    </row>
    <row r="1618" spans="1:18" x14ac:dyDescent="0.25">
      <c r="A1618" t="s">
        <v>125</v>
      </c>
      <c r="B1618">
        <v>2016</v>
      </c>
      <c r="C1618" t="s">
        <v>2759</v>
      </c>
      <c r="D1618" t="s">
        <v>2760</v>
      </c>
      <c r="E1618">
        <v>1</v>
      </c>
      <c r="F1618" t="s">
        <v>120</v>
      </c>
      <c r="G1618">
        <v>39934</v>
      </c>
      <c r="I1618" t="s">
        <v>129</v>
      </c>
      <c r="J1618" t="s">
        <v>69</v>
      </c>
      <c r="K1618">
        <v>1</v>
      </c>
      <c r="L1618">
        <v>2102</v>
      </c>
      <c r="M1618">
        <v>0</v>
      </c>
      <c r="N1618" t="s">
        <v>68</v>
      </c>
      <c r="O1618">
        <v>0</v>
      </c>
      <c r="P1618" t="s">
        <v>122</v>
      </c>
      <c r="Q1618">
        <f t="shared" si="25"/>
        <v>0.23995433789954337</v>
      </c>
      <c r="R1618" t="s">
        <v>2760</v>
      </c>
    </row>
    <row r="1619" spans="1:18" x14ac:dyDescent="0.25">
      <c r="A1619" t="s">
        <v>125</v>
      </c>
      <c r="B1619">
        <v>2016</v>
      </c>
      <c r="C1619" t="s">
        <v>2759</v>
      </c>
      <c r="D1619" t="s">
        <v>2760</v>
      </c>
      <c r="E1619">
        <v>2</v>
      </c>
      <c r="F1619" t="s">
        <v>120</v>
      </c>
      <c r="G1619">
        <v>39934</v>
      </c>
      <c r="I1619" t="s">
        <v>129</v>
      </c>
      <c r="J1619" t="s">
        <v>69</v>
      </c>
      <c r="K1619">
        <v>0.38</v>
      </c>
      <c r="L1619">
        <v>0</v>
      </c>
      <c r="M1619">
        <v>0</v>
      </c>
      <c r="N1619" t="s">
        <v>68</v>
      </c>
      <c r="O1619">
        <v>0</v>
      </c>
      <c r="P1619" t="s">
        <v>122</v>
      </c>
      <c r="Q1619">
        <f t="shared" si="25"/>
        <v>0</v>
      </c>
      <c r="R1619" t="s">
        <v>2760</v>
      </c>
    </row>
    <row r="1620" spans="1:18" x14ac:dyDescent="0.25">
      <c r="A1620" t="s">
        <v>116</v>
      </c>
      <c r="B1620">
        <v>2016</v>
      </c>
      <c r="C1620" t="s">
        <v>2761</v>
      </c>
      <c r="D1620" t="s">
        <v>2762</v>
      </c>
      <c r="E1620" t="s">
        <v>119</v>
      </c>
      <c r="F1620" t="s">
        <v>120</v>
      </c>
      <c r="G1620">
        <v>41153</v>
      </c>
      <c r="I1620" t="s">
        <v>121</v>
      </c>
      <c r="J1620" t="s">
        <v>99</v>
      </c>
      <c r="K1620">
        <v>2</v>
      </c>
      <c r="L1620">
        <v>9793</v>
      </c>
      <c r="M1620">
        <v>0</v>
      </c>
      <c r="N1620" t="s">
        <v>98</v>
      </c>
      <c r="O1620">
        <v>0</v>
      </c>
      <c r="P1620" t="s">
        <v>122</v>
      </c>
      <c r="Q1620">
        <f t="shared" si="25"/>
        <v>0.55896118721461185</v>
      </c>
      <c r="R1620" t="s">
        <v>2762</v>
      </c>
    </row>
    <row r="1621" spans="1:18" x14ac:dyDescent="0.25">
      <c r="A1621" t="s">
        <v>188</v>
      </c>
      <c r="B1621">
        <v>2016</v>
      </c>
      <c r="C1621" t="s">
        <v>2763</v>
      </c>
      <c r="D1621" t="s">
        <v>2764</v>
      </c>
      <c r="E1621" t="s">
        <v>2765</v>
      </c>
      <c r="F1621" t="s">
        <v>120</v>
      </c>
      <c r="G1621">
        <v>18323</v>
      </c>
      <c r="I1621" t="s">
        <v>191</v>
      </c>
      <c r="J1621" t="s">
        <v>95</v>
      </c>
      <c r="K1621">
        <v>56</v>
      </c>
      <c r="L1621">
        <v>164308</v>
      </c>
      <c r="M1621">
        <v>0</v>
      </c>
      <c r="N1621" t="s">
        <v>93</v>
      </c>
      <c r="O1621">
        <v>0</v>
      </c>
      <c r="P1621" t="s">
        <v>122</v>
      </c>
      <c r="Q1621">
        <f t="shared" si="25"/>
        <v>0.33493966079582516</v>
      </c>
      <c r="R1621" t="s">
        <v>2764</v>
      </c>
    </row>
    <row r="1622" spans="1:18" x14ac:dyDescent="0.25">
      <c r="A1622" t="s">
        <v>188</v>
      </c>
      <c r="B1622">
        <v>2016</v>
      </c>
      <c r="C1622" t="s">
        <v>2763</v>
      </c>
      <c r="D1622" t="s">
        <v>2764</v>
      </c>
      <c r="E1622" t="s">
        <v>2766</v>
      </c>
      <c r="F1622" t="s">
        <v>120</v>
      </c>
      <c r="G1622">
        <v>18323</v>
      </c>
      <c r="I1622" t="s">
        <v>191</v>
      </c>
      <c r="J1622" t="s">
        <v>95</v>
      </c>
      <c r="K1622">
        <v>56</v>
      </c>
      <c r="L1622">
        <v>178961</v>
      </c>
      <c r="M1622">
        <v>0</v>
      </c>
      <c r="N1622" t="s">
        <v>93</v>
      </c>
      <c r="O1622">
        <v>0</v>
      </c>
      <c r="P1622" t="s">
        <v>122</v>
      </c>
      <c r="Q1622">
        <f t="shared" si="25"/>
        <v>0.36480960534898893</v>
      </c>
      <c r="R1622" t="s">
        <v>2764</v>
      </c>
    </row>
    <row r="1623" spans="1:18" x14ac:dyDescent="0.25">
      <c r="A1623" t="s">
        <v>188</v>
      </c>
      <c r="B1623">
        <v>2016</v>
      </c>
      <c r="C1623" t="s">
        <v>2767</v>
      </c>
      <c r="D1623" t="s">
        <v>2768</v>
      </c>
      <c r="E1623">
        <v>1</v>
      </c>
      <c r="F1623" t="s">
        <v>120</v>
      </c>
      <c r="G1623">
        <v>31503</v>
      </c>
      <c r="I1623" t="s">
        <v>191</v>
      </c>
      <c r="J1623" t="s">
        <v>95</v>
      </c>
      <c r="K1623">
        <v>1.8</v>
      </c>
      <c r="L1623">
        <v>3649</v>
      </c>
      <c r="M1623">
        <v>0</v>
      </c>
      <c r="N1623" t="s">
        <v>93</v>
      </c>
      <c r="O1623">
        <v>0</v>
      </c>
      <c r="P1623" t="s">
        <v>122</v>
      </c>
      <c r="Q1623">
        <f t="shared" si="25"/>
        <v>0.23141806189751396</v>
      </c>
      <c r="R1623" t="s">
        <v>2768</v>
      </c>
    </row>
    <row r="1624" spans="1:18" x14ac:dyDescent="0.25">
      <c r="A1624" t="s">
        <v>188</v>
      </c>
      <c r="B1624">
        <v>2016</v>
      </c>
      <c r="C1624" t="s">
        <v>2767</v>
      </c>
      <c r="D1624" t="s">
        <v>2768</v>
      </c>
      <c r="E1624">
        <v>2</v>
      </c>
      <c r="F1624" t="s">
        <v>120</v>
      </c>
      <c r="G1624">
        <v>31503</v>
      </c>
      <c r="I1624" t="s">
        <v>191</v>
      </c>
      <c r="J1624" t="s">
        <v>95</v>
      </c>
      <c r="K1624">
        <v>1.8</v>
      </c>
      <c r="L1624">
        <v>3649</v>
      </c>
      <c r="M1624">
        <v>0</v>
      </c>
      <c r="N1624" t="s">
        <v>93</v>
      </c>
      <c r="O1624">
        <v>0</v>
      </c>
      <c r="P1624" t="s">
        <v>122</v>
      </c>
      <c r="Q1624">
        <f t="shared" si="25"/>
        <v>0.23141806189751396</v>
      </c>
      <c r="R1624" t="s">
        <v>2768</v>
      </c>
    </row>
    <row r="1625" spans="1:18" x14ac:dyDescent="0.25">
      <c r="A1625" t="s">
        <v>150</v>
      </c>
      <c r="B1625">
        <v>2016</v>
      </c>
      <c r="C1625" t="s">
        <v>2769</v>
      </c>
      <c r="D1625" t="s">
        <v>2770</v>
      </c>
      <c r="E1625" t="s">
        <v>386</v>
      </c>
      <c r="F1625" t="s">
        <v>446</v>
      </c>
      <c r="G1625">
        <v>29013</v>
      </c>
      <c r="I1625" t="s">
        <v>167</v>
      </c>
      <c r="J1625" t="s">
        <v>74</v>
      </c>
      <c r="K1625">
        <v>24.95</v>
      </c>
      <c r="L1625">
        <v>1252</v>
      </c>
      <c r="M1625">
        <v>17988</v>
      </c>
      <c r="N1625" t="s">
        <v>81</v>
      </c>
      <c r="O1625">
        <v>0</v>
      </c>
      <c r="P1625" t="s">
        <v>73</v>
      </c>
      <c r="Q1625">
        <f t="shared" si="25"/>
        <v>5.7283516805300095E-3</v>
      </c>
      <c r="R1625" t="s">
        <v>2770</v>
      </c>
    </row>
    <row r="1626" spans="1:18" x14ac:dyDescent="0.25">
      <c r="A1626" t="s">
        <v>150</v>
      </c>
      <c r="B1626">
        <v>2016</v>
      </c>
      <c r="C1626" t="s">
        <v>2769</v>
      </c>
      <c r="D1626" t="s">
        <v>2770</v>
      </c>
      <c r="E1626" t="s">
        <v>773</v>
      </c>
      <c r="F1626" t="s">
        <v>331</v>
      </c>
      <c r="G1626">
        <v>29318</v>
      </c>
      <c r="I1626" t="s">
        <v>167</v>
      </c>
      <c r="J1626" t="s">
        <v>74</v>
      </c>
      <c r="K1626">
        <v>24.95</v>
      </c>
      <c r="L1626">
        <v>317.01</v>
      </c>
      <c r="M1626">
        <v>4928</v>
      </c>
      <c r="N1626" t="s">
        <v>73</v>
      </c>
      <c r="O1626">
        <v>0</v>
      </c>
      <c r="P1626" t="s">
        <v>122</v>
      </c>
      <c r="Q1626">
        <f t="shared" si="25"/>
        <v>1.4504351168089604E-3</v>
      </c>
      <c r="R1626" t="s">
        <v>2770</v>
      </c>
    </row>
    <row r="1627" spans="1:18" x14ac:dyDescent="0.25">
      <c r="A1627" t="s">
        <v>125</v>
      </c>
      <c r="B1627">
        <v>2016</v>
      </c>
      <c r="C1627" t="s">
        <v>2771</v>
      </c>
      <c r="D1627" t="s">
        <v>2772</v>
      </c>
      <c r="E1627" t="s">
        <v>128</v>
      </c>
      <c r="F1627" t="s">
        <v>120</v>
      </c>
      <c r="G1627">
        <v>42004</v>
      </c>
      <c r="I1627" t="s">
        <v>129</v>
      </c>
      <c r="J1627" t="s">
        <v>69</v>
      </c>
      <c r="K1627">
        <v>1.5</v>
      </c>
      <c r="L1627">
        <v>2628</v>
      </c>
      <c r="M1627">
        <v>0</v>
      </c>
      <c r="N1627" t="s">
        <v>68</v>
      </c>
      <c r="O1627">
        <v>0</v>
      </c>
      <c r="Q1627">
        <f t="shared" si="25"/>
        <v>0.2</v>
      </c>
      <c r="R1627" t="s">
        <v>2772</v>
      </c>
    </row>
    <row r="1628" spans="1:18" x14ac:dyDescent="0.25">
      <c r="A1628" t="s">
        <v>125</v>
      </c>
      <c r="B1628">
        <v>2016</v>
      </c>
      <c r="C1628" t="s">
        <v>2773</v>
      </c>
      <c r="D1628" t="s">
        <v>2774</v>
      </c>
      <c r="E1628" t="s">
        <v>128</v>
      </c>
      <c r="F1628" t="s">
        <v>120</v>
      </c>
      <c r="G1628">
        <v>42004</v>
      </c>
      <c r="I1628" t="s">
        <v>129</v>
      </c>
      <c r="J1628" t="s">
        <v>69</v>
      </c>
      <c r="K1628">
        <v>1.5</v>
      </c>
      <c r="L1628">
        <v>2628</v>
      </c>
      <c r="M1628">
        <v>0</v>
      </c>
      <c r="N1628" t="s">
        <v>68</v>
      </c>
      <c r="O1628">
        <v>0</v>
      </c>
      <c r="Q1628">
        <f t="shared" si="25"/>
        <v>0.2</v>
      </c>
      <c r="R1628" t="s">
        <v>2774</v>
      </c>
    </row>
    <row r="1629" spans="1:18" x14ac:dyDescent="0.25">
      <c r="A1629" t="s">
        <v>125</v>
      </c>
      <c r="B1629">
        <v>2016</v>
      </c>
      <c r="C1629" t="s">
        <v>2775</v>
      </c>
      <c r="D1629" t="s">
        <v>2776</v>
      </c>
      <c r="E1629" t="s">
        <v>128</v>
      </c>
      <c r="F1629" t="s">
        <v>120</v>
      </c>
      <c r="G1629">
        <v>41796</v>
      </c>
      <c r="I1629" t="s">
        <v>129</v>
      </c>
      <c r="J1629" t="s">
        <v>69</v>
      </c>
      <c r="K1629">
        <v>1.5</v>
      </c>
      <c r="L1629">
        <v>3715</v>
      </c>
      <c r="M1629">
        <v>0</v>
      </c>
      <c r="N1629" t="s">
        <v>68</v>
      </c>
      <c r="O1629">
        <v>0</v>
      </c>
      <c r="P1629" t="s">
        <v>122</v>
      </c>
      <c r="Q1629">
        <f t="shared" si="25"/>
        <v>0.28272450532724508</v>
      </c>
      <c r="R1629" t="s">
        <v>2776</v>
      </c>
    </row>
    <row r="1630" spans="1:18" x14ac:dyDescent="0.25">
      <c r="A1630" t="s">
        <v>125</v>
      </c>
      <c r="B1630">
        <v>2016</v>
      </c>
      <c r="C1630" t="s">
        <v>2777</v>
      </c>
      <c r="D1630" t="s">
        <v>2778</v>
      </c>
      <c r="E1630" t="s">
        <v>128</v>
      </c>
      <c r="F1630" t="s">
        <v>120</v>
      </c>
      <c r="G1630">
        <v>41796</v>
      </c>
      <c r="I1630" t="s">
        <v>129</v>
      </c>
      <c r="J1630" t="s">
        <v>69</v>
      </c>
      <c r="K1630">
        <v>1.5</v>
      </c>
      <c r="L1630">
        <v>3556</v>
      </c>
      <c r="M1630">
        <v>0</v>
      </c>
      <c r="N1630" t="s">
        <v>68</v>
      </c>
      <c r="O1630">
        <v>0</v>
      </c>
      <c r="P1630" t="s">
        <v>122</v>
      </c>
      <c r="Q1630">
        <f t="shared" si="25"/>
        <v>0.27062404870624046</v>
      </c>
      <c r="R1630" t="s">
        <v>2778</v>
      </c>
    </row>
    <row r="1631" spans="1:18" x14ac:dyDescent="0.25">
      <c r="A1631" t="s">
        <v>188</v>
      </c>
      <c r="B1631">
        <v>2016</v>
      </c>
      <c r="C1631" t="s">
        <v>2779</v>
      </c>
      <c r="D1631" t="s">
        <v>2780</v>
      </c>
      <c r="E1631" t="s">
        <v>386</v>
      </c>
      <c r="F1631" t="s">
        <v>120</v>
      </c>
      <c r="G1631">
        <v>29434</v>
      </c>
      <c r="I1631" t="s">
        <v>191</v>
      </c>
      <c r="J1631" t="s">
        <v>95</v>
      </c>
      <c r="K1631">
        <v>13.5</v>
      </c>
      <c r="L1631">
        <v>74460</v>
      </c>
      <c r="M1631">
        <v>0</v>
      </c>
      <c r="N1631" t="s">
        <v>93</v>
      </c>
      <c r="O1631">
        <v>0</v>
      </c>
      <c r="P1631" t="s">
        <v>122</v>
      </c>
      <c r="Q1631">
        <f t="shared" si="25"/>
        <v>0.62962962962962965</v>
      </c>
      <c r="R1631" t="s">
        <v>2780</v>
      </c>
    </row>
    <row r="1632" spans="1:18" x14ac:dyDescent="0.25">
      <c r="A1632" t="s">
        <v>125</v>
      </c>
      <c r="B1632">
        <v>2016</v>
      </c>
      <c r="C1632" t="s">
        <v>2781</v>
      </c>
      <c r="D1632" t="s">
        <v>2782</v>
      </c>
      <c r="E1632">
        <v>1</v>
      </c>
      <c r="F1632" t="s">
        <v>120</v>
      </c>
      <c r="G1632">
        <v>40909</v>
      </c>
      <c r="I1632" t="s">
        <v>129</v>
      </c>
      <c r="J1632" t="s">
        <v>69</v>
      </c>
      <c r="K1632">
        <v>1.2</v>
      </c>
      <c r="L1632">
        <v>2019</v>
      </c>
      <c r="M1632">
        <v>0</v>
      </c>
      <c r="N1632" t="s">
        <v>68</v>
      </c>
      <c r="O1632">
        <v>0</v>
      </c>
      <c r="P1632" t="s">
        <v>122</v>
      </c>
      <c r="Q1632">
        <f t="shared" si="25"/>
        <v>0.1920662100456621</v>
      </c>
      <c r="R1632" t="s">
        <v>2782</v>
      </c>
    </row>
    <row r="1633" spans="1:19" x14ac:dyDescent="0.25">
      <c r="A1633" t="s">
        <v>125</v>
      </c>
      <c r="B1633">
        <v>2016</v>
      </c>
      <c r="C1633" t="s">
        <v>2783</v>
      </c>
      <c r="D1633" t="s">
        <v>2784</v>
      </c>
      <c r="E1633" t="s">
        <v>128</v>
      </c>
      <c r="F1633" t="s">
        <v>120</v>
      </c>
      <c r="G1633">
        <v>42726</v>
      </c>
      <c r="I1633" t="s">
        <v>129</v>
      </c>
      <c r="J1633" t="s">
        <v>69</v>
      </c>
      <c r="K1633">
        <v>54</v>
      </c>
      <c r="L1633">
        <v>15658</v>
      </c>
      <c r="M1633">
        <v>0</v>
      </c>
      <c r="N1633" t="s">
        <v>68</v>
      </c>
      <c r="O1633">
        <v>0</v>
      </c>
      <c r="Q1633">
        <f t="shared" si="25"/>
        <v>3.3100794858785726E-2</v>
      </c>
      <c r="R1633" t="s">
        <v>2784</v>
      </c>
    </row>
    <row r="1634" spans="1:19" x14ac:dyDescent="0.25">
      <c r="A1634" t="s">
        <v>125</v>
      </c>
      <c r="B1634">
        <v>2016</v>
      </c>
      <c r="C1634" t="s">
        <v>2785</v>
      </c>
      <c r="D1634" t="s">
        <v>2786</v>
      </c>
      <c r="E1634" t="s">
        <v>128</v>
      </c>
      <c r="F1634" t="s">
        <v>120</v>
      </c>
      <c r="G1634">
        <v>42726</v>
      </c>
      <c r="I1634" t="s">
        <v>129</v>
      </c>
      <c r="J1634" t="s">
        <v>69</v>
      </c>
      <c r="K1634">
        <v>54</v>
      </c>
      <c r="L1634">
        <v>15104</v>
      </c>
      <c r="M1634">
        <v>0</v>
      </c>
      <c r="N1634" t="s">
        <v>68</v>
      </c>
      <c r="O1634">
        <v>0</v>
      </c>
      <c r="Q1634">
        <f t="shared" si="25"/>
        <v>3.192964654151869E-2</v>
      </c>
      <c r="R1634" t="s">
        <v>2786</v>
      </c>
    </row>
    <row r="1635" spans="1:19" x14ac:dyDescent="0.25">
      <c r="A1635" t="s">
        <v>130</v>
      </c>
      <c r="B1635">
        <v>2016</v>
      </c>
      <c r="C1635" t="s">
        <v>2787</v>
      </c>
      <c r="D1635" t="s">
        <v>2788</v>
      </c>
      <c r="E1635" t="s">
        <v>2789</v>
      </c>
      <c r="F1635" t="s">
        <v>120</v>
      </c>
      <c r="G1635">
        <v>40544</v>
      </c>
      <c r="I1635" t="s">
        <v>172</v>
      </c>
      <c r="J1635" t="s">
        <v>70</v>
      </c>
      <c r="K1635">
        <v>13.41</v>
      </c>
      <c r="L1635">
        <v>66013</v>
      </c>
      <c r="M1635">
        <v>1666240</v>
      </c>
      <c r="N1635" t="s">
        <v>88</v>
      </c>
      <c r="O1635">
        <v>0</v>
      </c>
      <c r="P1635" t="s">
        <v>122</v>
      </c>
      <c r="Q1635">
        <f t="shared" si="25"/>
        <v>0.56194859012731591</v>
      </c>
      <c r="R1635" t="s">
        <v>2788</v>
      </c>
    </row>
    <row r="1636" spans="1:19" x14ac:dyDescent="0.25">
      <c r="A1636" t="s">
        <v>150</v>
      </c>
      <c r="B1636">
        <v>2016</v>
      </c>
      <c r="C1636" t="s">
        <v>2790</v>
      </c>
      <c r="D1636" t="s">
        <v>2791</v>
      </c>
      <c r="E1636">
        <v>1</v>
      </c>
      <c r="F1636" t="s">
        <v>120</v>
      </c>
      <c r="G1636">
        <v>31503</v>
      </c>
      <c r="I1636" t="s">
        <v>167</v>
      </c>
      <c r="J1636" t="s">
        <v>74</v>
      </c>
      <c r="K1636">
        <v>24.9</v>
      </c>
      <c r="L1636">
        <v>780.02</v>
      </c>
      <c r="M1636">
        <v>11465</v>
      </c>
      <c r="N1636" t="s">
        <v>81</v>
      </c>
      <c r="O1636">
        <v>0</v>
      </c>
      <c r="P1636" t="s">
        <v>90</v>
      </c>
      <c r="Q1636">
        <f t="shared" si="25"/>
        <v>3.5760393170856941E-3</v>
      </c>
      <c r="R1636" t="s">
        <v>2791</v>
      </c>
    </row>
    <row r="1637" spans="1:19" x14ac:dyDescent="0.25">
      <c r="A1637" t="s">
        <v>150</v>
      </c>
      <c r="B1637">
        <v>2016</v>
      </c>
      <c r="C1637" t="s">
        <v>2790</v>
      </c>
      <c r="D1637" t="s">
        <v>2791</v>
      </c>
      <c r="E1637">
        <v>2</v>
      </c>
      <c r="F1637" t="s">
        <v>120</v>
      </c>
      <c r="G1637">
        <v>31533</v>
      </c>
      <c r="I1637" t="s">
        <v>167</v>
      </c>
      <c r="J1637" t="s">
        <v>74</v>
      </c>
      <c r="K1637">
        <v>24.9</v>
      </c>
      <c r="L1637">
        <v>222.06</v>
      </c>
      <c r="M1637">
        <v>3805.03</v>
      </c>
      <c r="N1637" t="s">
        <v>81</v>
      </c>
      <c r="O1637">
        <v>0</v>
      </c>
      <c r="P1637" t="s">
        <v>90</v>
      </c>
      <c r="Q1637">
        <f t="shared" si="25"/>
        <v>1.0180447818671948E-3</v>
      </c>
      <c r="R1637" t="s">
        <v>2791</v>
      </c>
    </row>
    <row r="1638" spans="1:19" x14ac:dyDescent="0.25">
      <c r="A1638" t="s">
        <v>150</v>
      </c>
      <c r="B1638">
        <v>2016</v>
      </c>
      <c r="C1638" t="s">
        <v>2792</v>
      </c>
      <c r="D1638" t="s">
        <v>2793</v>
      </c>
      <c r="E1638" t="s">
        <v>759</v>
      </c>
      <c r="F1638" t="s">
        <v>120</v>
      </c>
      <c r="G1638">
        <v>39370</v>
      </c>
      <c r="I1638" t="s">
        <v>197</v>
      </c>
      <c r="J1638" t="s">
        <v>82</v>
      </c>
      <c r="K1638">
        <v>50</v>
      </c>
      <c r="L1638">
        <v>115777</v>
      </c>
      <c r="M1638">
        <v>1397340</v>
      </c>
      <c r="N1638" t="s">
        <v>81</v>
      </c>
      <c r="O1638">
        <v>0</v>
      </c>
      <c r="P1638" t="s">
        <v>122</v>
      </c>
      <c r="Q1638">
        <f t="shared" si="25"/>
        <v>0.26433105022831049</v>
      </c>
      <c r="R1638" t="s">
        <v>3938</v>
      </c>
      <c r="S1638" t="s">
        <v>3939</v>
      </c>
    </row>
    <row r="1639" spans="1:19" x14ac:dyDescent="0.25">
      <c r="A1639" t="s">
        <v>150</v>
      </c>
      <c r="B1639">
        <v>2016</v>
      </c>
      <c r="C1639" t="s">
        <v>2792</v>
      </c>
      <c r="D1639" t="s">
        <v>2793</v>
      </c>
      <c r="E1639" t="s">
        <v>1065</v>
      </c>
      <c r="F1639" t="s">
        <v>120</v>
      </c>
      <c r="G1639">
        <v>39370</v>
      </c>
      <c r="I1639" t="s">
        <v>197</v>
      </c>
      <c r="J1639" t="s">
        <v>82</v>
      </c>
      <c r="K1639">
        <v>50</v>
      </c>
      <c r="L1639">
        <v>138186</v>
      </c>
      <c r="M1639">
        <v>1640480</v>
      </c>
      <c r="N1639" t="s">
        <v>81</v>
      </c>
      <c r="O1639">
        <v>0</v>
      </c>
      <c r="P1639" t="s">
        <v>122</v>
      </c>
      <c r="Q1639">
        <f t="shared" si="25"/>
        <v>0.3154931506849315</v>
      </c>
      <c r="R1639" t="s">
        <v>3938</v>
      </c>
      <c r="S1639" t="s">
        <v>3939</v>
      </c>
    </row>
    <row r="1640" spans="1:19" x14ac:dyDescent="0.25">
      <c r="A1640" t="s">
        <v>150</v>
      </c>
      <c r="B1640">
        <v>2016</v>
      </c>
      <c r="C1640" t="s">
        <v>2792</v>
      </c>
      <c r="D1640" t="s">
        <v>2793</v>
      </c>
      <c r="E1640" t="s">
        <v>2794</v>
      </c>
      <c r="F1640" t="s">
        <v>120</v>
      </c>
      <c r="G1640">
        <v>39370</v>
      </c>
      <c r="I1640" t="s">
        <v>199</v>
      </c>
      <c r="J1640" t="s">
        <v>84</v>
      </c>
      <c r="K1640">
        <v>100</v>
      </c>
      <c r="L1640">
        <v>135539</v>
      </c>
      <c r="M1640">
        <v>82454</v>
      </c>
      <c r="N1640" t="s">
        <v>81</v>
      </c>
      <c r="O1640">
        <v>0</v>
      </c>
      <c r="P1640" t="s">
        <v>122</v>
      </c>
      <c r="Q1640">
        <f t="shared" si="25"/>
        <v>0.15472488584474886</v>
      </c>
      <c r="R1640" t="s">
        <v>3938</v>
      </c>
      <c r="S1640" t="s">
        <v>3939</v>
      </c>
    </row>
    <row r="1641" spans="1:19" x14ac:dyDescent="0.25">
      <c r="A1641" t="s">
        <v>125</v>
      </c>
      <c r="B1641">
        <v>2016</v>
      </c>
      <c r="C1641" t="s">
        <v>2795</v>
      </c>
      <c r="D1641" t="s">
        <v>2796</v>
      </c>
      <c r="E1641" t="s">
        <v>128</v>
      </c>
      <c r="F1641" t="s">
        <v>120</v>
      </c>
      <c r="G1641">
        <v>42004</v>
      </c>
      <c r="I1641" t="s">
        <v>129</v>
      </c>
      <c r="J1641" t="s">
        <v>69</v>
      </c>
      <c r="K1641">
        <v>2</v>
      </c>
      <c r="L1641">
        <v>3504</v>
      </c>
      <c r="M1641">
        <v>0</v>
      </c>
      <c r="N1641" t="s">
        <v>68</v>
      </c>
      <c r="O1641">
        <v>0</v>
      </c>
      <c r="Q1641">
        <f t="shared" si="25"/>
        <v>0.2</v>
      </c>
      <c r="R1641" t="s">
        <v>3940</v>
      </c>
      <c r="S1641" t="s">
        <v>3941</v>
      </c>
    </row>
    <row r="1642" spans="1:19" x14ac:dyDescent="0.25">
      <c r="A1642" t="s">
        <v>125</v>
      </c>
      <c r="B1642">
        <v>2016</v>
      </c>
      <c r="C1642" t="s">
        <v>2797</v>
      </c>
      <c r="D1642" t="s">
        <v>2798</v>
      </c>
      <c r="E1642">
        <v>1</v>
      </c>
      <c r="F1642" t="s">
        <v>120</v>
      </c>
      <c r="G1642">
        <v>40909</v>
      </c>
      <c r="I1642" t="s">
        <v>129</v>
      </c>
      <c r="J1642" t="s">
        <v>69</v>
      </c>
      <c r="K1642">
        <v>1</v>
      </c>
      <c r="L1642">
        <v>1752</v>
      </c>
      <c r="M1642">
        <v>0</v>
      </c>
      <c r="N1642" t="s">
        <v>68</v>
      </c>
      <c r="O1642">
        <v>0</v>
      </c>
      <c r="P1642" t="s">
        <v>122</v>
      </c>
      <c r="Q1642">
        <f t="shared" si="25"/>
        <v>0.2</v>
      </c>
      <c r="R1642" t="s">
        <v>2798</v>
      </c>
    </row>
    <row r="1643" spans="1:19" x14ac:dyDescent="0.25">
      <c r="A1643" t="s">
        <v>188</v>
      </c>
      <c r="B1643">
        <v>2016</v>
      </c>
      <c r="C1643" t="s">
        <v>2799</v>
      </c>
      <c r="D1643" t="s">
        <v>2800</v>
      </c>
      <c r="E1643">
        <v>1</v>
      </c>
      <c r="F1643" t="s">
        <v>120</v>
      </c>
      <c r="G1643">
        <v>6119</v>
      </c>
      <c r="I1643" t="s">
        <v>191</v>
      </c>
      <c r="J1643" t="s">
        <v>95</v>
      </c>
      <c r="K1643">
        <v>4.4000000000000004</v>
      </c>
      <c r="L1643">
        <v>24071</v>
      </c>
      <c r="M1643">
        <v>0</v>
      </c>
      <c r="N1643" t="s">
        <v>93</v>
      </c>
      <c r="O1643">
        <v>0</v>
      </c>
      <c r="P1643" t="s">
        <v>122</v>
      </c>
      <c r="Q1643">
        <f t="shared" si="25"/>
        <v>0.62450705687007058</v>
      </c>
      <c r="R1643" t="s">
        <v>2800</v>
      </c>
    </row>
    <row r="1644" spans="1:19" x14ac:dyDescent="0.25">
      <c r="A1644" t="s">
        <v>188</v>
      </c>
      <c r="B1644">
        <v>2016</v>
      </c>
      <c r="C1644" t="s">
        <v>2799</v>
      </c>
      <c r="D1644" t="s">
        <v>2800</v>
      </c>
      <c r="E1644">
        <v>2</v>
      </c>
      <c r="F1644" t="s">
        <v>120</v>
      </c>
      <c r="G1644">
        <v>6545</v>
      </c>
      <c r="I1644" t="s">
        <v>191</v>
      </c>
      <c r="J1644" t="s">
        <v>95</v>
      </c>
      <c r="K1644">
        <v>4</v>
      </c>
      <c r="L1644">
        <v>21883</v>
      </c>
      <c r="M1644">
        <v>0</v>
      </c>
      <c r="N1644" t="s">
        <v>93</v>
      </c>
      <c r="O1644">
        <v>0</v>
      </c>
      <c r="P1644" t="s">
        <v>122</v>
      </c>
      <c r="Q1644">
        <f t="shared" si="25"/>
        <v>0.62451484018264836</v>
      </c>
      <c r="R1644" t="s">
        <v>2800</v>
      </c>
    </row>
    <row r="1645" spans="1:19" x14ac:dyDescent="0.25">
      <c r="A1645" t="s">
        <v>150</v>
      </c>
      <c r="B1645">
        <v>2016</v>
      </c>
      <c r="C1645" t="s">
        <v>2801</v>
      </c>
      <c r="D1645" t="s">
        <v>2802</v>
      </c>
      <c r="E1645" t="s">
        <v>1194</v>
      </c>
      <c r="F1645" t="s">
        <v>120</v>
      </c>
      <c r="G1645">
        <v>41494</v>
      </c>
      <c r="I1645" t="s">
        <v>197</v>
      </c>
      <c r="J1645" t="s">
        <v>82</v>
      </c>
      <c r="K1645">
        <v>195</v>
      </c>
      <c r="L1645">
        <v>239972</v>
      </c>
      <c r="M1645">
        <v>2642680</v>
      </c>
      <c r="N1645" t="s">
        <v>81</v>
      </c>
      <c r="O1645">
        <v>0</v>
      </c>
      <c r="P1645" t="s">
        <v>122</v>
      </c>
      <c r="Q1645">
        <f t="shared" si="25"/>
        <v>0.1404823791125161</v>
      </c>
      <c r="R1645" t="s">
        <v>2802</v>
      </c>
    </row>
    <row r="1646" spans="1:19" x14ac:dyDescent="0.25">
      <c r="A1646" t="s">
        <v>150</v>
      </c>
      <c r="B1646">
        <v>2016</v>
      </c>
      <c r="C1646" t="s">
        <v>2801</v>
      </c>
      <c r="D1646" t="s">
        <v>2802</v>
      </c>
      <c r="E1646" t="s">
        <v>1195</v>
      </c>
      <c r="F1646" t="s">
        <v>120</v>
      </c>
      <c r="G1646">
        <v>41494</v>
      </c>
      <c r="I1646" t="s">
        <v>197</v>
      </c>
      <c r="J1646" t="s">
        <v>82</v>
      </c>
      <c r="K1646">
        <v>195</v>
      </c>
      <c r="L1646">
        <v>274446</v>
      </c>
      <c r="M1646">
        <v>3040740</v>
      </c>
      <c r="N1646" t="s">
        <v>81</v>
      </c>
      <c r="O1646">
        <v>0</v>
      </c>
      <c r="P1646" t="s">
        <v>122</v>
      </c>
      <c r="Q1646">
        <f t="shared" si="25"/>
        <v>0.16066385669125396</v>
      </c>
      <c r="R1646" t="s">
        <v>2802</v>
      </c>
    </row>
    <row r="1647" spans="1:19" x14ac:dyDescent="0.25">
      <c r="A1647" t="s">
        <v>150</v>
      </c>
      <c r="B1647">
        <v>2016</v>
      </c>
      <c r="C1647" t="s">
        <v>2801</v>
      </c>
      <c r="D1647" t="s">
        <v>2802</v>
      </c>
      <c r="E1647" t="s">
        <v>760</v>
      </c>
      <c r="F1647" t="s">
        <v>120</v>
      </c>
      <c r="G1647">
        <v>41494</v>
      </c>
      <c r="I1647" t="s">
        <v>199</v>
      </c>
      <c r="J1647" t="s">
        <v>84</v>
      </c>
      <c r="K1647">
        <v>235</v>
      </c>
      <c r="L1647">
        <v>272528</v>
      </c>
      <c r="M1647">
        <v>31653</v>
      </c>
      <c r="N1647" t="s">
        <v>81</v>
      </c>
      <c r="O1647">
        <v>0</v>
      </c>
      <c r="P1647" t="s">
        <v>122</v>
      </c>
      <c r="Q1647">
        <f t="shared" si="25"/>
        <v>0.13238511609831924</v>
      </c>
      <c r="R1647" t="s">
        <v>2802</v>
      </c>
    </row>
    <row r="1648" spans="1:19" x14ac:dyDescent="0.25">
      <c r="A1648" t="s">
        <v>150</v>
      </c>
      <c r="B1648">
        <v>2016</v>
      </c>
      <c r="C1648" t="s">
        <v>2803</v>
      </c>
      <c r="D1648" t="s">
        <v>2804</v>
      </c>
      <c r="E1648" t="s">
        <v>2805</v>
      </c>
      <c r="F1648" t="s">
        <v>120</v>
      </c>
      <c r="G1648">
        <v>35765</v>
      </c>
      <c r="I1648" t="s">
        <v>197</v>
      </c>
      <c r="J1648" t="s">
        <v>82</v>
      </c>
      <c r="K1648">
        <v>118.7</v>
      </c>
      <c r="L1648">
        <v>542011</v>
      </c>
      <c r="M1648">
        <v>6905180</v>
      </c>
      <c r="N1648" t="s">
        <v>81</v>
      </c>
      <c r="O1648">
        <v>0</v>
      </c>
      <c r="P1648" t="s">
        <v>122</v>
      </c>
      <c r="Q1648">
        <f t="shared" si="25"/>
        <v>0.5212586506022242</v>
      </c>
      <c r="R1648" t="s">
        <v>2804</v>
      </c>
    </row>
    <row r="1649" spans="1:18" x14ac:dyDescent="0.25">
      <c r="A1649" t="s">
        <v>150</v>
      </c>
      <c r="B1649">
        <v>2016</v>
      </c>
      <c r="C1649" t="s">
        <v>2803</v>
      </c>
      <c r="D1649" t="s">
        <v>2804</v>
      </c>
      <c r="E1649" t="s">
        <v>2806</v>
      </c>
      <c r="F1649" t="s">
        <v>120</v>
      </c>
      <c r="G1649">
        <v>35765</v>
      </c>
      <c r="I1649" t="s">
        <v>199</v>
      </c>
      <c r="J1649" t="s">
        <v>84</v>
      </c>
      <c r="K1649">
        <v>55.2</v>
      </c>
      <c r="L1649">
        <v>300358</v>
      </c>
      <c r="M1649">
        <v>0</v>
      </c>
      <c r="N1649" t="s">
        <v>81</v>
      </c>
      <c r="O1649">
        <v>0</v>
      </c>
      <c r="P1649" t="s">
        <v>122</v>
      </c>
      <c r="Q1649">
        <f t="shared" si="25"/>
        <v>0.62114932830388458</v>
      </c>
      <c r="R1649" t="s">
        <v>2804</v>
      </c>
    </row>
    <row r="1650" spans="1:18" x14ac:dyDescent="0.25">
      <c r="A1650" t="s">
        <v>150</v>
      </c>
      <c r="B1650">
        <v>2016</v>
      </c>
      <c r="C1650" t="s">
        <v>2807</v>
      </c>
      <c r="D1650" t="s">
        <v>2808</v>
      </c>
      <c r="E1650" t="s">
        <v>128</v>
      </c>
      <c r="F1650" t="s">
        <v>120</v>
      </c>
      <c r="G1650">
        <v>34973</v>
      </c>
      <c r="I1650" t="s">
        <v>167</v>
      </c>
      <c r="J1650" t="s">
        <v>74</v>
      </c>
      <c r="K1650">
        <v>48</v>
      </c>
      <c r="L1650">
        <v>17950</v>
      </c>
      <c r="M1650">
        <v>201283</v>
      </c>
      <c r="N1650" t="s">
        <v>81</v>
      </c>
      <c r="O1650">
        <v>0</v>
      </c>
      <c r="P1650" t="s">
        <v>91</v>
      </c>
      <c r="Q1650">
        <f t="shared" si="25"/>
        <v>4.2689307458143075E-2</v>
      </c>
      <c r="R1650" t="s">
        <v>2808</v>
      </c>
    </row>
    <row r="1651" spans="1:18" x14ac:dyDescent="0.25">
      <c r="A1651" t="s">
        <v>150</v>
      </c>
      <c r="B1651">
        <v>2016</v>
      </c>
      <c r="C1651" t="s">
        <v>2807</v>
      </c>
      <c r="D1651" t="s">
        <v>2808</v>
      </c>
      <c r="E1651" t="s">
        <v>154</v>
      </c>
      <c r="F1651" t="s">
        <v>120</v>
      </c>
      <c r="G1651">
        <v>34973</v>
      </c>
      <c r="I1651" t="s">
        <v>199</v>
      </c>
      <c r="J1651" t="s">
        <v>84</v>
      </c>
      <c r="K1651">
        <v>17.5</v>
      </c>
      <c r="L1651">
        <v>68247</v>
      </c>
      <c r="M1651">
        <v>0</v>
      </c>
      <c r="N1651" t="s">
        <v>81</v>
      </c>
      <c r="O1651">
        <v>0</v>
      </c>
      <c r="P1651" t="s">
        <v>91</v>
      </c>
      <c r="Q1651">
        <f t="shared" si="25"/>
        <v>0.44518590998043051</v>
      </c>
      <c r="R1651" t="s">
        <v>2808</v>
      </c>
    </row>
    <row r="1652" spans="1:18" x14ac:dyDescent="0.25">
      <c r="A1652" t="s">
        <v>150</v>
      </c>
      <c r="B1652">
        <v>2016</v>
      </c>
      <c r="C1652" t="s">
        <v>2807</v>
      </c>
      <c r="D1652" t="s">
        <v>2808</v>
      </c>
      <c r="E1652" t="s">
        <v>2805</v>
      </c>
      <c r="F1652" t="s">
        <v>120</v>
      </c>
      <c r="G1652">
        <v>34973</v>
      </c>
      <c r="I1652" t="s">
        <v>197</v>
      </c>
      <c r="J1652" t="s">
        <v>82</v>
      </c>
      <c r="K1652">
        <v>54</v>
      </c>
      <c r="L1652">
        <v>294064</v>
      </c>
      <c r="M1652">
        <v>3280480</v>
      </c>
      <c r="N1652" t="s">
        <v>81</v>
      </c>
      <c r="O1652">
        <v>136138</v>
      </c>
      <c r="P1652" t="s">
        <v>91</v>
      </c>
      <c r="Q1652">
        <f t="shared" si="25"/>
        <v>0.62164721799424993</v>
      </c>
      <c r="R1652" t="s">
        <v>2808</v>
      </c>
    </row>
    <row r="1653" spans="1:18" x14ac:dyDescent="0.25">
      <c r="A1653" t="s">
        <v>150</v>
      </c>
      <c r="B1653">
        <v>2016</v>
      </c>
      <c r="C1653" t="s">
        <v>2809</v>
      </c>
      <c r="D1653" t="s">
        <v>2810</v>
      </c>
      <c r="E1653" t="s">
        <v>2811</v>
      </c>
      <c r="F1653" t="s">
        <v>120</v>
      </c>
      <c r="G1653">
        <v>35490</v>
      </c>
      <c r="I1653" t="s">
        <v>199</v>
      </c>
      <c r="J1653" t="s">
        <v>84</v>
      </c>
      <c r="K1653">
        <v>49.8</v>
      </c>
      <c r="L1653">
        <v>127509</v>
      </c>
      <c r="M1653">
        <v>0</v>
      </c>
      <c r="N1653" t="s">
        <v>81</v>
      </c>
      <c r="O1653">
        <v>0</v>
      </c>
      <c r="P1653" t="s">
        <v>122</v>
      </c>
      <c r="Q1653">
        <f t="shared" si="25"/>
        <v>0.29228558067887989</v>
      </c>
      <c r="R1653" t="s">
        <v>2810</v>
      </c>
    </row>
    <row r="1654" spans="1:18" x14ac:dyDescent="0.25">
      <c r="A1654" t="s">
        <v>150</v>
      </c>
      <c r="B1654">
        <v>2016</v>
      </c>
      <c r="C1654" t="s">
        <v>2809</v>
      </c>
      <c r="D1654" t="s">
        <v>2810</v>
      </c>
      <c r="E1654" t="s">
        <v>2812</v>
      </c>
      <c r="F1654" t="s">
        <v>120</v>
      </c>
      <c r="G1654">
        <v>35551</v>
      </c>
      <c r="I1654" t="s">
        <v>197</v>
      </c>
      <c r="J1654" t="s">
        <v>82</v>
      </c>
      <c r="K1654">
        <v>49.8</v>
      </c>
      <c r="L1654">
        <v>236599</v>
      </c>
      <c r="M1654">
        <v>2569320</v>
      </c>
      <c r="N1654" t="s">
        <v>81</v>
      </c>
      <c r="O1654">
        <v>0</v>
      </c>
      <c r="P1654" t="s">
        <v>527</v>
      </c>
      <c r="Q1654">
        <f t="shared" si="25"/>
        <v>0.54234976435422055</v>
      </c>
      <c r="R1654" t="s">
        <v>2810</v>
      </c>
    </row>
    <row r="1655" spans="1:18" x14ac:dyDescent="0.25">
      <c r="A1655" t="s">
        <v>150</v>
      </c>
      <c r="B1655">
        <v>2016</v>
      </c>
      <c r="C1655" t="s">
        <v>2809</v>
      </c>
      <c r="D1655" t="s">
        <v>2810</v>
      </c>
      <c r="E1655" t="s">
        <v>2813</v>
      </c>
      <c r="F1655" t="s">
        <v>120</v>
      </c>
      <c r="G1655">
        <v>35490</v>
      </c>
      <c r="I1655" t="s">
        <v>197</v>
      </c>
      <c r="J1655" t="s">
        <v>82</v>
      </c>
      <c r="K1655">
        <v>48.3</v>
      </c>
      <c r="L1655">
        <v>328192</v>
      </c>
      <c r="M1655">
        <v>3543110</v>
      </c>
      <c r="N1655" t="s">
        <v>81</v>
      </c>
      <c r="O1655">
        <v>0</v>
      </c>
      <c r="P1655" t="s">
        <v>122</v>
      </c>
      <c r="Q1655">
        <f t="shared" si="25"/>
        <v>0.77566956899893169</v>
      </c>
      <c r="R1655" t="s">
        <v>2810</v>
      </c>
    </row>
    <row r="1656" spans="1:18" x14ac:dyDescent="0.25">
      <c r="A1656" t="s">
        <v>150</v>
      </c>
      <c r="B1656">
        <v>2016</v>
      </c>
      <c r="C1656" t="s">
        <v>2809</v>
      </c>
      <c r="D1656" t="s">
        <v>2810</v>
      </c>
      <c r="E1656" t="s">
        <v>2814</v>
      </c>
      <c r="F1656" t="s">
        <v>120</v>
      </c>
      <c r="G1656">
        <v>36982</v>
      </c>
      <c r="I1656" t="s">
        <v>167</v>
      </c>
      <c r="J1656" t="s">
        <v>74</v>
      </c>
      <c r="K1656">
        <v>50</v>
      </c>
      <c r="L1656">
        <v>34203</v>
      </c>
      <c r="M1656">
        <v>369323</v>
      </c>
      <c r="N1656" t="s">
        <v>81</v>
      </c>
      <c r="O1656">
        <v>0</v>
      </c>
      <c r="P1656" t="s">
        <v>122</v>
      </c>
      <c r="Q1656">
        <f t="shared" si="25"/>
        <v>7.8089041095890405E-2</v>
      </c>
      <c r="R1656" t="s">
        <v>2810</v>
      </c>
    </row>
    <row r="1657" spans="1:18" x14ac:dyDescent="0.25">
      <c r="A1657" t="s">
        <v>150</v>
      </c>
      <c r="B1657">
        <v>2016</v>
      </c>
      <c r="C1657" t="s">
        <v>2815</v>
      </c>
      <c r="D1657" t="s">
        <v>2816</v>
      </c>
      <c r="E1657">
        <v>1</v>
      </c>
      <c r="F1657" t="s">
        <v>120</v>
      </c>
      <c r="G1657">
        <v>37681</v>
      </c>
      <c r="I1657" t="s">
        <v>133</v>
      </c>
      <c r="J1657" t="s">
        <v>75</v>
      </c>
      <c r="K1657">
        <v>0.75</v>
      </c>
      <c r="L1657">
        <v>2879</v>
      </c>
      <c r="M1657">
        <v>28594</v>
      </c>
      <c r="N1657" t="s">
        <v>81</v>
      </c>
      <c r="O1657">
        <v>0</v>
      </c>
      <c r="P1657" t="s">
        <v>122</v>
      </c>
      <c r="Q1657">
        <f t="shared" si="25"/>
        <v>0.4382039573820396</v>
      </c>
      <c r="R1657" t="s">
        <v>2816</v>
      </c>
    </row>
    <row r="1658" spans="1:18" x14ac:dyDescent="0.25">
      <c r="A1658" t="s">
        <v>150</v>
      </c>
      <c r="B1658">
        <v>2016</v>
      </c>
      <c r="C1658" t="s">
        <v>2815</v>
      </c>
      <c r="D1658" t="s">
        <v>2816</v>
      </c>
      <c r="E1658">
        <v>2</v>
      </c>
      <c r="F1658" t="s">
        <v>120</v>
      </c>
      <c r="G1658">
        <v>37681</v>
      </c>
      <c r="I1658" t="s">
        <v>133</v>
      </c>
      <c r="J1658" t="s">
        <v>75</v>
      </c>
      <c r="K1658">
        <v>0.75</v>
      </c>
      <c r="L1658">
        <v>3596</v>
      </c>
      <c r="M1658">
        <v>36735</v>
      </c>
      <c r="N1658" t="s">
        <v>81</v>
      </c>
      <c r="O1658">
        <v>0</v>
      </c>
      <c r="P1658" t="s">
        <v>122</v>
      </c>
      <c r="Q1658">
        <f t="shared" si="25"/>
        <v>0.54733637747336372</v>
      </c>
      <c r="R1658" t="s">
        <v>2816</v>
      </c>
    </row>
    <row r="1659" spans="1:18" x14ac:dyDescent="0.25">
      <c r="A1659" t="s">
        <v>116</v>
      </c>
      <c r="B1659">
        <v>2016</v>
      </c>
      <c r="C1659" t="s">
        <v>2817</v>
      </c>
      <c r="D1659" t="s">
        <v>2818</v>
      </c>
      <c r="E1659" t="s">
        <v>119</v>
      </c>
      <c r="F1659" t="s">
        <v>120</v>
      </c>
      <c r="G1659">
        <v>40452</v>
      </c>
      <c r="I1659" t="s">
        <v>121</v>
      </c>
      <c r="J1659" t="s">
        <v>99</v>
      </c>
      <c r="K1659">
        <v>2</v>
      </c>
      <c r="L1659">
        <v>2720</v>
      </c>
      <c r="M1659">
        <v>0</v>
      </c>
      <c r="N1659" t="s">
        <v>98</v>
      </c>
      <c r="O1659">
        <v>0</v>
      </c>
      <c r="P1659" t="s">
        <v>122</v>
      </c>
      <c r="Q1659">
        <f t="shared" si="25"/>
        <v>0.15525114155251141</v>
      </c>
      <c r="R1659" t="s">
        <v>2818</v>
      </c>
    </row>
    <row r="1660" spans="1:18" x14ac:dyDescent="0.25">
      <c r="A1660" t="s">
        <v>150</v>
      </c>
      <c r="B1660">
        <v>2016</v>
      </c>
      <c r="C1660" t="s">
        <v>2819</v>
      </c>
      <c r="D1660" t="s">
        <v>2820</v>
      </c>
      <c r="E1660">
        <v>1</v>
      </c>
      <c r="F1660" t="s">
        <v>120</v>
      </c>
      <c r="G1660">
        <v>36982</v>
      </c>
      <c r="I1660" t="s">
        <v>167</v>
      </c>
      <c r="J1660" t="s">
        <v>74</v>
      </c>
      <c r="K1660">
        <v>7</v>
      </c>
      <c r="L1660">
        <v>27055</v>
      </c>
      <c r="M1660">
        <v>403583</v>
      </c>
      <c r="N1660" t="s">
        <v>81</v>
      </c>
      <c r="O1660">
        <v>0</v>
      </c>
      <c r="P1660" t="s">
        <v>122</v>
      </c>
      <c r="Q1660">
        <f t="shared" si="25"/>
        <v>0.44121004566210048</v>
      </c>
      <c r="R1660" t="s">
        <v>2820</v>
      </c>
    </row>
    <row r="1661" spans="1:18" x14ac:dyDescent="0.25">
      <c r="A1661" t="s">
        <v>150</v>
      </c>
      <c r="B1661">
        <v>2016</v>
      </c>
      <c r="C1661" t="s">
        <v>2821</v>
      </c>
      <c r="D1661" t="s">
        <v>2822</v>
      </c>
      <c r="E1661" t="s">
        <v>2823</v>
      </c>
      <c r="F1661" t="s">
        <v>120</v>
      </c>
      <c r="G1661">
        <v>33604</v>
      </c>
      <c r="I1661" t="s">
        <v>167</v>
      </c>
      <c r="J1661" t="s">
        <v>74</v>
      </c>
      <c r="K1661">
        <v>38.9</v>
      </c>
      <c r="L1661">
        <v>295657</v>
      </c>
      <c r="M1661">
        <v>3858830</v>
      </c>
      <c r="N1661" t="s">
        <v>81</v>
      </c>
      <c r="O1661">
        <v>0</v>
      </c>
      <c r="P1661" t="s">
        <v>122</v>
      </c>
      <c r="Q1661">
        <f t="shared" si="25"/>
        <v>0.86762979657475559</v>
      </c>
      <c r="R1661" t="s">
        <v>2822</v>
      </c>
    </row>
    <row r="1662" spans="1:18" x14ac:dyDescent="0.25">
      <c r="A1662" t="s">
        <v>125</v>
      </c>
      <c r="B1662">
        <v>2016</v>
      </c>
      <c r="C1662" t="s">
        <v>2824</v>
      </c>
      <c r="D1662" t="s">
        <v>2825</v>
      </c>
      <c r="E1662">
        <v>1</v>
      </c>
      <c r="F1662" t="s">
        <v>120</v>
      </c>
      <c r="G1662">
        <v>40909</v>
      </c>
      <c r="I1662" t="s">
        <v>129</v>
      </c>
      <c r="J1662" t="s">
        <v>69</v>
      </c>
      <c r="K1662">
        <v>1</v>
      </c>
      <c r="L1662">
        <v>1622</v>
      </c>
      <c r="M1662">
        <v>0</v>
      </c>
      <c r="N1662" t="s">
        <v>68</v>
      </c>
      <c r="O1662">
        <v>0</v>
      </c>
      <c r="P1662" t="s">
        <v>122</v>
      </c>
      <c r="Q1662">
        <f t="shared" si="25"/>
        <v>0.18515981735159817</v>
      </c>
      <c r="R1662" t="s">
        <v>2825</v>
      </c>
    </row>
    <row r="1663" spans="1:18" x14ac:dyDescent="0.25">
      <c r="A1663" t="s">
        <v>188</v>
      </c>
      <c r="B1663">
        <v>2016</v>
      </c>
      <c r="C1663" t="s">
        <v>2826</v>
      </c>
      <c r="D1663" t="s">
        <v>2827</v>
      </c>
      <c r="E1663" t="s">
        <v>2828</v>
      </c>
      <c r="F1663" t="s">
        <v>120</v>
      </c>
      <c r="G1663">
        <v>11489</v>
      </c>
      <c r="I1663" t="s">
        <v>191</v>
      </c>
      <c r="J1663" t="s">
        <v>95</v>
      </c>
      <c r="K1663">
        <v>12</v>
      </c>
      <c r="L1663">
        <v>37101</v>
      </c>
      <c r="M1663">
        <v>0</v>
      </c>
      <c r="N1663" t="s">
        <v>93</v>
      </c>
      <c r="O1663">
        <v>0</v>
      </c>
      <c r="P1663" t="s">
        <v>122</v>
      </c>
      <c r="Q1663">
        <f t="shared" si="25"/>
        <v>0.35293949771689498</v>
      </c>
      <c r="R1663" t="s">
        <v>2827</v>
      </c>
    </row>
    <row r="1664" spans="1:18" x14ac:dyDescent="0.25">
      <c r="A1664" t="s">
        <v>188</v>
      </c>
      <c r="B1664">
        <v>2016</v>
      </c>
      <c r="C1664" t="s">
        <v>2826</v>
      </c>
      <c r="D1664" t="s">
        <v>2827</v>
      </c>
      <c r="E1664" t="s">
        <v>2829</v>
      </c>
      <c r="F1664" t="s">
        <v>120</v>
      </c>
      <c r="G1664">
        <v>11489</v>
      </c>
      <c r="I1664" t="s">
        <v>191</v>
      </c>
      <c r="J1664" t="s">
        <v>95</v>
      </c>
      <c r="K1664">
        <v>34</v>
      </c>
      <c r="L1664">
        <v>137747</v>
      </c>
      <c r="M1664">
        <v>0</v>
      </c>
      <c r="N1664" t="s">
        <v>93</v>
      </c>
      <c r="O1664">
        <v>0</v>
      </c>
      <c r="P1664" t="s">
        <v>122</v>
      </c>
      <c r="Q1664">
        <f t="shared" si="25"/>
        <v>0.46248656997045395</v>
      </c>
      <c r="R1664" t="s">
        <v>2827</v>
      </c>
    </row>
    <row r="1665" spans="1:18" x14ac:dyDescent="0.25">
      <c r="A1665" t="s">
        <v>168</v>
      </c>
      <c r="B1665">
        <v>2016</v>
      </c>
      <c r="C1665" t="s">
        <v>2830</v>
      </c>
      <c r="D1665" t="s">
        <v>2831</v>
      </c>
      <c r="E1665" t="s">
        <v>2832</v>
      </c>
      <c r="F1665" t="s">
        <v>120</v>
      </c>
      <c r="G1665">
        <v>30133</v>
      </c>
      <c r="I1665" t="s">
        <v>172</v>
      </c>
      <c r="J1665" t="s">
        <v>70</v>
      </c>
      <c r="K1665">
        <v>10.25</v>
      </c>
      <c r="L1665">
        <v>70947</v>
      </c>
      <c r="M1665">
        <v>0</v>
      </c>
      <c r="N1665" t="s">
        <v>77</v>
      </c>
      <c r="O1665">
        <v>0</v>
      </c>
      <c r="P1665" t="s">
        <v>122</v>
      </c>
      <c r="Q1665">
        <f t="shared" si="25"/>
        <v>0.79014366855997331</v>
      </c>
      <c r="R1665" t="s">
        <v>2831</v>
      </c>
    </row>
    <row r="1666" spans="1:18" x14ac:dyDescent="0.25">
      <c r="A1666" t="s">
        <v>168</v>
      </c>
      <c r="B1666">
        <v>2016</v>
      </c>
      <c r="C1666" t="s">
        <v>2833</v>
      </c>
      <c r="D1666" t="s">
        <v>2834</v>
      </c>
      <c r="E1666" t="s">
        <v>357</v>
      </c>
      <c r="F1666" t="s">
        <v>120</v>
      </c>
      <c r="G1666">
        <v>32933</v>
      </c>
      <c r="I1666" t="s">
        <v>172</v>
      </c>
      <c r="J1666" t="s">
        <v>70</v>
      </c>
      <c r="K1666">
        <v>10</v>
      </c>
      <c r="L1666">
        <v>44413</v>
      </c>
      <c r="M1666">
        <v>0</v>
      </c>
      <c r="N1666" t="s">
        <v>77</v>
      </c>
      <c r="O1666">
        <v>0</v>
      </c>
      <c r="P1666" t="s">
        <v>122</v>
      </c>
      <c r="Q1666">
        <f t="shared" si="25"/>
        <v>0.50699771689497719</v>
      </c>
      <c r="R1666" t="s">
        <v>2834</v>
      </c>
    </row>
    <row r="1667" spans="1:18" x14ac:dyDescent="0.25">
      <c r="A1667" t="s">
        <v>168</v>
      </c>
      <c r="B1667">
        <v>2016</v>
      </c>
      <c r="C1667" t="s">
        <v>2833</v>
      </c>
      <c r="D1667" t="s">
        <v>2834</v>
      </c>
      <c r="E1667" t="s">
        <v>528</v>
      </c>
      <c r="F1667" t="s">
        <v>120</v>
      </c>
      <c r="G1667">
        <v>32933</v>
      </c>
      <c r="I1667" t="s">
        <v>172</v>
      </c>
      <c r="J1667" t="s">
        <v>70</v>
      </c>
      <c r="K1667">
        <v>5.7</v>
      </c>
      <c r="L1667">
        <v>25314</v>
      </c>
      <c r="M1667">
        <v>0</v>
      </c>
      <c r="N1667" t="s">
        <v>77</v>
      </c>
      <c r="O1667">
        <v>0</v>
      </c>
      <c r="P1667" t="s">
        <v>122</v>
      </c>
      <c r="Q1667">
        <f t="shared" si="25"/>
        <v>0.50696947849074747</v>
      </c>
      <c r="R1667" t="s">
        <v>2834</v>
      </c>
    </row>
    <row r="1668" spans="1:18" x14ac:dyDescent="0.25">
      <c r="A1668" t="s">
        <v>168</v>
      </c>
      <c r="B1668">
        <v>2016</v>
      </c>
      <c r="C1668" t="s">
        <v>2833</v>
      </c>
      <c r="D1668" t="s">
        <v>2834</v>
      </c>
      <c r="E1668" t="s">
        <v>945</v>
      </c>
      <c r="F1668" t="s">
        <v>120</v>
      </c>
      <c r="G1668">
        <v>32933</v>
      </c>
      <c r="I1668" t="s">
        <v>172</v>
      </c>
      <c r="J1668" t="s">
        <v>70</v>
      </c>
      <c r="K1668">
        <v>4</v>
      </c>
      <c r="L1668">
        <v>17767</v>
      </c>
      <c r="M1668">
        <v>0</v>
      </c>
      <c r="N1668" t="s">
        <v>77</v>
      </c>
      <c r="O1668">
        <v>0</v>
      </c>
      <c r="P1668" t="s">
        <v>122</v>
      </c>
      <c r="Q1668">
        <f t="shared" si="25"/>
        <v>0.50704908675799087</v>
      </c>
      <c r="R1668" t="s">
        <v>2834</v>
      </c>
    </row>
    <row r="1669" spans="1:18" x14ac:dyDescent="0.25">
      <c r="A1669" t="s">
        <v>168</v>
      </c>
      <c r="B1669">
        <v>2016</v>
      </c>
      <c r="C1669" t="s">
        <v>2835</v>
      </c>
      <c r="D1669" t="s">
        <v>2836</v>
      </c>
      <c r="E1669" t="s">
        <v>357</v>
      </c>
      <c r="F1669" t="s">
        <v>120</v>
      </c>
      <c r="G1669">
        <v>32540</v>
      </c>
      <c r="I1669" t="s">
        <v>172</v>
      </c>
      <c r="J1669" t="s">
        <v>70</v>
      </c>
      <c r="K1669">
        <v>53.97</v>
      </c>
      <c r="L1669">
        <v>293200</v>
      </c>
      <c r="M1669">
        <v>0</v>
      </c>
      <c r="N1669" t="s">
        <v>77</v>
      </c>
      <c r="O1669">
        <v>0</v>
      </c>
      <c r="P1669" t="s">
        <v>122</v>
      </c>
      <c r="Q1669">
        <f t="shared" ref="Q1669:Q1732" si="26">IFERROR(L1669/(K1669*8760),"")</f>
        <v>0.62016527023722801</v>
      </c>
      <c r="R1669" t="s">
        <v>2836</v>
      </c>
    </row>
    <row r="1670" spans="1:18" x14ac:dyDescent="0.25">
      <c r="A1670" t="s">
        <v>168</v>
      </c>
      <c r="B1670">
        <v>2016</v>
      </c>
      <c r="C1670" t="s">
        <v>2837</v>
      </c>
      <c r="D1670" t="s">
        <v>2838</v>
      </c>
      <c r="E1670">
        <v>4100</v>
      </c>
      <c r="F1670" t="s">
        <v>120</v>
      </c>
      <c r="G1670">
        <v>35551</v>
      </c>
      <c r="I1670" t="s">
        <v>172</v>
      </c>
      <c r="J1670" t="s">
        <v>70</v>
      </c>
      <c r="K1670">
        <v>47.5</v>
      </c>
      <c r="L1670">
        <v>255061</v>
      </c>
      <c r="M1670">
        <v>0</v>
      </c>
      <c r="N1670" t="s">
        <v>77</v>
      </c>
      <c r="O1670">
        <v>0</v>
      </c>
      <c r="P1670" t="s">
        <v>122</v>
      </c>
      <c r="Q1670">
        <f t="shared" si="26"/>
        <v>0.61298005287190582</v>
      </c>
      <c r="R1670" t="s">
        <v>2838</v>
      </c>
    </row>
    <row r="1671" spans="1:18" x14ac:dyDescent="0.25">
      <c r="A1671" t="s">
        <v>168</v>
      </c>
      <c r="B1671">
        <v>2016</v>
      </c>
      <c r="C1671" t="s">
        <v>2839</v>
      </c>
      <c r="D1671" t="s">
        <v>2840</v>
      </c>
      <c r="E1671" t="s">
        <v>2841</v>
      </c>
      <c r="F1671" t="s">
        <v>120</v>
      </c>
      <c r="G1671">
        <v>36678</v>
      </c>
      <c r="I1671" t="s">
        <v>172</v>
      </c>
      <c r="J1671" t="s">
        <v>70</v>
      </c>
      <c r="K1671">
        <v>58.3</v>
      </c>
      <c r="L1671">
        <v>313047</v>
      </c>
      <c r="M1671">
        <v>0</v>
      </c>
      <c r="N1671" t="s">
        <v>77</v>
      </c>
      <c r="O1671">
        <v>0</v>
      </c>
      <c r="P1671" t="s">
        <v>122</v>
      </c>
      <c r="Q1671">
        <f t="shared" si="26"/>
        <v>0.61296670504476136</v>
      </c>
      <c r="R1671" t="s">
        <v>2840</v>
      </c>
    </row>
    <row r="1672" spans="1:18" x14ac:dyDescent="0.25">
      <c r="A1672" t="s">
        <v>150</v>
      </c>
      <c r="B1672">
        <v>2016</v>
      </c>
      <c r="C1672" t="s">
        <v>2842</v>
      </c>
      <c r="D1672" t="s">
        <v>2843</v>
      </c>
      <c r="E1672" t="s">
        <v>128</v>
      </c>
      <c r="F1672" t="s">
        <v>120</v>
      </c>
      <c r="G1672">
        <v>31048</v>
      </c>
      <c r="I1672" t="s">
        <v>133</v>
      </c>
      <c r="J1672" t="s">
        <v>75</v>
      </c>
      <c r="K1672">
        <v>0.9</v>
      </c>
      <c r="L1672">
        <v>5491</v>
      </c>
      <c r="M1672">
        <v>68315</v>
      </c>
      <c r="N1672" t="s">
        <v>81</v>
      </c>
      <c r="O1672">
        <v>0</v>
      </c>
      <c r="P1672" t="s">
        <v>122</v>
      </c>
      <c r="Q1672">
        <f t="shared" si="26"/>
        <v>0.69647387113140535</v>
      </c>
      <c r="R1672" t="s">
        <v>2843</v>
      </c>
    </row>
    <row r="1673" spans="1:18" x14ac:dyDescent="0.25">
      <c r="A1673" t="s">
        <v>150</v>
      </c>
      <c r="B1673">
        <v>2016</v>
      </c>
      <c r="C1673" t="s">
        <v>2842</v>
      </c>
      <c r="D1673" t="s">
        <v>2843</v>
      </c>
      <c r="E1673" t="s">
        <v>154</v>
      </c>
      <c r="F1673" t="s">
        <v>120</v>
      </c>
      <c r="G1673">
        <v>31048</v>
      </c>
      <c r="I1673" t="s">
        <v>133</v>
      </c>
      <c r="J1673" t="s">
        <v>75</v>
      </c>
      <c r="K1673">
        <v>0.9</v>
      </c>
      <c r="L1673">
        <v>4257</v>
      </c>
      <c r="M1673">
        <v>52962</v>
      </c>
      <c r="N1673" t="s">
        <v>81</v>
      </c>
      <c r="O1673">
        <v>0</v>
      </c>
      <c r="P1673" t="s">
        <v>122</v>
      </c>
      <c r="Q1673">
        <f t="shared" si="26"/>
        <v>0.53995433789954339</v>
      </c>
      <c r="R1673" t="s">
        <v>2843</v>
      </c>
    </row>
    <row r="1674" spans="1:18" x14ac:dyDescent="0.25">
      <c r="A1674" t="s">
        <v>150</v>
      </c>
      <c r="B1674">
        <v>2016</v>
      </c>
      <c r="C1674" t="s">
        <v>2842</v>
      </c>
      <c r="D1674" t="s">
        <v>2843</v>
      </c>
      <c r="E1674" t="s">
        <v>268</v>
      </c>
      <c r="F1674" t="s">
        <v>120</v>
      </c>
      <c r="G1674">
        <v>36951</v>
      </c>
      <c r="I1674" t="s">
        <v>133</v>
      </c>
      <c r="J1674" t="s">
        <v>75</v>
      </c>
      <c r="K1674">
        <v>0.9</v>
      </c>
      <c r="L1674">
        <v>4447</v>
      </c>
      <c r="M1674">
        <v>55326</v>
      </c>
      <c r="N1674" t="s">
        <v>81</v>
      </c>
      <c r="O1674">
        <v>0</v>
      </c>
      <c r="P1674" t="s">
        <v>122</v>
      </c>
      <c r="Q1674">
        <f t="shared" si="26"/>
        <v>0.5640537798072045</v>
      </c>
      <c r="R1674" t="s">
        <v>2843</v>
      </c>
    </row>
    <row r="1675" spans="1:18" x14ac:dyDescent="0.25">
      <c r="A1675" t="s">
        <v>125</v>
      </c>
      <c r="B1675">
        <v>2016</v>
      </c>
      <c r="C1675" t="s">
        <v>2844</v>
      </c>
      <c r="D1675" t="s">
        <v>2845</v>
      </c>
      <c r="E1675">
        <v>1</v>
      </c>
      <c r="F1675" t="s">
        <v>120</v>
      </c>
      <c r="G1675">
        <v>41790</v>
      </c>
      <c r="I1675" t="s">
        <v>129</v>
      </c>
      <c r="J1675" t="s">
        <v>69</v>
      </c>
      <c r="K1675">
        <v>1.5</v>
      </c>
      <c r="L1675">
        <v>3603</v>
      </c>
      <c r="M1675">
        <v>0</v>
      </c>
      <c r="N1675" t="s">
        <v>68</v>
      </c>
      <c r="O1675">
        <v>0</v>
      </c>
      <c r="P1675" t="s">
        <v>122</v>
      </c>
      <c r="Q1675">
        <f t="shared" si="26"/>
        <v>0.27420091324200913</v>
      </c>
      <c r="R1675" t="s">
        <v>2845</v>
      </c>
    </row>
    <row r="1676" spans="1:18" x14ac:dyDescent="0.25">
      <c r="A1676" t="s">
        <v>125</v>
      </c>
      <c r="B1676">
        <v>2016</v>
      </c>
      <c r="C1676" t="s">
        <v>2846</v>
      </c>
      <c r="D1676" t="s">
        <v>2847</v>
      </c>
      <c r="E1676">
        <v>1</v>
      </c>
      <c r="F1676" t="s">
        <v>120</v>
      </c>
      <c r="G1676">
        <v>40879</v>
      </c>
      <c r="I1676" t="s">
        <v>129</v>
      </c>
      <c r="J1676" t="s">
        <v>69</v>
      </c>
      <c r="K1676">
        <v>1</v>
      </c>
      <c r="L1676">
        <v>1644</v>
      </c>
      <c r="M1676">
        <v>0</v>
      </c>
      <c r="N1676" t="s">
        <v>68</v>
      </c>
      <c r="O1676">
        <v>0</v>
      </c>
      <c r="P1676" t="s">
        <v>122</v>
      </c>
      <c r="Q1676">
        <f t="shared" si="26"/>
        <v>0.18767123287671234</v>
      </c>
      <c r="R1676" t="s">
        <v>2847</v>
      </c>
    </row>
    <row r="1677" spans="1:18" x14ac:dyDescent="0.25">
      <c r="A1677" t="s">
        <v>125</v>
      </c>
      <c r="B1677">
        <v>2016</v>
      </c>
      <c r="C1677" t="s">
        <v>2848</v>
      </c>
      <c r="D1677" t="s">
        <v>2849</v>
      </c>
      <c r="E1677">
        <v>1</v>
      </c>
      <c r="F1677" t="s">
        <v>120</v>
      </c>
      <c r="G1677">
        <v>42040</v>
      </c>
      <c r="I1677" t="s">
        <v>129</v>
      </c>
      <c r="J1677" t="s">
        <v>69</v>
      </c>
      <c r="K1677">
        <v>1.6</v>
      </c>
      <c r="L1677">
        <v>2803</v>
      </c>
      <c r="M1677">
        <v>0</v>
      </c>
      <c r="N1677" t="s">
        <v>68</v>
      </c>
      <c r="O1677">
        <v>0</v>
      </c>
      <c r="Q1677">
        <f t="shared" si="26"/>
        <v>0.1999857305936073</v>
      </c>
      <c r="R1677" t="s">
        <v>2849</v>
      </c>
    </row>
    <row r="1678" spans="1:18" x14ac:dyDescent="0.25">
      <c r="A1678" t="s">
        <v>150</v>
      </c>
      <c r="B1678">
        <v>2016</v>
      </c>
      <c r="C1678" t="s">
        <v>2850</v>
      </c>
      <c r="D1678" t="s">
        <v>2851</v>
      </c>
      <c r="E1678" t="s">
        <v>2458</v>
      </c>
      <c r="F1678" t="s">
        <v>120</v>
      </c>
      <c r="G1678">
        <v>26434</v>
      </c>
      <c r="I1678" t="s">
        <v>167</v>
      </c>
      <c r="J1678" t="s">
        <v>74</v>
      </c>
      <c r="K1678">
        <v>16</v>
      </c>
      <c r="L1678">
        <v>1066.03</v>
      </c>
      <c r="M1678">
        <v>16954</v>
      </c>
      <c r="N1678" t="s">
        <v>81</v>
      </c>
      <c r="O1678">
        <v>0</v>
      </c>
      <c r="P1678" t="s">
        <v>73</v>
      </c>
      <c r="Q1678">
        <f t="shared" si="26"/>
        <v>7.6058076484018262E-3</v>
      </c>
      <c r="R1678" t="s">
        <v>2851</v>
      </c>
    </row>
    <row r="1679" spans="1:18" x14ac:dyDescent="0.25">
      <c r="A1679" t="s">
        <v>150</v>
      </c>
      <c r="B1679">
        <v>2016</v>
      </c>
      <c r="C1679" t="s">
        <v>2850</v>
      </c>
      <c r="D1679" t="s">
        <v>2851</v>
      </c>
      <c r="E1679" t="s">
        <v>2459</v>
      </c>
      <c r="F1679" t="s">
        <v>120</v>
      </c>
      <c r="G1679">
        <v>26434</v>
      </c>
      <c r="I1679" t="s">
        <v>167</v>
      </c>
      <c r="J1679" t="s">
        <v>74</v>
      </c>
      <c r="K1679">
        <v>17</v>
      </c>
      <c r="L1679">
        <v>1557.02</v>
      </c>
      <c r="M1679">
        <v>25104</v>
      </c>
      <c r="N1679" t="s">
        <v>81</v>
      </c>
      <c r="O1679">
        <v>0</v>
      </c>
      <c r="P1679" t="s">
        <v>73</v>
      </c>
      <c r="Q1679">
        <f t="shared" si="26"/>
        <v>1.0455412301907064E-2</v>
      </c>
      <c r="R1679" t="s">
        <v>2851</v>
      </c>
    </row>
    <row r="1680" spans="1:18" x14ac:dyDescent="0.25">
      <c r="A1680" t="s">
        <v>150</v>
      </c>
      <c r="B1680">
        <v>2016</v>
      </c>
      <c r="C1680" t="s">
        <v>2852</v>
      </c>
      <c r="D1680" t="s">
        <v>2853</v>
      </c>
      <c r="E1680" t="s">
        <v>681</v>
      </c>
      <c r="F1680" t="s">
        <v>120</v>
      </c>
      <c r="G1680">
        <v>37500</v>
      </c>
      <c r="I1680" t="s">
        <v>197</v>
      </c>
      <c r="J1680" t="s">
        <v>82</v>
      </c>
      <c r="K1680">
        <v>5.0999999999999996</v>
      </c>
      <c r="L1680">
        <v>22331</v>
      </c>
      <c r="M1680">
        <v>293436</v>
      </c>
      <c r="N1680" t="s">
        <v>81</v>
      </c>
      <c r="O1680">
        <v>0</v>
      </c>
      <c r="P1680" t="s">
        <v>527</v>
      </c>
      <c r="Q1680">
        <f t="shared" si="26"/>
        <v>0.49984331632196255</v>
      </c>
      <c r="R1680" t="s">
        <v>2853</v>
      </c>
    </row>
    <row r="1681" spans="1:18" x14ac:dyDescent="0.25">
      <c r="A1681" t="s">
        <v>150</v>
      </c>
      <c r="B1681">
        <v>2016</v>
      </c>
      <c r="C1681" t="s">
        <v>2852</v>
      </c>
      <c r="D1681" t="s">
        <v>2853</v>
      </c>
      <c r="E1681" t="s">
        <v>682</v>
      </c>
      <c r="F1681" t="s">
        <v>120</v>
      </c>
      <c r="G1681">
        <v>37500</v>
      </c>
      <c r="I1681" t="s">
        <v>197</v>
      </c>
      <c r="J1681" t="s">
        <v>82</v>
      </c>
      <c r="K1681">
        <v>5.0999999999999996</v>
      </c>
      <c r="L1681">
        <v>29298</v>
      </c>
      <c r="M1681">
        <v>383677</v>
      </c>
      <c r="N1681" t="s">
        <v>81</v>
      </c>
      <c r="O1681">
        <v>0</v>
      </c>
      <c r="P1681" t="s">
        <v>527</v>
      </c>
      <c r="Q1681">
        <f t="shared" si="26"/>
        <v>0.65578834273435405</v>
      </c>
      <c r="R1681" t="s">
        <v>2853</v>
      </c>
    </row>
    <row r="1682" spans="1:18" x14ac:dyDescent="0.25">
      <c r="A1682" t="s">
        <v>150</v>
      </c>
      <c r="B1682">
        <v>2016</v>
      </c>
      <c r="C1682" t="s">
        <v>2852</v>
      </c>
      <c r="D1682" t="s">
        <v>2853</v>
      </c>
      <c r="E1682" t="s">
        <v>683</v>
      </c>
      <c r="F1682" t="s">
        <v>120</v>
      </c>
      <c r="G1682">
        <v>37500</v>
      </c>
      <c r="I1682" t="s">
        <v>199</v>
      </c>
      <c r="J1682" t="s">
        <v>84</v>
      </c>
      <c r="K1682">
        <v>4.0999999999999996</v>
      </c>
      <c r="L1682">
        <v>5019.01</v>
      </c>
      <c r="M1682">
        <v>0</v>
      </c>
      <c r="N1682" t="s">
        <v>81</v>
      </c>
      <c r="O1682">
        <v>0</v>
      </c>
      <c r="P1682" t="s">
        <v>527</v>
      </c>
      <c r="Q1682">
        <f t="shared" si="26"/>
        <v>0.1397430114712106</v>
      </c>
      <c r="R1682" t="s">
        <v>2853</v>
      </c>
    </row>
    <row r="1683" spans="1:18" x14ac:dyDescent="0.25">
      <c r="A1683" t="s">
        <v>188</v>
      </c>
      <c r="B1683">
        <v>2016</v>
      </c>
      <c r="C1683" t="s">
        <v>2854</v>
      </c>
      <c r="D1683" t="s">
        <v>2855</v>
      </c>
      <c r="E1683">
        <v>1</v>
      </c>
      <c r="F1683" t="s">
        <v>120</v>
      </c>
      <c r="G1683">
        <v>29646</v>
      </c>
      <c r="I1683" t="s">
        <v>191</v>
      </c>
      <c r="J1683" t="s">
        <v>95</v>
      </c>
      <c r="K1683">
        <v>9.92</v>
      </c>
      <c r="L1683">
        <v>38554</v>
      </c>
      <c r="M1683">
        <v>0</v>
      </c>
      <c r="N1683" t="s">
        <v>93</v>
      </c>
      <c r="O1683">
        <v>0</v>
      </c>
      <c r="P1683" t="s">
        <v>122</v>
      </c>
      <c r="Q1683">
        <f t="shared" si="26"/>
        <v>0.44366346295477982</v>
      </c>
      <c r="R1683" t="s">
        <v>2855</v>
      </c>
    </row>
    <row r="1684" spans="1:18" x14ac:dyDescent="0.25">
      <c r="A1684" t="s">
        <v>188</v>
      </c>
      <c r="B1684">
        <v>2016</v>
      </c>
      <c r="C1684" t="s">
        <v>2856</v>
      </c>
      <c r="D1684" t="s">
        <v>2857</v>
      </c>
      <c r="E1684" t="s">
        <v>386</v>
      </c>
      <c r="F1684" t="s">
        <v>120</v>
      </c>
      <c r="G1684">
        <v>31472</v>
      </c>
      <c r="I1684" t="s">
        <v>191</v>
      </c>
      <c r="J1684" t="s">
        <v>95</v>
      </c>
      <c r="K1684">
        <v>1.05</v>
      </c>
      <c r="L1684">
        <v>1495</v>
      </c>
      <c r="M1684">
        <v>0</v>
      </c>
      <c r="N1684" t="s">
        <v>93</v>
      </c>
      <c r="O1684">
        <v>0</v>
      </c>
      <c r="P1684" t="s">
        <v>122</v>
      </c>
      <c r="Q1684">
        <f t="shared" si="26"/>
        <v>0.16253533376821047</v>
      </c>
      <c r="R1684" t="s">
        <v>2857</v>
      </c>
    </row>
    <row r="1685" spans="1:18" x14ac:dyDescent="0.25">
      <c r="A1685" t="s">
        <v>188</v>
      </c>
      <c r="B1685">
        <v>2016</v>
      </c>
      <c r="C1685" t="s">
        <v>2858</v>
      </c>
      <c r="D1685" t="s">
        <v>2859</v>
      </c>
      <c r="E1685" t="s">
        <v>128</v>
      </c>
      <c r="F1685" t="s">
        <v>120</v>
      </c>
      <c r="G1685">
        <v>8331</v>
      </c>
      <c r="I1685" t="s">
        <v>191</v>
      </c>
      <c r="J1685" t="s">
        <v>95</v>
      </c>
      <c r="K1685">
        <v>3.2</v>
      </c>
      <c r="L1685">
        <v>0.01</v>
      </c>
      <c r="M1685">
        <v>0</v>
      </c>
      <c r="N1685" t="s">
        <v>93</v>
      </c>
      <c r="O1685">
        <v>0</v>
      </c>
      <c r="P1685" t="s">
        <v>122</v>
      </c>
      <c r="Q1685">
        <f t="shared" si="26"/>
        <v>3.5673515981735161E-7</v>
      </c>
      <c r="R1685" t="s">
        <v>2859</v>
      </c>
    </row>
    <row r="1686" spans="1:18" x14ac:dyDescent="0.25">
      <c r="A1686" t="s">
        <v>188</v>
      </c>
      <c r="B1686">
        <v>2016</v>
      </c>
      <c r="C1686" t="s">
        <v>2858</v>
      </c>
      <c r="D1686" t="s">
        <v>2859</v>
      </c>
      <c r="E1686" t="s">
        <v>154</v>
      </c>
      <c r="F1686" t="s">
        <v>120</v>
      </c>
      <c r="G1686">
        <v>8331</v>
      </c>
      <c r="I1686" t="s">
        <v>191</v>
      </c>
      <c r="J1686" t="s">
        <v>95</v>
      </c>
      <c r="K1686">
        <v>3.2</v>
      </c>
      <c r="L1686">
        <v>682</v>
      </c>
      <c r="M1686">
        <v>0</v>
      </c>
      <c r="N1686" t="s">
        <v>93</v>
      </c>
      <c r="O1686">
        <v>0</v>
      </c>
      <c r="P1686" t="s">
        <v>122</v>
      </c>
      <c r="Q1686">
        <f t="shared" si="26"/>
        <v>2.432933789954338E-2</v>
      </c>
      <c r="R1686" t="s">
        <v>2859</v>
      </c>
    </row>
    <row r="1687" spans="1:18" x14ac:dyDescent="0.25">
      <c r="A1687" t="s">
        <v>125</v>
      </c>
      <c r="B1687">
        <v>2016</v>
      </c>
      <c r="C1687" t="s">
        <v>2860</v>
      </c>
      <c r="D1687" t="s">
        <v>2861</v>
      </c>
      <c r="E1687">
        <v>1</v>
      </c>
      <c r="F1687" t="s">
        <v>120</v>
      </c>
      <c r="G1687">
        <v>40909</v>
      </c>
      <c r="I1687" t="s">
        <v>129</v>
      </c>
      <c r="J1687" t="s">
        <v>69</v>
      </c>
      <c r="K1687">
        <v>1.2</v>
      </c>
      <c r="L1687">
        <v>2011</v>
      </c>
      <c r="M1687">
        <v>0</v>
      </c>
      <c r="N1687" t="s">
        <v>68</v>
      </c>
      <c r="O1687">
        <v>0</v>
      </c>
      <c r="P1687" t="s">
        <v>122</v>
      </c>
      <c r="Q1687">
        <f t="shared" si="26"/>
        <v>0.19130517503805175</v>
      </c>
      <c r="R1687" t="s">
        <v>2861</v>
      </c>
    </row>
    <row r="1688" spans="1:18" x14ac:dyDescent="0.25">
      <c r="A1688" t="s">
        <v>188</v>
      </c>
      <c r="B1688">
        <v>2016</v>
      </c>
      <c r="C1688" t="s">
        <v>2862</v>
      </c>
      <c r="D1688" t="s">
        <v>2863</v>
      </c>
      <c r="E1688" t="s">
        <v>2864</v>
      </c>
      <c r="F1688" t="s">
        <v>120</v>
      </c>
      <c r="G1688">
        <v>30437</v>
      </c>
      <c r="I1688" t="s">
        <v>191</v>
      </c>
      <c r="J1688" t="s">
        <v>95</v>
      </c>
      <c r="K1688">
        <v>25</v>
      </c>
      <c r="L1688">
        <v>28669</v>
      </c>
      <c r="M1688">
        <v>0</v>
      </c>
      <c r="N1688" t="s">
        <v>93</v>
      </c>
      <c r="O1688">
        <v>0</v>
      </c>
      <c r="P1688" t="s">
        <v>122</v>
      </c>
      <c r="Q1688">
        <f t="shared" si="26"/>
        <v>0.13090867579908677</v>
      </c>
      <c r="R1688" t="s">
        <v>2863</v>
      </c>
    </row>
    <row r="1689" spans="1:18" x14ac:dyDescent="0.25">
      <c r="A1689" t="s">
        <v>188</v>
      </c>
      <c r="B1689">
        <v>2016</v>
      </c>
      <c r="C1689" t="s">
        <v>2862</v>
      </c>
      <c r="D1689" t="s">
        <v>2863</v>
      </c>
      <c r="E1689" t="s">
        <v>604</v>
      </c>
      <c r="F1689" t="s">
        <v>120</v>
      </c>
      <c r="G1689">
        <v>6331</v>
      </c>
      <c r="I1689" t="s">
        <v>191</v>
      </c>
      <c r="J1689" t="s">
        <v>95</v>
      </c>
      <c r="K1689">
        <v>9.3800000000000008</v>
      </c>
      <c r="L1689">
        <v>289.07</v>
      </c>
      <c r="M1689">
        <v>0</v>
      </c>
      <c r="N1689" t="s">
        <v>93</v>
      </c>
      <c r="O1689">
        <v>0</v>
      </c>
      <c r="P1689" t="s">
        <v>122</v>
      </c>
      <c r="Q1689">
        <f t="shared" si="26"/>
        <v>3.5180019666832176E-3</v>
      </c>
      <c r="R1689" t="s">
        <v>2863</v>
      </c>
    </row>
    <row r="1690" spans="1:18" x14ac:dyDescent="0.25">
      <c r="A1690" t="s">
        <v>188</v>
      </c>
      <c r="B1690">
        <v>2016</v>
      </c>
      <c r="C1690" t="s">
        <v>2862</v>
      </c>
      <c r="D1690" t="s">
        <v>2863</v>
      </c>
      <c r="E1690" t="s">
        <v>605</v>
      </c>
      <c r="F1690" t="s">
        <v>120</v>
      </c>
      <c r="G1690">
        <v>8522</v>
      </c>
      <c r="I1690" t="s">
        <v>191</v>
      </c>
      <c r="J1690" t="s">
        <v>95</v>
      </c>
      <c r="K1690">
        <v>10</v>
      </c>
      <c r="L1690">
        <v>549.02</v>
      </c>
      <c r="M1690">
        <v>0</v>
      </c>
      <c r="N1690" t="s">
        <v>93</v>
      </c>
      <c r="O1690">
        <v>0</v>
      </c>
      <c r="P1690" t="s">
        <v>122</v>
      </c>
      <c r="Q1690">
        <f t="shared" si="26"/>
        <v>6.2673515981735159E-3</v>
      </c>
      <c r="R1690" t="s">
        <v>2863</v>
      </c>
    </row>
    <row r="1691" spans="1:18" x14ac:dyDescent="0.25">
      <c r="A1691" t="s">
        <v>188</v>
      </c>
      <c r="B1691">
        <v>2016</v>
      </c>
      <c r="C1691" t="s">
        <v>2862</v>
      </c>
      <c r="D1691" t="s">
        <v>2863</v>
      </c>
      <c r="E1691" t="s">
        <v>2865</v>
      </c>
      <c r="F1691" t="s">
        <v>120</v>
      </c>
      <c r="G1691">
        <v>31868</v>
      </c>
      <c r="I1691" t="s">
        <v>191</v>
      </c>
      <c r="J1691" t="s">
        <v>95</v>
      </c>
      <c r="K1691">
        <v>25</v>
      </c>
      <c r="L1691">
        <v>37924</v>
      </c>
      <c r="M1691">
        <v>0</v>
      </c>
      <c r="N1691" t="s">
        <v>93</v>
      </c>
      <c r="O1691">
        <v>0</v>
      </c>
      <c r="P1691" t="s">
        <v>122</v>
      </c>
      <c r="Q1691">
        <f t="shared" si="26"/>
        <v>0.17316894977168951</v>
      </c>
      <c r="R1691" t="s">
        <v>2863</v>
      </c>
    </row>
    <row r="1692" spans="1:18" x14ac:dyDescent="0.25">
      <c r="A1692" t="s">
        <v>188</v>
      </c>
      <c r="B1692">
        <v>2016</v>
      </c>
      <c r="C1692" t="s">
        <v>2866</v>
      </c>
      <c r="D1692" t="s">
        <v>2867</v>
      </c>
      <c r="E1692" t="s">
        <v>128</v>
      </c>
      <c r="F1692" t="s">
        <v>120</v>
      </c>
      <c r="G1692">
        <v>7127</v>
      </c>
      <c r="I1692" t="s">
        <v>191</v>
      </c>
      <c r="J1692" t="s">
        <v>95</v>
      </c>
      <c r="K1692">
        <v>14</v>
      </c>
      <c r="L1692">
        <v>0.12</v>
      </c>
      <c r="M1692">
        <v>0</v>
      </c>
      <c r="N1692" t="s">
        <v>93</v>
      </c>
      <c r="O1692">
        <v>0</v>
      </c>
      <c r="P1692" t="s">
        <v>122</v>
      </c>
      <c r="Q1692">
        <f t="shared" si="26"/>
        <v>9.7847358121330727E-7</v>
      </c>
      <c r="R1692" t="s">
        <v>2867</v>
      </c>
    </row>
    <row r="1693" spans="1:18" x14ac:dyDescent="0.25">
      <c r="A1693" t="s">
        <v>188</v>
      </c>
      <c r="B1693">
        <v>2016</v>
      </c>
      <c r="C1693" t="s">
        <v>2866</v>
      </c>
      <c r="D1693" t="s">
        <v>2867</v>
      </c>
      <c r="E1693" t="s">
        <v>154</v>
      </c>
      <c r="F1693" t="s">
        <v>120</v>
      </c>
      <c r="G1693">
        <v>7153</v>
      </c>
      <c r="I1693" t="s">
        <v>191</v>
      </c>
      <c r="J1693" t="s">
        <v>95</v>
      </c>
      <c r="K1693">
        <v>14</v>
      </c>
      <c r="L1693">
        <v>937</v>
      </c>
      <c r="M1693">
        <v>0</v>
      </c>
      <c r="N1693" t="s">
        <v>93</v>
      </c>
      <c r="O1693">
        <v>0</v>
      </c>
      <c r="P1693" t="s">
        <v>122</v>
      </c>
      <c r="Q1693">
        <f t="shared" si="26"/>
        <v>7.6402478799739073E-3</v>
      </c>
      <c r="R1693" t="s">
        <v>2867</v>
      </c>
    </row>
    <row r="1694" spans="1:18" x14ac:dyDescent="0.25">
      <c r="A1694" t="s">
        <v>188</v>
      </c>
      <c r="B1694">
        <v>2016</v>
      </c>
      <c r="C1694" t="s">
        <v>2866</v>
      </c>
      <c r="D1694" t="s">
        <v>2867</v>
      </c>
      <c r="E1694" t="s">
        <v>268</v>
      </c>
      <c r="F1694" t="s">
        <v>120</v>
      </c>
      <c r="G1694">
        <v>4628</v>
      </c>
      <c r="I1694" t="s">
        <v>191</v>
      </c>
      <c r="J1694" t="s">
        <v>95</v>
      </c>
      <c r="K1694">
        <v>18</v>
      </c>
      <c r="L1694">
        <v>-81.95</v>
      </c>
      <c r="M1694">
        <v>0</v>
      </c>
      <c r="N1694" t="s">
        <v>93</v>
      </c>
      <c r="O1694">
        <v>0</v>
      </c>
      <c r="P1694" t="s">
        <v>122</v>
      </c>
      <c r="Q1694">
        <f t="shared" si="26"/>
        <v>-5.1972349061390154E-4</v>
      </c>
      <c r="R1694" t="s">
        <v>2867</v>
      </c>
    </row>
    <row r="1695" spans="1:18" x14ac:dyDescent="0.25">
      <c r="A1695" t="s">
        <v>188</v>
      </c>
      <c r="B1695">
        <v>2016</v>
      </c>
      <c r="C1695" t="s">
        <v>2868</v>
      </c>
      <c r="D1695" t="s">
        <v>2869</v>
      </c>
      <c r="E1695" t="s">
        <v>1991</v>
      </c>
      <c r="F1695" t="s">
        <v>120</v>
      </c>
      <c r="G1695">
        <v>32112</v>
      </c>
      <c r="I1695" t="s">
        <v>191</v>
      </c>
      <c r="J1695" t="s">
        <v>95</v>
      </c>
      <c r="K1695">
        <v>3.9</v>
      </c>
      <c r="L1695">
        <v>670</v>
      </c>
      <c r="M1695">
        <v>0</v>
      </c>
      <c r="N1695" t="s">
        <v>93</v>
      </c>
      <c r="O1695">
        <v>0</v>
      </c>
      <c r="P1695" t="s">
        <v>122</v>
      </c>
      <c r="Q1695">
        <f t="shared" si="26"/>
        <v>1.9611286734574407E-2</v>
      </c>
      <c r="R1695" t="s">
        <v>2869</v>
      </c>
    </row>
    <row r="1696" spans="1:18" x14ac:dyDescent="0.25">
      <c r="A1696" t="s">
        <v>188</v>
      </c>
      <c r="B1696">
        <v>2016</v>
      </c>
      <c r="C1696" t="s">
        <v>2868</v>
      </c>
      <c r="D1696" t="s">
        <v>2869</v>
      </c>
      <c r="E1696" t="s">
        <v>1992</v>
      </c>
      <c r="F1696" t="s">
        <v>120</v>
      </c>
      <c r="G1696">
        <v>32112</v>
      </c>
      <c r="I1696" t="s">
        <v>191</v>
      </c>
      <c r="J1696" t="s">
        <v>95</v>
      </c>
      <c r="K1696">
        <v>1.08</v>
      </c>
      <c r="L1696">
        <v>185</v>
      </c>
      <c r="M1696">
        <v>0</v>
      </c>
      <c r="N1696" t="s">
        <v>93</v>
      </c>
      <c r="O1696">
        <v>0</v>
      </c>
      <c r="P1696" t="s">
        <v>122</v>
      </c>
      <c r="Q1696">
        <f t="shared" si="26"/>
        <v>1.9554371723321494E-2</v>
      </c>
      <c r="R1696" t="s">
        <v>2869</v>
      </c>
    </row>
    <row r="1697" spans="1:18" x14ac:dyDescent="0.25">
      <c r="A1697" t="s">
        <v>116</v>
      </c>
      <c r="B1697">
        <v>2016</v>
      </c>
      <c r="C1697" t="s">
        <v>2870</v>
      </c>
      <c r="D1697" t="s">
        <v>2871</v>
      </c>
      <c r="E1697" t="s">
        <v>119</v>
      </c>
      <c r="F1697" t="s">
        <v>120</v>
      </c>
      <c r="G1697">
        <v>30376</v>
      </c>
      <c r="I1697" t="s">
        <v>121</v>
      </c>
      <c r="J1697" t="s">
        <v>99</v>
      </c>
      <c r="K1697">
        <v>31.02</v>
      </c>
      <c r="L1697">
        <v>88025</v>
      </c>
      <c r="M1697">
        <v>0</v>
      </c>
      <c r="N1697" t="s">
        <v>98</v>
      </c>
      <c r="O1697">
        <v>0</v>
      </c>
      <c r="P1697" t="s">
        <v>122</v>
      </c>
      <c r="Q1697">
        <f t="shared" si="26"/>
        <v>0.32393668542021792</v>
      </c>
      <c r="R1697" t="s">
        <v>2871</v>
      </c>
    </row>
    <row r="1698" spans="1:18" x14ac:dyDescent="0.25">
      <c r="A1698" t="s">
        <v>116</v>
      </c>
      <c r="B1698">
        <v>2016</v>
      </c>
      <c r="C1698" t="s">
        <v>2872</v>
      </c>
      <c r="D1698" t="s">
        <v>2873</v>
      </c>
      <c r="E1698" t="s">
        <v>119</v>
      </c>
      <c r="F1698" t="s">
        <v>120</v>
      </c>
      <c r="G1698">
        <v>30317</v>
      </c>
      <c r="I1698" t="s">
        <v>121</v>
      </c>
      <c r="J1698" t="s">
        <v>99</v>
      </c>
      <c r="K1698">
        <v>43.4</v>
      </c>
      <c r="L1698">
        <v>110413</v>
      </c>
      <c r="M1698">
        <v>0</v>
      </c>
      <c r="N1698" t="s">
        <v>98</v>
      </c>
      <c r="O1698">
        <v>0</v>
      </c>
      <c r="P1698" t="s">
        <v>122</v>
      </c>
      <c r="Q1698">
        <f t="shared" si="26"/>
        <v>0.29041990194221745</v>
      </c>
      <c r="R1698" t="s">
        <v>2873</v>
      </c>
    </row>
    <row r="1699" spans="1:18" x14ac:dyDescent="0.25">
      <c r="A1699" t="s">
        <v>116</v>
      </c>
      <c r="B1699">
        <v>2016</v>
      </c>
      <c r="C1699" t="s">
        <v>2874</v>
      </c>
      <c r="D1699" t="s">
        <v>2875</v>
      </c>
      <c r="E1699" t="s">
        <v>119</v>
      </c>
      <c r="F1699" t="s">
        <v>120</v>
      </c>
      <c r="G1699">
        <v>32873</v>
      </c>
      <c r="I1699" t="s">
        <v>121</v>
      </c>
      <c r="J1699" t="s">
        <v>99</v>
      </c>
      <c r="K1699">
        <v>49.5</v>
      </c>
      <c r="L1699">
        <v>187884</v>
      </c>
      <c r="M1699">
        <v>0</v>
      </c>
      <c r="N1699" t="s">
        <v>98</v>
      </c>
      <c r="O1699">
        <v>0</v>
      </c>
      <c r="P1699" t="s">
        <v>122</v>
      </c>
      <c r="Q1699">
        <f t="shared" si="26"/>
        <v>0.43329182233291824</v>
      </c>
      <c r="R1699" t="s">
        <v>2875</v>
      </c>
    </row>
    <row r="1700" spans="1:18" x14ac:dyDescent="0.25">
      <c r="A1700" t="s">
        <v>188</v>
      </c>
      <c r="B1700">
        <v>2016</v>
      </c>
      <c r="C1700" t="s">
        <v>2876</v>
      </c>
      <c r="D1700" t="s">
        <v>2877</v>
      </c>
      <c r="E1700">
        <v>1</v>
      </c>
      <c r="F1700" t="s">
        <v>120</v>
      </c>
      <c r="G1700">
        <v>7000</v>
      </c>
      <c r="I1700" t="s">
        <v>191</v>
      </c>
      <c r="J1700" t="s">
        <v>95</v>
      </c>
      <c r="K1700">
        <v>0.43</v>
      </c>
      <c r="L1700">
        <v>659</v>
      </c>
      <c r="M1700">
        <v>0</v>
      </c>
      <c r="N1700" t="s">
        <v>93</v>
      </c>
      <c r="O1700">
        <v>0</v>
      </c>
      <c r="P1700" t="s">
        <v>122</v>
      </c>
      <c r="Q1700">
        <f t="shared" si="26"/>
        <v>0.17494955930763514</v>
      </c>
      <c r="R1700" t="s">
        <v>2877</v>
      </c>
    </row>
    <row r="1701" spans="1:18" x14ac:dyDescent="0.25">
      <c r="A1701" t="s">
        <v>188</v>
      </c>
      <c r="B1701">
        <v>2016</v>
      </c>
      <c r="C1701" t="s">
        <v>2878</v>
      </c>
      <c r="D1701" t="s">
        <v>2879</v>
      </c>
      <c r="E1701">
        <v>1</v>
      </c>
      <c r="F1701" t="s">
        <v>120</v>
      </c>
      <c r="G1701">
        <v>6454</v>
      </c>
      <c r="I1701" t="s">
        <v>191</v>
      </c>
      <c r="J1701" t="s">
        <v>95</v>
      </c>
      <c r="K1701">
        <v>3.2</v>
      </c>
      <c r="L1701">
        <v>3389</v>
      </c>
      <c r="M1701">
        <v>0</v>
      </c>
      <c r="N1701" t="s">
        <v>93</v>
      </c>
      <c r="O1701">
        <v>0</v>
      </c>
      <c r="P1701" t="s">
        <v>122</v>
      </c>
      <c r="Q1701">
        <f t="shared" si="26"/>
        <v>0.12089754566210045</v>
      </c>
      <c r="R1701" t="s">
        <v>2879</v>
      </c>
    </row>
    <row r="1702" spans="1:18" x14ac:dyDescent="0.25">
      <c r="A1702" t="s">
        <v>188</v>
      </c>
      <c r="B1702">
        <v>2016</v>
      </c>
      <c r="C1702" t="s">
        <v>2880</v>
      </c>
      <c r="D1702" t="s">
        <v>2881</v>
      </c>
      <c r="E1702">
        <v>3</v>
      </c>
      <c r="F1702" t="s">
        <v>120</v>
      </c>
      <c r="G1702">
        <v>8614</v>
      </c>
      <c r="I1702" t="s">
        <v>191</v>
      </c>
      <c r="J1702" t="s">
        <v>95</v>
      </c>
      <c r="K1702">
        <v>4</v>
      </c>
      <c r="L1702">
        <v>480</v>
      </c>
      <c r="M1702">
        <v>0</v>
      </c>
      <c r="N1702" t="s">
        <v>93</v>
      </c>
      <c r="O1702">
        <v>0</v>
      </c>
      <c r="P1702" t="s">
        <v>122</v>
      </c>
      <c r="Q1702">
        <f t="shared" si="26"/>
        <v>1.3698630136986301E-2</v>
      </c>
      <c r="R1702" t="s">
        <v>2881</v>
      </c>
    </row>
    <row r="1703" spans="1:18" x14ac:dyDescent="0.25">
      <c r="A1703" t="s">
        <v>150</v>
      </c>
      <c r="B1703">
        <v>2016</v>
      </c>
      <c r="C1703" t="s">
        <v>2882</v>
      </c>
      <c r="D1703" t="s">
        <v>2883</v>
      </c>
      <c r="E1703" t="s">
        <v>336</v>
      </c>
      <c r="F1703" t="s">
        <v>120</v>
      </c>
      <c r="G1703">
        <v>32874</v>
      </c>
      <c r="I1703" t="s">
        <v>167</v>
      </c>
      <c r="J1703" t="s">
        <v>74</v>
      </c>
      <c r="K1703">
        <v>48</v>
      </c>
      <c r="L1703">
        <v>0.12</v>
      </c>
      <c r="M1703">
        <v>0</v>
      </c>
      <c r="N1703" t="s">
        <v>81</v>
      </c>
      <c r="O1703">
        <v>0</v>
      </c>
      <c r="P1703" t="s">
        <v>122</v>
      </c>
      <c r="Q1703">
        <f t="shared" si="26"/>
        <v>2.8538812785388129E-7</v>
      </c>
      <c r="R1703" t="s">
        <v>2883</v>
      </c>
    </row>
    <row r="1704" spans="1:18" x14ac:dyDescent="0.25">
      <c r="A1704" t="s">
        <v>150</v>
      </c>
      <c r="B1704">
        <v>2016</v>
      </c>
      <c r="C1704" t="s">
        <v>2884</v>
      </c>
      <c r="D1704" t="s">
        <v>2885</v>
      </c>
      <c r="E1704" t="s">
        <v>357</v>
      </c>
      <c r="F1704" t="s">
        <v>120</v>
      </c>
      <c r="G1704">
        <v>31017</v>
      </c>
      <c r="I1704" t="s">
        <v>153</v>
      </c>
      <c r="J1704" t="s">
        <v>83</v>
      </c>
      <c r="K1704">
        <v>3.5</v>
      </c>
      <c r="L1704">
        <v>17757.7</v>
      </c>
      <c r="M1704">
        <v>254328</v>
      </c>
      <c r="N1704" t="s">
        <v>81</v>
      </c>
      <c r="O1704">
        <v>0</v>
      </c>
      <c r="P1704" t="s">
        <v>122</v>
      </c>
      <c r="Q1704">
        <f t="shared" si="26"/>
        <v>0.57918134377038488</v>
      </c>
      <c r="R1704" t="s">
        <v>2885</v>
      </c>
    </row>
    <row r="1705" spans="1:18" x14ac:dyDescent="0.25">
      <c r="A1705" t="s">
        <v>150</v>
      </c>
      <c r="B1705">
        <v>2016</v>
      </c>
      <c r="C1705" t="s">
        <v>2884</v>
      </c>
      <c r="D1705" t="s">
        <v>2885</v>
      </c>
      <c r="E1705" t="s">
        <v>528</v>
      </c>
      <c r="F1705" t="s">
        <v>120</v>
      </c>
      <c r="G1705">
        <v>31017</v>
      </c>
      <c r="I1705" t="s">
        <v>197</v>
      </c>
      <c r="J1705" t="s">
        <v>82</v>
      </c>
      <c r="K1705">
        <v>3.5</v>
      </c>
      <c r="L1705">
        <v>17757.7</v>
      </c>
      <c r="M1705">
        <v>254328</v>
      </c>
      <c r="N1705" t="s">
        <v>81</v>
      </c>
      <c r="O1705">
        <v>0</v>
      </c>
      <c r="P1705" t="s">
        <v>122</v>
      </c>
      <c r="Q1705">
        <f t="shared" si="26"/>
        <v>0.57918134377038488</v>
      </c>
      <c r="R1705" t="s">
        <v>2885</v>
      </c>
    </row>
    <row r="1706" spans="1:18" x14ac:dyDescent="0.25">
      <c r="A1706" t="s">
        <v>125</v>
      </c>
      <c r="B1706">
        <v>2016</v>
      </c>
      <c r="C1706" t="s">
        <v>2886</v>
      </c>
      <c r="D1706" t="s">
        <v>2887</v>
      </c>
      <c r="E1706">
        <v>1</v>
      </c>
      <c r="F1706" t="s">
        <v>120</v>
      </c>
      <c r="G1706">
        <v>40909</v>
      </c>
      <c r="I1706" t="s">
        <v>129</v>
      </c>
      <c r="J1706" t="s">
        <v>69</v>
      </c>
      <c r="K1706">
        <v>1.4</v>
      </c>
      <c r="L1706">
        <v>2237</v>
      </c>
      <c r="M1706">
        <v>0</v>
      </c>
      <c r="N1706" t="s">
        <v>68</v>
      </c>
      <c r="O1706">
        <v>0</v>
      </c>
      <c r="P1706" t="s">
        <v>122</v>
      </c>
      <c r="Q1706">
        <f t="shared" si="26"/>
        <v>0.18240378343118069</v>
      </c>
      <c r="R1706" t="s">
        <v>2887</v>
      </c>
    </row>
    <row r="1707" spans="1:18" x14ac:dyDescent="0.25">
      <c r="A1707" t="s">
        <v>150</v>
      </c>
      <c r="B1707">
        <v>2016</v>
      </c>
      <c r="C1707" t="s">
        <v>2888</v>
      </c>
      <c r="D1707" t="s">
        <v>2889</v>
      </c>
      <c r="E1707" t="s">
        <v>456</v>
      </c>
      <c r="F1707" t="s">
        <v>120</v>
      </c>
      <c r="G1707">
        <v>19391</v>
      </c>
      <c r="I1707" t="s">
        <v>133</v>
      </c>
      <c r="J1707" t="s">
        <v>75</v>
      </c>
      <c r="K1707">
        <v>0.8</v>
      </c>
      <c r="L1707">
        <v>3347.01</v>
      </c>
      <c r="M1707">
        <v>17390</v>
      </c>
      <c r="N1707" t="s">
        <v>81</v>
      </c>
      <c r="O1707">
        <v>30602.2</v>
      </c>
      <c r="P1707" t="s">
        <v>88</v>
      </c>
      <c r="Q1707">
        <f t="shared" si="26"/>
        <v>0.47759845890410962</v>
      </c>
      <c r="R1707" t="s">
        <v>2889</v>
      </c>
    </row>
    <row r="1708" spans="1:18" x14ac:dyDescent="0.25">
      <c r="A1708" t="s">
        <v>150</v>
      </c>
      <c r="B1708">
        <v>2016</v>
      </c>
      <c r="C1708" t="s">
        <v>2888</v>
      </c>
      <c r="D1708" t="s">
        <v>2889</v>
      </c>
      <c r="E1708" t="s">
        <v>457</v>
      </c>
      <c r="F1708" t="s">
        <v>120</v>
      </c>
      <c r="G1708">
        <v>19391</v>
      </c>
      <c r="I1708" t="s">
        <v>133</v>
      </c>
      <c r="J1708" t="s">
        <v>75</v>
      </c>
      <c r="K1708">
        <v>0.8</v>
      </c>
      <c r="L1708">
        <v>0.12</v>
      </c>
      <c r="M1708">
        <v>0</v>
      </c>
      <c r="N1708" t="s">
        <v>81</v>
      </c>
      <c r="O1708">
        <v>0</v>
      </c>
      <c r="P1708" t="s">
        <v>88</v>
      </c>
      <c r="Q1708">
        <f t="shared" si="26"/>
        <v>1.7123287671232875E-5</v>
      </c>
      <c r="R1708" t="s">
        <v>2889</v>
      </c>
    </row>
    <row r="1709" spans="1:18" x14ac:dyDescent="0.25">
      <c r="A1709" t="s">
        <v>150</v>
      </c>
      <c r="B1709">
        <v>2016</v>
      </c>
      <c r="C1709" t="s">
        <v>2888</v>
      </c>
      <c r="D1709" t="s">
        <v>2889</v>
      </c>
      <c r="E1709" t="s">
        <v>459</v>
      </c>
      <c r="F1709" t="s">
        <v>120</v>
      </c>
      <c r="G1709">
        <v>23071</v>
      </c>
      <c r="I1709" t="s">
        <v>133</v>
      </c>
      <c r="J1709" t="s">
        <v>75</v>
      </c>
      <c r="K1709">
        <v>1.8</v>
      </c>
      <c r="L1709">
        <v>10526</v>
      </c>
      <c r="M1709">
        <v>26559</v>
      </c>
      <c r="N1709" t="s">
        <v>81</v>
      </c>
      <c r="O1709">
        <v>37811</v>
      </c>
      <c r="P1709" t="s">
        <v>88</v>
      </c>
      <c r="Q1709">
        <f t="shared" si="26"/>
        <v>0.66755454084221211</v>
      </c>
      <c r="R1709" t="s">
        <v>2889</v>
      </c>
    </row>
    <row r="1710" spans="1:18" x14ac:dyDescent="0.25">
      <c r="A1710" t="s">
        <v>150</v>
      </c>
      <c r="B1710">
        <v>2016</v>
      </c>
      <c r="C1710" t="s">
        <v>2888</v>
      </c>
      <c r="D1710" t="s">
        <v>2889</v>
      </c>
      <c r="E1710" t="s">
        <v>2890</v>
      </c>
      <c r="F1710" t="s">
        <v>120</v>
      </c>
      <c r="G1710">
        <v>35004</v>
      </c>
      <c r="I1710" t="s">
        <v>133</v>
      </c>
      <c r="J1710" t="s">
        <v>75</v>
      </c>
      <c r="K1710">
        <v>2.8</v>
      </c>
      <c r="L1710">
        <v>8545.0300000000007</v>
      </c>
      <c r="M1710">
        <v>35754</v>
      </c>
      <c r="N1710" t="s">
        <v>81</v>
      </c>
      <c r="O1710">
        <v>35601</v>
      </c>
      <c r="P1710" t="s">
        <v>88</v>
      </c>
      <c r="Q1710">
        <f t="shared" si="26"/>
        <v>0.34837858773646446</v>
      </c>
      <c r="R1710" t="s">
        <v>2889</v>
      </c>
    </row>
    <row r="1711" spans="1:18" x14ac:dyDescent="0.25">
      <c r="A1711" t="s">
        <v>150</v>
      </c>
      <c r="B1711">
        <v>2016</v>
      </c>
      <c r="C1711" t="s">
        <v>2888</v>
      </c>
      <c r="D1711" t="s">
        <v>2889</v>
      </c>
      <c r="E1711" t="s">
        <v>2891</v>
      </c>
      <c r="F1711" t="s">
        <v>120</v>
      </c>
      <c r="G1711">
        <v>31229</v>
      </c>
      <c r="I1711" t="s">
        <v>133</v>
      </c>
      <c r="J1711" t="s">
        <v>75</v>
      </c>
      <c r="K1711">
        <v>2.8</v>
      </c>
      <c r="L1711">
        <v>4280.01</v>
      </c>
      <c r="M1711">
        <v>29341</v>
      </c>
      <c r="N1711" t="s">
        <v>81</v>
      </c>
      <c r="O1711">
        <v>17523</v>
      </c>
      <c r="P1711" t="s">
        <v>88</v>
      </c>
      <c r="Q1711">
        <f t="shared" si="26"/>
        <v>0.17449486301369863</v>
      </c>
      <c r="R1711" t="s">
        <v>2889</v>
      </c>
    </row>
    <row r="1712" spans="1:18" x14ac:dyDescent="0.25">
      <c r="A1712" t="s">
        <v>150</v>
      </c>
      <c r="B1712">
        <v>2016</v>
      </c>
      <c r="C1712" t="s">
        <v>2888</v>
      </c>
      <c r="D1712" t="s">
        <v>2889</v>
      </c>
      <c r="E1712" t="s">
        <v>2892</v>
      </c>
      <c r="F1712" t="s">
        <v>120</v>
      </c>
      <c r="G1712">
        <v>31229</v>
      </c>
      <c r="I1712" t="s">
        <v>133</v>
      </c>
      <c r="J1712" t="s">
        <v>75</v>
      </c>
      <c r="K1712">
        <v>2.8</v>
      </c>
      <c r="L1712">
        <v>10486</v>
      </c>
      <c r="M1712">
        <v>64802</v>
      </c>
      <c r="N1712" t="s">
        <v>81</v>
      </c>
      <c r="O1712">
        <v>43557</v>
      </c>
      <c r="P1712" t="s">
        <v>88</v>
      </c>
      <c r="Q1712">
        <f t="shared" si="26"/>
        <v>0.42751141552511418</v>
      </c>
      <c r="R1712" t="s">
        <v>2889</v>
      </c>
    </row>
    <row r="1713" spans="1:18" x14ac:dyDescent="0.25">
      <c r="A1713" t="s">
        <v>130</v>
      </c>
      <c r="B1713">
        <v>2016</v>
      </c>
      <c r="C1713" t="s">
        <v>2893</v>
      </c>
      <c r="D1713" t="s">
        <v>2894</v>
      </c>
      <c r="E1713" t="s">
        <v>128</v>
      </c>
      <c r="F1713" t="s">
        <v>120</v>
      </c>
      <c r="G1713">
        <v>31382</v>
      </c>
      <c r="I1713" t="s">
        <v>167</v>
      </c>
      <c r="J1713" t="s">
        <v>74</v>
      </c>
      <c r="K1713">
        <v>0.93</v>
      </c>
      <c r="L1713">
        <v>7098.5</v>
      </c>
      <c r="M1713">
        <v>107998</v>
      </c>
      <c r="N1713" t="s">
        <v>79</v>
      </c>
      <c r="O1713">
        <v>0</v>
      </c>
      <c r="P1713" t="s">
        <v>122</v>
      </c>
      <c r="Q1713">
        <f t="shared" si="26"/>
        <v>0.87132370992291452</v>
      </c>
      <c r="R1713" t="s">
        <v>2894</v>
      </c>
    </row>
    <row r="1714" spans="1:18" x14ac:dyDescent="0.25">
      <c r="A1714" t="s">
        <v>130</v>
      </c>
      <c r="B1714">
        <v>2016</v>
      </c>
      <c r="C1714" t="s">
        <v>2893</v>
      </c>
      <c r="D1714" t="s">
        <v>2894</v>
      </c>
      <c r="E1714" t="s">
        <v>154</v>
      </c>
      <c r="F1714" t="s">
        <v>120</v>
      </c>
      <c r="G1714">
        <v>31382</v>
      </c>
      <c r="I1714" t="s">
        <v>167</v>
      </c>
      <c r="J1714" t="s">
        <v>74</v>
      </c>
      <c r="K1714">
        <v>0.93</v>
      </c>
      <c r="L1714">
        <v>6543</v>
      </c>
      <c r="M1714">
        <v>107998</v>
      </c>
      <c r="N1714" t="s">
        <v>79</v>
      </c>
      <c r="O1714">
        <v>0</v>
      </c>
      <c r="P1714" t="s">
        <v>122</v>
      </c>
      <c r="Q1714">
        <f t="shared" si="26"/>
        <v>0.80313742819266454</v>
      </c>
      <c r="R1714" t="s">
        <v>2894</v>
      </c>
    </row>
    <row r="1715" spans="1:18" x14ac:dyDescent="0.25">
      <c r="A1715" t="s">
        <v>125</v>
      </c>
      <c r="B1715">
        <v>2016</v>
      </c>
      <c r="C1715" t="s">
        <v>2895</v>
      </c>
      <c r="D1715" t="s">
        <v>2896</v>
      </c>
      <c r="E1715">
        <v>1</v>
      </c>
      <c r="F1715" t="s">
        <v>120</v>
      </c>
      <c r="G1715">
        <v>40909</v>
      </c>
      <c r="I1715" t="s">
        <v>129</v>
      </c>
      <c r="J1715" t="s">
        <v>69</v>
      </c>
      <c r="K1715">
        <v>1</v>
      </c>
      <c r="L1715">
        <v>1622</v>
      </c>
      <c r="M1715">
        <v>0</v>
      </c>
      <c r="N1715" t="s">
        <v>68</v>
      </c>
      <c r="O1715">
        <v>0</v>
      </c>
      <c r="P1715" t="s">
        <v>122</v>
      </c>
      <c r="Q1715">
        <f t="shared" si="26"/>
        <v>0.18515981735159817</v>
      </c>
      <c r="R1715" t="s">
        <v>2896</v>
      </c>
    </row>
    <row r="1716" spans="1:18" x14ac:dyDescent="0.25">
      <c r="A1716" t="s">
        <v>188</v>
      </c>
      <c r="B1716">
        <v>2016</v>
      </c>
      <c r="C1716" t="s">
        <v>2897</v>
      </c>
      <c r="D1716" t="s">
        <v>2898</v>
      </c>
      <c r="E1716" t="s">
        <v>128</v>
      </c>
      <c r="F1716" t="s">
        <v>120</v>
      </c>
      <c r="G1716">
        <v>31533</v>
      </c>
      <c r="I1716" t="s">
        <v>191</v>
      </c>
      <c r="J1716" t="s">
        <v>95</v>
      </c>
      <c r="K1716">
        <v>16.2</v>
      </c>
      <c r="L1716">
        <v>95011</v>
      </c>
      <c r="M1716">
        <v>0</v>
      </c>
      <c r="N1716" t="s">
        <v>93</v>
      </c>
      <c r="O1716">
        <v>0</v>
      </c>
      <c r="P1716" t="s">
        <v>122</v>
      </c>
      <c r="Q1716">
        <f t="shared" si="26"/>
        <v>0.66950645470432379</v>
      </c>
      <c r="R1716" t="s">
        <v>2898</v>
      </c>
    </row>
    <row r="1717" spans="1:18" x14ac:dyDescent="0.25">
      <c r="A1717" t="s">
        <v>125</v>
      </c>
      <c r="B1717">
        <v>2016</v>
      </c>
      <c r="C1717" t="s">
        <v>2899</v>
      </c>
      <c r="D1717" t="s">
        <v>2900</v>
      </c>
      <c r="E1717">
        <v>1</v>
      </c>
      <c r="F1717" t="s">
        <v>120</v>
      </c>
      <c r="G1717">
        <v>40543</v>
      </c>
      <c r="I1717" t="s">
        <v>129</v>
      </c>
      <c r="J1717" t="s">
        <v>69</v>
      </c>
      <c r="K1717">
        <v>19</v>
      </c>
      <c r="L1717">
        <v>40165</v>
      </c>
      <c r="M1717">
        <v>0</v>
      </c>
      <c r="N1717" t="s">
        <v>68</v>
      </c>
      <c r="O1717">
        <v>0</v>
      </c>
      <c r="P1717" t="s">
        <v>122</v>
      </c>
      <c r="Q1717">
        <f t="shared" si="26"/>
        <v>0.24131819274212929</v>
      </c>
      <c r="R1717" t="s">
        <v>2900</v>
      </c>
    </row>
    <row r="1718" spans="1:18" x14ac:dyDescent="0.25">
      <c r="A1718" t="s">
        <v>125</v>
      </c>
      <c r="B1718">
        <v>2016</v>
      </c>
      <c r="C1718" t="s">
        <v>2901</v>
      </c>
      <c r="D1718" t="s">
        <v>2902</v>
      </c>
      <c r="E1718" t="s">
        <v>128</v>
      </c>
      <c r="F1718" t="s">
        <v>120</v>
      </c>
      <c r="G1718">
        <v>42004</v>
      </c>
      <c r="I1718" t="s">
        <v>129</v>
      </c>
      <c r="J1718" t="s">
        <v>69</v>
      </c>
      <c r="K1718">
        <v>1.5</v>
      </c>
      <c r="L1718">
        <v>2628</v>
      </c>
      <c r="M1718">
        <v>0</v>
      </c>
      <c r="N1718" t="s">
        <v>68</v>
      </c>
      <c r="O1718">
        <v>0</v>
      </c>
      <c r="P1718" t="s">
        <v>122</v>
      </c>
      <c r="Q1718">
        <f t="shared" si="26"/>
        <v>0.2</v>
      </c>
      <c r="R1718" t="s">
        <v>2902</v>
      </c>
    </row>
    <row r="1719" spans="1:18" x14ac:dyDescent="0.25">
      <c r="A1719" t="s">
        <v>188</v>
      </c>
      <c r="B1719">
        <v>2016</v>
      </c>
      <c r="C1719" t="s">
        <v>2903</v>
      </c>
      <c r="D1719" t="s">
        <v>2904</v>
      </c>
      <c r="E1719">
        <v>1</v>
      </c>
      <c r="F1719" t="s">
        <v>120</v>
      </c>
      <c r="G1719" t="s">
        <v>2905</v>
      </c>
      <c r="I1719" t="s">
        <v>191</v>
      </c>
      <c r="J1719" t="s">
        <v>95</v>
      </c>
      <c r="K1719">
        <v>0.8</v>
      </c>
      <c r="L1719">
        <v>219</v>
      </c>
      <c r="M1719">
        <v>0</v>
      </c>
      <c r="N1719" t="s">
        <v>93</v>
      </c>
      <c r="O1719">
        <v>0</v>
      </c>
      <c r="P1719" t="s">
        <v>122</v>
      </c>
      <c r="Q1719">
        <f t="shared" si="26"/>
        <v>3.125E-2</v>
      </c>
      <c r="R1719" t="s">
        <v>2904</v>
      </c>
    </row>
    <row r="1720" spans="1:18" x14ac:dyDescent="0.25">
      <c r="A1720" t="s">
        <v>188</v>
      </c>
      <c r="B1720">
        <v>2016</v>
      </c>
      <c r="C1720" t="s">
        <v>2903</v>
      </c>
      <c r="D1720" t="s">
        <v>2904</v>
      </c>
      <c r="E1720">
        <v>2</v>
      </c>
      <c r="F1720" t="s">
        <v>120</v>
      </c>
      <c r="G1720" t="s">
        <v>2905</v>
      </c>
      <c r="I1720" t="s">
        <v>191</v>
      </c>
      <c r="J1720" t="s">
        <v>95</v>
      </c>
      <c r="K1720">
        <v>0.8</v>
      </c>
      <c r="L1720">
        <v>219</v>
      </c>
      <c r="M1720">
        <v>0</v>
      </c>
      <c r="N1720" t="s">
        <v>93</v>
      </c>
      <c r="O1720">
        <v>0</v>
      </c>
      <c r="P1720" t="s">
        <v>122</v>
      </c>
      <c r="Q1720">
        <f t="shared" si="26"/>
        <v>3.125E-2</v>
      </c>
      <c r="R1720" t="s">
        <v>2904</v>
      </c>
    </row>
    <row r="1721" spans="1:18" x14ac:dyDescent="0.25">
      <c r="A1721" t="s">
        <v>188</v>
      </c>
      <c r="B1721">
        <v>2016</v>
      </c>
      <c r="C1721" t="s">
        <v>2903</v>
      </c>
      <c r="D1721" t="s">
        <v>2904</v>
      </c>
      <c r="E1721">
        <v>3</v>
      </c>
      <c r="F1721" t="s">
        <v>120</v>
      </c>
      <c r="G1721" t="s">
        <v>2905</v>
      </c>
      <c r="I1721" t="s">
        <v>191</v>
      </c>
      <c r="J1721" t="s">
        <v>95</v>
      </c>
      <c r="K1721">
        <v>0.8</v>
      </c>
      <c r="L1721">
        <v>219</v>
      </c>
      <c r="M1721">
        <v>0</v>
      </c>
      <c r="N1721" t="s">
        <v>93</v>
      </c>
      <c r="O1721">
        <v>0</v>
      </c>
      <c r="P1721" t="s">
        <v>122</v>
      </c>
      <c r="Q1721">
        <f t="shared" si="26"/>
        <v>3.125E-2</v>
      </c>
      <c r="R1721" t="s">
        <v>2904</v>
      </c>
    </row>
    <row r="1722" spans="1:18" x14ac:dyDescent="0.25">
      <c r="A1722" t="s">
        <v>188</v>
      </c>
      <c r="B1722">
        <v>2016</v>
      </c>
      <c r="C1722" t="s">
        <v>2903</v>
      </c>
      <c r="D1722" t="s">
        <v>2904</v>
      </c>
      <c r="E1722">
        <v>4</v>
      </c>
      <c r="F1722" t="s">
        <v>120</v>
      </c>
      <c r="G1722" t="s">
        <v>2905</v>
      </c>
      <c r="I1722" t="s">
        <v>191</v>
      </c>
      <c r="J1722" t="s">
        <v>95</v>
      </c>
      <c r="K1722">
        <v>0.8</v>
      </c>
      <c r="L1722">
        <v>219</v>
      </c>
      <c r="M1722">
        <v>0</v>
      </c>
      <c r="N1722" t="s">
        <v>93</v>
      </c>
      <c r="O1722">
        <v>0</v>
      </c>
      <c r="P1722" t="s">
        <v>122</v>
      </c>
      <c r="Q1722">
        <f t="shared" si="26"/>
        <v>3.125E-2</v>
      </c>
      <c r="R1722" t="s">
        <v>2904</v>
      </c>
    </row>
    <row r="1723" spans="1:18" x14ac:dyDescent="0.25">
      <c r="A1723" t="s">
        <v>188</v>
      </c>
      <c r="B1723">
        <v>2016</v>
      </c>
      <c r="C1723" t="s">
        <v>2906</v>
      </c>
      <c r="D1723" t="s">
        <v>2907</v>
      </c>
      <c r="E1723">
        <v>1</v>
      </c>
      <c r="F1723" t="s">
        <v>120</v>
      </c>
      <c r="G1723">
        <v>17258</v>
      </c>
      <c r="I1723" t="s">
        <v>191</v>
      </c>
      <c r="J1723" t="s">
        <v>95</v>
      </c>
      <c r="K1723">
        <v>3.1</v>
      </c>
      <c r="L1723">
        <v>2699</v>
      </c>
      <c r="M1723">
        <v>0</v>
      </c>
      <c r="N1723" t="s">
        <v>93</v>
      </c>
      <c r="O1723">
        <v>0</v>
      </c>
      <c r="P1723" t="s">
        <v>122</v>
      </c>
      <c r="Q1723">
        <f t="shared" si="26"/>
        <v>9.9388717042274269E-2</v>
      </c>
      <c r="R1723" t="s">
        <v>2907</v>
      </c>
    </row>
    <row r="1724" spans="1:18" x14ac:dyDescent="0.25">
      <c r="A1724" t="s">
        <v>116</v>
      </c>
      <c r="B1724">
        <v>2016</v>
      </c>
      <c r="C1724" t="s">
        <v>2908</v>
      </c>
      <c r="D1724" t="s">
        <v>2909</v>
      </c>
      <c r="E1724" t="s">
        <v>119</v>
      </c>
      <c r="F1724" t="s">
        <v>120</v>
      </c>
      <c r="G1724">
        <v>31411</v>
      </c>
      <c r="I1724" t="s">
        <v>121</v>
      </c>
      <c r="J1724" t="s">
        <v>99</v>
      </c>
      <c r="K1724">
        <v>16.02</v>
      </c>
      <c r="L1724">
        <v>9604.07</v>
      </c>
      <c r="M1724">
        <v>0</v>
      </c>
      <c r="N1724" t="s">
        <v>98</v>
      </c>
      <c r="O1724">
        <v>0</v>
      </c>
      <c r="P1724" t="s">
        <v>122</v>
      </c>
      <c r="Q1724">
        <f t="shared" si="26"/>
        <v>6.843664312303685E-2</v>
      </c>
      <c r="R1724" t="s">
        <v>2909</v>
      </c>
    </row>
    <row r="1725" spans="1:18" x14ac:dyDescent="0.25">
      <c r="A1725" t="s">
        <v>150</v>
      </c>
      <c r="B1725">
        <v>2016</v>
      </c>
      <c r="C1725" t="s">
        <v>2910</v>
      </c>
      <c r="D1725" t="s">
        <v>2911</v>
      </c>
      <c r="E1725">
        <v>1</v>
      </c>
      <c r="F1725" t="s">
        <v>120</v>
      </c>
      <c r="G1725">
        <v>30103</v>
      </c>
      <c r="I1725" t="s">
        <v>167</v>
      </c>
      <c r="J1725" t="s">
        <v>74</v>
      </c>
      <c r="K1725">
        <v>3.9</v>
      </c>
      <c r="L1725">
        <v>23579</v>
      </c>
      <c r="M1725">
        <v>369001</v>
      </c>
      <c r="N1725" t="s">
        <v>81</v>
      </c>
      <c r="O1725">
        <v>0</v>
      </c>
      <c r="P1725" t="s">
        <v>122</v>
      </c>
      <c r="Q1725">
        <f t="shared" si="26"/>
        <v>0.69017094017094016</v>
      </c>
      <c r="R1725" t="s">
        <v>2911</v>
      </c>
    </row>
    <row r="1726" spans="1:18" x14ac:dyDescent="0.25">
      <c r="A1726" t="s">
        <v>150</v>
      </c>
      <c r="B1726">
        <v>2016</v>
      </c>
      <c r="C1726" t="s">
        <v>2910</v>
      </c>
      <c r="D1726" t="s">
        <v>2911</v>
      </c>
      <c r="E1726">
        <v>2</v>
      </c>
      <c r="F1726" t="s">
        <v>120</v>
      </c>
      <c r="G1726">
        <v>30103</v>
      </c>
      <c r="I1726" t="s">
        <v>167</v>
      </c>
      <c r="J1726" t="s">
        <v>74</v>
      </c>
      <c r="K1726">
        <v>3.9</v>
      </c>
      <c r="L1726">
        <v>21862</v>
      </c>
      <c r="M1726">
        <v>342019</v>
      </c>
      <c r="N1726" t="s">
        <v>81</v>
      </c>
      <c r="O1726">
        <v>0</v>
      </c>
      <c r="P1726" t="s">
        <v>122</v>
      </c>
      <c r="Q1726">
        <f t="shared" si="26"/>
        <v>0.63991335909144131</v>
      </c>
      <c r="R1726" t="s">
        <v>2911</v>
      </c>
    </row>
    <row r="1727" spans="1:18" x14ac:dyDescent="0.25">
      <c r="A1727" t="s">
        <v>130</v>
      </c>
      <c r="B1727">
        <v>2016</v>
      </c>
      <c r="C1727" t="s">
        <v>2912</v>
      </c>
      <c r="D1727" t="s">
        <v>2913</v>
      </c>
      <c r="E1727" t="s">
        <v>681</v>
      </c>
      <c r="F1727" t="s">
        <v>120</v>
      </c>
      <c r="G1727">
        <v>40138</v>
      </c>
      <c r="I1727" t="s">
        <v>133</v>
      </c>
      <c r="J1727" t="s">
        <v>75</v>
      </c>
      <c r="K1727">
        <v>1.6</v>
      </c>
      <c r="L1727">
        <v>9149</v>
      </c>
      <c r="M1727">
        <v>112922</v>
      </c>
      <c r="N1727" t="s">
        <v>79</v>
      </c>
      <c r="O1727">
        <v>0</v>
      </c>
      <c r="P1727" t="s">
        <v>122</v>
      </c>
      <c r="Q1727">
        <f t="shared" si="26"/>
        <v>0.65275399543378998</v>
      </c>
      <c r="R1727" t="s">
        <v>2913</v>
      </c>
    </row>
    <row r="1728" spans="1:18" x14ac:dyDescent="0.25">
      <c r="A1728" t="s">
        <v>188</v>
      </c>
      <c r="B1728">
        <v>2016</v>
      </c>
      <c r="C1728" t="s">
        <v>2914</v>
      </c>
      <c r="D1728" t="s">
        <v>2915</v>
      </c>
      <c r="E1728" t="s">
        <v>128</v>
      </c>
      <c r="F1728" t="s">
        <v>483</v>
      </c>
      <c r="G1728">
        <v>31929</v>
      </c>
      <c r="I1728" t="s">
        <v>191</v>
      </c>
      <c r="J1728" t="s">
        <v>95</v>
      </c>
      <c r="K1728">
        <v>0.24</v>
      </c>
      <c r="L1728">
        <v>3</v>
      </c>
      <c r="M1728">
        <v>0</v>
      </c>
      <c r="N1728" t="s">
        <v>93</v>
      </c>
      <c r="O1728">
        <v>0</v>
      </c>
      <c r="P1728" t="s">
        <v>122</v>
      </c>
      <c r="Q1728">
        <f t="shared" si="26"/>
        <v>1.4269406392694063E-3</v>
      </c>
      <c r="R1728" t="s">
        <v>2915</v>
      </c>
    </row>
    <row r="1729" spans="1:18" x14ac:dyDescent="0.25">
      <c r="A1729" t="s">
        <v>188</v>
      </c>
      <c r="B1729">
        <v>2016</v>
      </c>
      <c r="C1729" t="s">
        <v>2914</v>
      </c>
      <c r="D1729" t="s">
        <v>2915</v>
      </c>
      <c r="E1729" t="s">
        <v>154</v>
      </c>
      <c r="F1729" t="s">
        <v>483</v>
      </c>
      <c r="G1729">
        <v>31929</v>
      </c>
      <c r="I1729" t="s">
        <v>191</v>
      </c>
      <c r="J1729" t="s">
        <v>95</v>
      </c>
      <c r="K1729">
        <v>1.18</v>
      </c>
      <c r="L1729">
        <v>54</v>
      </c>
      <c r="M1729">
        <v>0</v>
      </c>
      <c r="N1729" t="s">
        <v>93</v>
      </c>
      <c r="O1729">
        <v>0</v>
      </c>
      <c r="P1729" t="s">
        <v>122</v>
      </c>
      <c r="Q1729">
        <f t="shared" si="26"/>
        <v>5.2240538657998608E-3</v>
      </c>
      <c r="R1729" t="s">
        <v>2915</v>
      </c>
    </row>
    <row r="1730" spans="1:18" x14ac:dyDescent="0.25">
      <c r="A1730" t="s">
        <v>130</v>
      </c>
      <c r="B1730">
        <v>2016</v>
      </c>
      <c r="C1730" t="s">
        <v>2916</v>
      </c>
      <c r="D1730" t="s">
        <v>2917</v>
      </c>
      <c r="E1730">
        <v>1</v>
      </c>
      <c r="F1730" t="s">
        <v>120</v>
      </c>
      <c r="G1730">
        <v>40433</v>
      </c>
      <c r="I1730" t="s">
        <v>133</v>
      </c>
      <c r="J1730" t="s">
        <v>75</v>
      </c>
      <c r="K1730">
        <v>1.4</v>
      </c>
      <c r="L1730">
        <v>5596</v>
      </c>
      <c r="M1730">
        <v>49580</v>
      </c>
      <c r="N1730" t="s">
        <v>79</v>
      </c>
      <c r="O1730">
        <v>0</v>
      </c>
      <c r="P1730" t="s">
        <v>122</v>
      </c>
      <c r="Q1730">
        <f t="shared" si="26"/>
        <v>0.45629484670580561</v>
      </c>
      <c r="R1730" t="s">
        <v>2917</v>
      </c>
    </row>
    <row r="1731" spans="1:18" x14ac:dyDescent="0.25">
      <c r="A1731" t="s">
        <v>150</v>
      </c>
      <c r="B1731">
        <v>2016</v>
      </c>
      <c r="C1731" t="s">
        <v>2918</v>
      </c>
      <c r="D1731" t="s">
        <v>2919</v>
      </c>
      <c r="E1731" t="s">
        <v>2920</v>
      </c>
      <c r="F1731" t="s">
        <v>120</v>
      </c>
      <c r="G1731">
        <v>33604</v>
      </c>
      <c r="I1731" t="s">
        <v>167</v>
      </c>
      <c r="J1731" t="s">
        <v>74</v>
      </c>
      <c r="K1731">
        <v>38.200000000000003</v>
      </c>
      <c r="L1731">
        <v>293315</v>
      </c>
      <c r="M1731">
        <v>3789450</v>
      </c>
      <c r="N1731" t="s">
        <v>81</v>
      </c>
      <c r="O1731">
        <v>0</v>
      </c>
      <c r="P1731" t="s">
        <v>122</v>
      </c>
      <c r="Q1731">
        <f t="shared" si="26"/>
        <v>0.87653003896817994</v>
      </c>
      <c r="R1731" t="s">
        <v>2919</v>
      </c>
    </row>
    <row r="1732" spans="1:18" x14ac:dyDescent="0.25">
      <c r="A1732" t="s">
        <v>188</v>
      </c>
      <c r="B1732">
        <v>2016</v>
      </c>
      <c r="C1732" t="s">
        <v>2921</v>
      </c>
      <c r="D1732" t="s">
        <v>2922</v>
      </c>
      <c r="E1732">
        <v>1</v>
      </c>
      <c r="F1732" t="s">
        <v>120</v>
      </c>
      <c r="G1732">
        <v>31564</v>
      </c>
      <c r="I1732" t="s">
        <v>191</v>
      </c>
      <c r="J1732" t="s">
        <v>95</v>
      </c>
      <c r="K1732">
        <v>0.64</v>
      </c>
      <c r="L1732">
        <v>0.01</v>
      </c>
      <c r="M1732">
        <v>0</v>
      </c>
      <c r="N1732" t="s">
        <v>93</v>
      </c>
      <c r="O1732">
        <v>0</v>
      </c>
      <c r="P1732" t="s">
        <v>122</v>
      </c>
      <c r="Q1732">
        <f t="shared" si="26"/>
        <v>1.7836757990867579E-6</v>
      </c>
      <c r="R1732" t="s">
        <v>2922</v>
      </c>
    </row>
    <row r="1733" spans="1:18" x14ac:dyDescent="0.25">
      <c r="A1733" t="s">
        <v>150</v>
      </c>
      <c r="B1733">
        <v>2016</v>
      </c>
      <c r="C1733" t="s">
        <v>2923</v>
      </c>
      <c r="D1733" t="s">
        <v>2924</v>
      </c>
      <c r="E1733" t="s">
        <v>602</v>
      </c>
      <c r="F1733" t="s">
        <v>120</v>
      </c>
      <c r="G1733">
        <v>21520</v>
      </c>
      <c r="I1733" t="s">
        <v>172</v>
      </c>
      <c r="J1733" t="s">
        <v>70</v>
      </c>
      <c r="K1733">
        <v>163.19999999999999</v>
      </c>
      <c r="L1733">
        <v>339245</v>
      </c>
      <c r="M1733">
        <v>3490280</v>
      </c>
      <c r="N1733" t="s">
        <v>81</v>
      </c>
      <c r="O1733">
        <v>744003</v>
      </c>
      <c r="P1733" t="s">
        <v>88</v>
      </c>
      <c r="Q1733">
        <f t="shared" ref="Q1733:Q1796" si="27">IFERROR(L1733/(K1733*8760),"")</f>
        <v>0.23729533194556363</v>
      </c>
      <c r="R1733" t="s">
        <v>2924</v>
      </c>
    </row>
    <row r="1734" spans="1:18" x14ac:dyDescent="0.25">
      <c r="A1734" t="s">
        <v>150</v>
      </c>
      <c r="B1734">
        <v>2016</v>
      </c>
      <c r="C1734" t="s">
        <v>2923</v>
      </c>
      <c r="D1734" t="s">
        <v>2924</v>
      </c>
      <c r="E1734" t="s">
        <v>603</v>
      </c>
      <c r="F1734" t="s">
        <v>120</v>
      </c>
      <c r="G1734">
        <v>21732</v>
      </c>
      <c r="I1734" t="s">
        <v>172</v>
      </c>
      <c r="J1734" t="s">
        <v>70</v>
      </c>
      <c r="K1734">
        <v>163.19999999999999</v>
      </c>
      <c r="L1734">
        <v>64613.1</v>
      </c>
      <c r="M1734">
        <v>670568</v>
      </c>
      <c r="N1734" t="s">
        <v>81</v>
      </c>
      <c r="O1734">
        <v>92545.1</v>
      </c>
      <c r="P1734" t="s">
        <v>88</v>
      </c>
      <c r="Q1734">
        <f t="shared" si="27"/>
        <v>4.5195616774106905E-2</v>
      </c>
      <c r="R1734" t="s">
        <v>2924</v>
      </c>
    </row>
    <row r="1735" spans="1:18" x14ac:dyDescent="0.25">
      <c r="A1735" t="s">
        <v>150</v>
      </c>
      <c r="B1735">
        <v>2016</v>
      </c>
      <c r="C1735" t="s">
        <v>2923</v>
      </c>
      <c r="D1735" t="s">
        <v>2924</v>
      </c>
      <c r="E1735" t="s">
        <v>605</v>
      </c>
      <c r="F1735" t="s">
        <v>120</v>
      </c>
      <c r="G1735">
        <v>42286</v>
      </c>
      <c r="I1735" t="s">
        <v>197</v>
      </c>
      <c r="J1735" t="s">
        <v>82</v>
      </c>
      <c r="K1735">
        <v>216.92</v>
      </c>
      <c r="L1735">
        <v>858848</v>
      </c>
      <c r="M1735">
        <v>9296520</v>
      </c>
      <c r="N1735" t="s">
        <v>81</v>
      </c>
      <c r="O1735">
        <v>0</v>
      </c>
      <c r="P1735" t="s">
        <v>88</v>
      </c>
      <c r="Q1735">
        <f t="shared" si="27"/>
        <v>0.45197311973271298</v>
      </c>
      <c r="R1735" t="s">
        <v>2924</v>
      </c>
    </row>
    <row r="1736" spans="1:18" x14ac:dyDescent="0.25">
      <c r="A1736" t="s">
        <v>150</v>
      </c>
      <c r="B1736">
        <v>2016</v>
      </c>
      <c r="C1736" t="s">
        <v>2923</v>
      </c>
      <c r="D1736" t="s">
        <v>2924</v>
      </c>
      <c r="E1736" t="s">
        <v>606</v>
      </c>
      <c r="F1736" t="s">
        <v>120</v>
      </c>
      <c r="G1736">
        <v>42323</v>
      </c>
      <c r="I1736" t="s">
        <v>199</v>
      </c>
      <c r="J1736" t="s">
        <v>84</v>
      </c>
      <c r="K1736">
        <v>118.9</v>
      </c>
      <c r="L1736">
        <v>424993</v>
      </c>
      <c r="M1736">
        <v>0</v>
      </c>
      <c r="N1736" t="s">
        <v>81</v>
      </c>
      <c r="O1736">
        <v>0</v>
      </c>
      <c r="P1736" t="s">
        <v>122</v>
      </c>
      <c r="Q1736">
        <f t="shared" si="27"/>
        <v>0.40803349578134424</v>
      </c>
      <c r="R1736" t="s">
        <v>2924</v>
      </c>
    </row>
    <row r="1737" spans="1:18" x14ac:dyDescent="0.25">
      <c r="A1737" t="s">
        <v>150</v>
      </c>
      <c r="B1737">
        <v>2016</v>
      </c>
      <c r="C1737" t="s">
        <v>2923</v>
      </c>
      <c r="D1737" t="s">
        <v>2924</v>
      </c>
      <c r="E1737" t="s">
        <v>607</v>
      </c>
      <c r="F1737" t="s">
        <v>120</v>
      </c>
      <c r="G1737">
        <v>42225</v>
      </c>
      <c r="I1737" t="s">
        <v>167</v>
      </c>
      <c r="J1737" t="s">
        <v>74</v>
      </c>
      <c r="K1737">
        <v>106.9</v>
      </c>
      <c r="L1737">
        <v>164698</v>
      </c>
      <c r="M1737">
        <v>1536480</v>
      </c>
      <c r="N1737" t="s">
        <v>81</v>
      </c>
      <c r="O1737">
        <v>0</v>
      </c>
      <c r="P1737" t="s">
        <v>122</v>
      </c>
      <c r="Q1737">
        <f t="shared" si="27"/>
        <v>0.17587597336306282</v>
      </c>
      <c r="R1737" t="s">
        <v>2924</v>
      </c>
    </row>
    <row r="1738" spans="1:18" x14ac:dyDescent="0.25">
      <c r="A1738" t="s">
        <v>150</v>
      </c>
      <c r="B1738">
        <v>2016</v>
      </c>
      <c r="C1738" t="s">
        <v>2923</v>
      </c>
      <c r="D1738" t="s">
        <v>2924</v>
      </c>
      <c r="E1738" t="s">
        <v>608</v>
      </c>
      <c r="F1738" t="s">
        <v>120</v>
      </c>
      <c r="G1738">
        <v>42270</v>
      </c>
      <c r="I1738" t="s">
        <v>167</v>
      </c>
      <c r="J1738" t="s">
        <v>74</v>
      </c>
      <c r="K1738">
        <v>106.9</v>
      </c>
      <c r="L1738">
        <v>198675</v>
      </c>
      <c r="M1738">
        <v>1860250</v>
      </c>
      <c r="N1738" t="s">
        <v>81</v>
      </c>
      <c r="O1738">
        <v>0</v>
      </c>
      <c r="P1738" t="s">
        <v>122</v>
      </c>
      <c r="Q1738">
        <f t="shared" si="27"/>
        <v>0.21215897587042043</v>
      </c>
      <c r="R1738" t="s">
        <v>2924</v>
      </c>
    </row>
    <row r="1739" spans="1:18" x14ac:dyDescent="0.25">
      <c r="A1739" t="s">
        <v>125</v>
      </c>
      <c r="B1739">
        <v>2016</v>
      </c>
      <c r="C1739" t="s">
        <v>2925</v>
      </c>
      <c r="D1739" t="s">
        <v>2926</v>
      </c>
      <c r="E1739">
        <v>1</v>
      </c>
      <c r="F1739" t="s">
        <v>120</v>
      </c>
      <c r="G1739">
        <v>41379</v>
      </c>
      <c r="I1739" t="s">
        <v>129</v>
      </c>
      <c r="J1739" t="s">
        <v>69</v>
      </c>
      <c r="K1739">
        <v>1</v>
      </c>
      <c r="L1739">
        <v>1801</v>
      </c>
      <c r="M1739">
        <v>0</v>
      </c>
      <c r="N1739" t="s">
        <v>68</v>
      </c>
      <c r="O1739">
        <v>0</v>
      </c>
      <c r="P1739" t="s">
        <v>122</v>
      </c>
      <c r="Q1739">
        <f t="shared" si="27"/>
        <v>0.20559360730593607</v>
      </c>
      <c r="R1739" t="s">
        <v>2926</v>
      </c>
    </row>
    <row r="1740" spans="1:18" x14ac:dyDescent="0.25">
      <c r="A1740" t="s">
        <v>130</v>
      </c>
      <c r="B1740">
        <v>2016</v>
      </c>
      <c r="C1740" t="s">
        <v>2927</v>
      </c>
      <c r="D1740" t="s">
        <v>2928</v>
      </c>
      <c r="E1740" t="s">
        <v>2929</v>
      </c>
      <c r="F1740" t="s">
        <v>483</v>
      </c>
      <c r="G1740">
        <v>13881</v>
      </c>
      <c r="I1740" t="s">
        <v>172</v>
      </c>
      <c r="J1740" t="s">
        <v>70</v>
      </c>
      <c r="K1740">
        <v>7.5</v>
      </c>
      <c r="L1740">
        <v>0.12</v>
      </c>
      <c r="M1740">
        <v>0</v>
      </c>
      <c r="N1740" t="s">
        <v>96</v>
      </c>
      <c r="O1740">
        <v>0</v>
      </c>
      <c r="P1740" t="s">
        <v>81</v>
      </c>
      <c r="Q1740">
        <f t="shared" si="27"/>
        <v>1.8264840182648401E-6</v>
      </c>
      <c r="R1740" t="s">
        <v>2928</v>
      </c>
    </row>
    <row r="1741" spans="1:18" x14ac:dyDescent="0.25">
      <c r="A1741" t="s">
        <v>130</v>
      </c>
      <c r="B1741">
        <v>2016</v>
      </c>
      <c r="C1741" t="s">
        <v>2927</v>
      </c>
      <c r="D1741" t="s">
        <v>2928</v>
      </c>
      <c r="E1741" t="s">
        <v>2930</v>
      </c>
      <c r="F1741" t="s">
        <v>120</v>
      </c>
      <c r="G1741">
        <v>32203</v>
      </c>
      <c r="I1741" t="s">
        <v>172</v>
      </c>
      <c r="J1741" t="s">
        <v>70</v>
      </c>
      <c r="K1741">
        <v>12.5</v>
      </c>
      <c r="L1741">
        <v>38794</v>
      </c>
      <c r="M1741">
        <v>1122820</v>
      </c>
      <c r="N1741" t="s">
        <v>96</v>
      </c>
      <c r="O1741">
        <v>0</v>
      </c>
      <c r="P1741" t="s">
        <v>81</v>
      </c>
      <c r="Q1741">
        <f t="shared" si="27"/>
        <v>0.35428310502283106</v>
      </c>
      <c r="R1741" t="s">
        <v>2928</v>
      </c>
    </row>
    <row r="1742" spans="1:18" x14ac:dyDescent="0.25">
      <c r="A1742" t="s">
        <v>130</v>
      </c>
      <c r="B1742">
        <v>2016</v>
      </c>
      <c r="C1742" t="s">
        <v>2927</v>
      </c>
      <c r="D1742" t="s">
        <v>2928</v>
      </c>
      <c r="E1742" t="s">
        <v>2931</v>
      </c>
      <c r="F1742" t="s">
        <v>120</v>
      </c>
      <c r="G1742">
        <v>32509</v>
      </c>
      <c r="I1742" t="s">
        <v>172</v>
      </c>
      <c r="J1742" t="s">
        <v>70</v>
      </c>
      <c r="K1742">
        <v>12.5</v>
      </c>
      <c r="L1742">
        <v>38119</v>
      </c>
      <c r="M1742">
        <v>1253270</v>
      </c>
      <c r="N1742" t="s">
        <v>96</v>
      </c>
      <c r="O1742">
        <v>0</v>
      </c>
      <c r="P1742" t="s">
        <v>81</v>
      </c>
      <c r="Q1742">
        <f t="shared" si="27"/>
        <v>0.34811872146118722</v>
      </c>
      <c r="R1742" t="s">
        <v>2928</v>
      </c>
    </row>
    <row r="1743" spans="1:18" x14ac:dyDescent="0.25">
      <c r="A1743" t="s">
        <v>168</v>
      </c>
      <c r="B1743">
        <v>2016</v>
      </c>
      <c r="C1743" t="s">
        <v>2932</v>
      </c>
      <c r="D1743" t="s">
        <v>2933</v>
      </c>
      <c r="E1743" t="s">
        <v>2934</v>
      </c>
      <c r="F1743" t="s">
        <v>120</v>
      </c>
      <c r="G1743">
        <v>34121</v>
      </c>
      <c r="I1743" t="s">
        <v>172</v>
      </c>
      <c r="J1743" t="s">
        <v>70</v>
      </c>
      <c r="K1743">
        <v>48</v>
      </c>
      <c r="L1743">
        <v>165515</v>
      </c>
      <c r="M1743">
        <v>0</v>
      </c>
      <c r="N1743" t="s">
        <v>77</v>
      </c>
      <c r="O1743">
        <v>0</v>
      </c>
      <c r="P1743" t="s">
        <v>122</v>
      </c>
      <c r="Q1743">
        <f t="shared" si="27"/>
        <v>0.39363346651445968</v>
      </c>
      <c r="R1743" t="s">
        <v>2933</v>
      </c>
    </row>
    <row r="1744" spans="1:18" x14ac:dyDescent="0.25">
      <c r="A1744" t="s">
        <v>168</v>
      </c>
      <c r="B1744">
        <v>2016</v>
      </c>
      <c r="C1744" t="s">
        <v>2932</v>
      </c>
      <c r="D1744" t="s">
        <v>2933</v>
      </c>
      <c r="E1744" t="s">
        <v>2935</v>
      </c>
      <c r="F1744" t="s">
        <v>120</v>
      </c>
      <c r="G1744">
        <v>38742</v>
      </c>
      <c r="I1744" t="s">
        <v>172</v>
      </c>
      <c r="J1744" t="s">
        <v>70</v>
      </c>
      <c r="K1744">
        <v>16</v>
      </c>
      <c r="L1744">
        <v>27446</v>
      </c>
      <c r="M1744">
        <v>0</v>
      </c>
      <c r="N1744" t="s">
        <v>77</v>
      </c>
      <c r="O1744">
        <v>0</v>
      </c>
      <c r="P1744" t="s">
        <v>122</v>
      </c>
      <c r="Q1744">
        <f t="shared" si="27"/>
        <v>0.19581906392694065</v>
      </c>
      <c r="R1744" t="s">
        <v>2933</v>
      </c>
    </row>
    <row r="1745" spans="1:18" x14ac:dyDescent="0.25">
      <c r="A1745" t="s">
        <v>168</v>
      </c>
      <c r="B1745">
        <v>2016</v>
      </c>
      <c r="C1745" t="s">
        <v>2932</v>
      </c>
      <c r="D1745" t="s">
        <v>2933</v>
      </c>
      <c r="E1745" t="s">
        <v>2936</v>
      </c>
      <c r="F1745" t="s">
        <v>120</v>
      </c>
      <c r="G1745">
        <v>39542</v>
      </c>
      <c r="I1745" t="s">
        <v>172</v>
      </c>
      <c r="J1745" t="s">
        <v>70</v>
      </c>
      <c r="K1745">
        <v>16</v>
      </c>
      <c r="L1745">
        <v>106368</v>
      </c>
      <c r="M1745">
        <v>0</v>
      </c>
      <c r="N1745" t="s">
        <v>77</v>
      </c>
      <c r="O1745">
        <v>0</v>
      </c>
      <c r="P1745" t="s">
        <v>122</v>
      </c>
      <c r="Q1745">
        <f t="shared" si="27"/>
        <v>0.75890410958904109</v>
      </c>
      <c r="R1745" t="s">
        <v>2933</v>
      </c>
    </row>
    <row r="1746" spans="1:18" x14ac:dyDescent="0.25">
      <c r="A1746" t="s">
        <v>125</v>
      </c>
      <c r="B1746">
        <v>2016</v>
      </c>
      <c r="C1746" t="s">
        <v>2937</v>
      </c>
      <c r="D1746" t="s">
        <v>2938</v>
      </c>
      <c r="E1746" t="s">
        <v>357</v>
      </c>
      <c r="F1746" t="s">
        <v>120</v>
      </c>
      <c r="G1746">
        <v>31764</v>
      </c>
      <c r="I1746" t="s">
        <v>172</v>
      </c>
      <c r="J1746" t="s">
        <v>70</v>
      </c>
      <c r="K1746">
        <v>34.200000000000003</v>
      </c>
      <c r="L1746">
        <v>55739</v>
      </c>
      <c r="M1746">
        <v>680398</v>
      </c>
      <c r="N1746" t="s">
        <v>68</v>
      </c>
      <c r="O1746">
        <v>127899</v>
      </c>
      <c r="P1746" t="s">
        <v>81</v>
      </c>
      <c r="Q1746">
        <f t="shared" si="27"/>
        <v>0.18604969425084783</v>
      </c>
      <c r="R1746" t="s">
        <v>2938</v>
      </c>
    </row>
    <row r="1747" spans="1:18" x14ac:dyDescent="0.25">
      <c r="A1747" t="s">
        <v>125</v>
      </c>
      <c r="B1747">
        <v>2016</v>
      </c>
      <c r="C1747" t="s">
        <v>2939</v>
      </c>
      <c r="D1747" t="s">
        <v>2940</v>
      </c>
      <c r="E1747" t="s">
        <v>357</v>
      </c>
      <c r="F1747" t="s">
        <v>120</v>
      </c>
      <c r="G1747">
        <v>31764</v>
      </c>
      <c r="I1747" t="s">
        <v>172</v>
      </c>
      <c r="J1747" t="s">
        <v>70</v>
      </c>
      <c r="K1747">
        <v>34.200000000000003</v>
      </c>
      <c r="L1747">
        <v>55211</v>
      </c>
      <c r="M1747">
        <v>736510</v>
      </c>
      <c r="N1747" t="s">
        <v>68</v>
      </c>
      <c r="O1747">
        <v>113468</v>
      </c>
      <c r="P1747" t="s">
        <v>81</v>
      </c>
      <c r="Q1747">
        <f t="shared" si="27"/>
        <v>0.1842872973911186</v>
      </c>
      <c r="R1747" t="s">
        <v>2940</v>
      </c>
    </row>
    <row r="1748" spans="1:18" x14ac:dyDescent="0.25">
      <c r="A1748" t="s">
        <v>125</v>
      </c>
      <c r="B1748">
        <v>2016</v>
      </c>
      <c r="C1748" t="s">
        <v>2941</v>
      </c>
      <c r="D1748" t="s">
        <v>2942</v>
      </c>
      <c r="E1748" t="s">
        <v>357</v>
      </c>
      <c r="F1748" t="s">
        <v>120</v>
      </c>
      <c r="G1748">
        <v>33157</v>
      </c>
      <c r="I1748" t="s">
        <v>172</v>
      </c>
      <c r="J1748" t="s">
        <v>70</v>
      </c>
      <c r="K1748">
        <v>92</v>
      </c>
      <c r="L1748">
        <v>157967</v>
      </c>
      <c r="M1748">
        <v>1676910</v>
      </c>
      <c r="N1748" t="s">
        <v>68</v>
      </c>
      <c r="O1748">
        <v>200635</v>
      </c>
      <c r="P1748" t="s">
        <v>81</v>
      </c>
      <c r="Q1748">
        <f t="shared" si="27"/>
        <v>0.19600828866388723</v>
      </c>
      <c r="R1748" t="s">
        <v>2942</v>
      </c>
    </row>
    <row r="1749" spans="1:18" x14ac:dyDescent="0.25">
      <c r="A1749" t="s">
        <v>125</v>
      </c>
      <c r="B1749">
        <v>2016</v>
      </c>
      <c r="C1749" t="s">
        <v>2943</v>
      </c>
      <c r="D1749" t="s">
        <v>2944</v>
      </c>
      <c r="E1749" t="s">
        <v>357</v>
      </c>
      <c r="F1749" t="s">
        <v>120</v>
      </c>
      <c r="G1749">
        <v>32049</v>
      </c>
      <c r="I1749" t="s">
        <v>172</v>
      </c>
      <c r="J1749" t="s">
        <v>70</v>
      </c>
      <c r="K1749">
        <v>34.200000000000003</v>
      </c>
      <c r="L1749">
        <v>55842</v>
      </c>
      <c r="M1749">
        <v>757513</v>
      </c>
      <c r="N1749" t="s">
        <v>68</v>
      </c>
      <c r="O1749">
        <v>112439</v>
      </c>
      <c r="P1749" t="s">
        <v>81</v>
      </c>
      <c r="Q1749">
        <f t="shared" si="27"/>
        <v>0.18639349515340864</v>
      </c>
      <c r="R1749" t="s">
        <v>2944</v>
      </c>
    </row>
    <row r="1750" spans="1:18" x14ac:dyDescent="0.25">
      <c r="A1750" t="s">
        <v>125</v>
      </c>
      <c r="B1750">
        <v>2016</v>
      </c>
      <c r="C1750" t="s">
        <v>2945</v>
      </c>
      <c r="D1750" t="s">
        <v>2946</v>
      </c>
      <c r="E1750" t="s">
        <v>357</v>
      </c>
      <c r="F1750" t="s">
        <v>120</v>
      </c>
      <c r="G1750">
        <v>32502</v>
      </c>
      <c r="I1750" t="s">
        <v>172</v>
      </c>
      <c r="J1750" t="s">
        <v>70</v>
      </c>
      <c r="K1750">
        <v>35</v>
      </c>
      <c r="L1750">
        <v>50813</v>
      </c>
      <c r="M1750">
        <v>513435</v>
      </c>
      <c r="N1750" t="s">
        <v>68</v>
      </c>
      <c r="O1750">
        <v>135233</v>
      </c>
      <c r="P1750" t="s">
        <v>81</v>
      </c>
      <c r="Q1750">
        <f t="shared" si="27"/>
        <v>0.16573059360730594</v>
      </c>
      <c r="R1750" t="s">
        <v>2946</v>
      </c>
    </row>
    <row r="1751" spans="1:18" x14ac:dyDescent="0.25">
      <c r="A1751" t="s">
        <v>125</v>
      </c>
      <c r="B1751">
        <v>2016</v>
      </c>
      <c r="C1751" t="s">
        <v>2947</v>
      </c>
      <c r="D1751" t="s">
        <v>2948</v>
      </c>
      <c r="E1751" t="s">
        <v>357</v>
      </c>
      <c r="F1751" t="s">
        <v>120</v>
      </c>
      <c r="G1751">
        <v>32506</v>
      </c>
      <c r="I1751" t="s">
        <v>172</v>
      </c>
      <c r="J1751" t="s">
        <v>70</v>
      </c>
      <c r="K1751">
        <v>35</v>
      </c>
      <c r="L1751">
        <v>53936</v>
      </c>
      <c r="M1751">
        <v>605293</v>
      </c>
      <c r="N1751" t="s">
        <v>68</v>
      </c>
      <c r="O1751">
        <v>158009</v>
      </c>
      <c r="P1751" t="s">
        <v>81</v>
      </c>
      <c r="Q1751">
        <f t="shared" si="27"/>
        <v>0.17591650358773647</v>
      </c>
      <c r="R1751" t="s">
        <v>2948</v>
      </c>
    </row>
    <row r="1752" spans="1:18" x14ac:dyDescent="0.25">
      <c r="A1752" t="s">
        <v>125</v>
      </c>
      <c r="B1752">
        <v>2016</v>
      </c>
      <c r="C1752" t="s">
        <v>2949</v>
      </c>
      <c r="D1752" t="s">
        <v>2950</v>
      </c>
      <c r="E1752" t="s">
        <v>357</v>
      </c>
      <c r="F1752" t="s">
        <v>120</v>
      </c>
      <c r="G1752">
        <v>32843</v>
      </c>
      <c r="I1752" t="s">
        <v>172</v>
      </c>
      <c r="J1752" t="s">
        <v>70</v>
      </c>
      <c r="K1752">
        <v>92</v>
      </c>
      <c r="L1752">
        <v>156265</v>
      </c>
      <c r="M1752">
        <v>1658890</v>
      </c>
      <c r="N1752" t="s">
        <v>68</v>
      </c>
      <c r="O1752">
        <v>216997</v>
      </c>
      <c r="P1752" t="s">
        <v>81</v>
      </c>
      <c r="Q1752">
        <f t="shared" si="27"/>
        <v>0.19389641651776851</v>
      </c>
      <c r="R1752" t="s">
        <v>2950</v>
      </c>
    </row>
    <row r="1753" spans="1:18" x14ac:dyDescent="0.25">
      <c r="A1753" t="s">
        <v>188</v>
      </c>
      <c r="B1753">
        <v>2016</v>
      </c>
      <c r="C1753" t="s">
        <v>2951</v>
      </c>
      <c r="D1753" t="s">
        <v>2952</v>
      </c>
      <c r="E1753" t="s">
        <v>128</v>
      </c>
      <c r="F1753" t="s">
        <v>120</v>
      </c>
      <c r="G1753">
        <v>28399</v>
      </c>
      <c r="I1753" t="s">
        <v>191</v>
      </c>
      <c r="J1753" t="s">
        <v>95</v>
      </c>
      <c r="K1753">
        <v>7.83</v>
      </c>
      <c r="L1753">
        <v>5139.6000000000004</v>
      </c>
      <c r="M1753">
        <v>0</v>
      </c>
      <c r="N1753" t="s">
        <v>93</v>
      </c>
      <c r="O1753">
        <v>0</v>
      </c>
      <c r="P1753" t="s">
        <v>122</v>
      </c>
      <c r="Q1753">
        <f t="shared" si="27"/>
        <v>7.4931331898738615E-2</v>
      </c>
      <c r="R1753" t="s">
        <v>2952</v>
      </c>
    </row>
    <row r="1754" spans="1:18" x14ac:dyDescent="0.25">
      <c r="A1754" t="s">
        <v>150</v>
      </c>
      <c r="B1754">
        <v>2016</v>
      </c>
      <c r="C1754" t="s">
        <v>2953</v>
      </c>
      <c r="D1754" t="s">
        <v>2954</v>
      </c>
      <c r="E1754">
        <v>1</v>
      </c>
      <c r="F1754" t="s">
        <v>120</v>
      </c>
      <c r="G1754">
        <v>41404</v>
      </c>
      <c r="I1754" t="s">
        <v>167</v>
      </c>
      <c r="J1754" t="s">
        <v>74</v>
      </c>
      <c r="K1754">
        <v>100</v>
      </c>
      <c r="L1754">
        <v>57484</v>
      </c>
      <c r="M1754">
        <v>594454</v>
      </c>
      <c r="N1754" t="s">
        <v>81</v>
      </c>
      <c r="O1754">
        <v>0</v>
      </c>
      <c r="P1754" t="s">
        <v>122</v>
      </c>
      <c r="Q1754">
        <f t="shared" si="27"/>
        <v>6.5621004566210048E-2</v>
      </c>
      <c r="R1754" t="s">
        <v>2954</v>
      </c>
    </row>
    <row r="1755" spans="1:18" x14ac:dyDescent="0.25">
      <c r="A1755" t="s">
        <v>150</v>
      </c>
      <c r="B1755">
        <v>2016</v>
      </c>
      <c r="C1755" t="s">
        <v>2953</v>
      </c>
      <c r="D1755" t="s">
        <v>2954</v>
      </c>
      <c r="E1755">
        <v>2</v>
      </c>
      <c r="F1755" t="s">
        <v>120</v>
      </c>
      <c r="G1755">
        <v>41404</v>
      </c>
      <c r="I1755" t="s">
        <v>167</v>
      </c>
      <c r="J1755" t="s">
        <v>74</v>
      </c>
      <c r="K1755">
        <v>100</v>
      </c>
      <c r="L1755">
        <v>57316</v>
      </c>
      <c r="M1755">
        <v>587648</v>
      </c>
      <c r="N1755" t="s">
        <v>81</v>
      </c>
      <c r="O1755">
        <v>0</v>
      </c>
      <c r="P1755" t="s">
        <v>122</v>
      </c>
      <c r="Q1755">
        <f t="shared" si="27"/>
        <v>6.5429223744292234E-2</v>
      </c>
      <c r="R1755" t="s">
        <v>2954</v>
      </c>
    </row>
    <row r="1756" spans="1:18" x14ac:dyDescent="0.25">
      <c r="A1756" t="s">
        <v>150</v>
      </c>
      <c r="B1756">
        <v>2016</v>
      </c>
      <c r="C1756" t="s">
        <v>2953</v>
      </c>
      <c r="D1756" t="s">
        <v>2954</v>
      </c>
      <c r="E1756">
        <v>3</v>
      </c>
      <c r="F1756" t="s">
        <v>120</v>
      </c>
      <c r="G1756">
        <v>41404</v>
      </c>
      <c r="I1756" t="s">
        <v>167</v>
      </c>
      <c r="J1756" t="s">
        <v>74</v>
      </c>
      <c r="K1756">
        <v>100</v>
      </c>
      <c r="L1756">
        <v>63637</v>
      </c>
      <c r="M1756">
        <v>642367</v>
      </c>
      <c r="N1756" t="s">
        <v>81</v>
      </c>
      <c r="O1756">
        <v>0</v>
      </c>
      <c r="P1756" t="s">
        <v>122</v>
      </c>
      <c r="Q1756">
        <f t="shared" si="27"/>
        <v>7.264497716894977E-2</v>
      </c>
      <c r="R1756" t="s">
        <v>2954</v>
      </c>
    </row>
    <row r="1757" spans="1:18" x14ac:dyDescent="0.25">
      <c r="A1757" t="s">
        <v>150</v>
      </c>
      <c r="B1757">
        <v>2016</v>
      </c>
      <c r="C1757" t="s">
        <v>2953</v>
      </c>
      <c r="D1757" t="s">
        <v>2954</v>
      </c>
      <c r="E1757">
        <v>4</v>
      </c>
      <c r="F1757" t="s">
        <v>120</v>
      </c>
      <c r="G1757">
        <v>41404</v>
      </c>
      <c r="I1757" t="s">
        <v>167</v>
      </c>
      <c r="J1757" t="s">
        <v>74</v>
      </c>
      <c r="K1757">
        <v>100</v>
      </c>
      <c r="L1757">
        <v>56671</v>
      </c>
      <c r="M1757">
        <v>567545</v>
      </c>
      <c r="N1757" t="s">
        <v>81</v>
      </c>
      <c r="O1757">
        <v>0</v>
      </c>
      <c r="P1757" t="s">
        <v>122</v>
      </c>
      <c r="Q1757">
        <f t="shared" si="27"/>
        <v>6.4692922374429224E-2</v>
      </c>
      <c r="R1757" t="s">
        <v>2954</v>
      </c>
    </row>
    <row r="1758" spans="1:18" x14ac:dyDescent="0.25">
      <c r="A1758" t="s">
        <v>150</v>
      </c>
      <c r="B1758">
        <v>2016</v>
      </c>
      <c r="C1758" t="s">
        <v>2953</v>
      </c>
      <c r="D1758" t="s">
        <v>2954</v>
      </c>
      <c r="E1758">
        <v>5</v>
      </c>
      <c r="F1758" t="s">
        <v>120</v>
      </c>
      <c r="G1758">
        <v>41404</v>
      </c>
      <c r="I1758" t="s">
        <v>167</v>
      </c>
      <c r="J1758" t="s">
        <v>74</v>
      </c>
      <c r="K1758">
        <v>100</v>
      </c>
      <c r="L1758">
        <v>61398</v>
      </c>
      <c r="M1758">
        <v>612933</v>
      </c>
      <c r="N1758" t="s">
        <v>81</v>
      </c>
      <c r="O1758">
        <v>0</v>
      </c>
      <c r="P1758" t="s">
        <v>122</v>
      </c>
      <c r="Q1758">
        <f t="shared" si="27"/>
        <v>7.0089041095890411E-2</v>
      </c>
      <c r="R1758" t="s">
        <v>2954</v>
      </c>
    </row>
    <row r="1759" spans="1:18" x14ac:dyDescent="0.25">
      <c r="A1759" t="s">
        <v>150</v>
      </c>
      <c r="B1759">
        <v>2016</v>
      </c>
      <c r="C1759" t="s">
        <v>2953</v>
      </c>
      <c r="D1759" t="s">
        <v>2954</v>
      </c>
      <c r="E1759">
        <v>6</v>
      </c>
      <c r="F1759" t="s">
        <v>120</v>
      </c>
      <c r="G1759">
        <v>41404</v>
      </c>
      <c r="I1759" t="s">
        <v>167</v>
      </c>
      <c r="J1759" t="s">
        <v>74</v>
      </c>
      <c r="K1759">
        <v>100</v>
      </c>
      <c r="L1759">
        <v>44278</v>
      </c>
      <c r="M1759">
        <v>454140</v>
      </c>
      <c r="N1759" t="s">
        <v>81</v>
      </c>
      <c r="O1759">
        <v>0</v>
      </c>
      <c r="P1759" t="s">
        <v>122</v>
      </c>
      <c r="Q1759">
        <f t="shared" si="27"/>
        <v>5.054566210045662E-2</v>
      </c>
      <c r="R1759" t="s">
        <v>2954</v>
      </c>
    </row>
    <row r="1760" spans="1:18" x14ac:dyDescent="0.25">
      <c r="A1760" t="s">
        <v>150</v>
      </c>
      <c r="B1760">
        <v>2016</v>
      </c>
      <c r="C1760" t="s">
        <v>2953</v>
      </c>
      <c r="D1760" t="s">
        <v>2954</v>
      </c>
      <c r="E1760">
        <v>7</v>
      </c>
      <c r="F1760" t="s">
        <v>120</v>
      </c>
      <c r="G1760">
        <v>41404</v>
      </c>
      <c r="I1760" t="s">
        <v>167</v>
      </c>
      <c r="J1760" t="s">
        <v>74</v>
      </c>
      <c r="K1760">
        <v>100</v>
      </c>
      <c r="L1760">
        <v>62931</v>
      </c>
      <c r="M1760">
        <v>632288</v>
      </c>
      <c r="N1760" t="s">
        <v>81</v>
      </c>
      <c r="O1760">
        <v>0</v>
      </c>
      <c r="P1760" t="s">
        <v>122</v>
      </c>
      <c r="Q1760">
        <f t="shared" si="27"/>
        <v>7.1839041095890413E-2</v>
      </c>
      <c r="R1760" t="s">
        <v>2954</v>
      </c>
    </row>
    <row r="1761" spans="1:19" x14ac:dyDescent="0.25">
      <c r="A1761" t="s">
        <v>150</v>
      </c>
      <c r="B1761">
        <v>2016</v>
      </c>
      <c r="C1761" t="s">
        <v>2953</v>
      </c>
      <c r="D1761" t="s">
        <v>2954</v>
      </c>
      <c r="E1761">
        <v>8</v>
      </c>
      <c r="F1761" t="s">
        <v>120</v>
      </c>
      <c r="G1761">
        <v>41404</v>
      </c>
      <c r="I1761" t="s">
        <v>167</v>
      </c>
      <c r="J1761" t="s">
        <v>74</v>
      </c>
      <c r="K1761">
        <v>100</v>
      </c>
      <c r="L1761">
        <v>45600</v>
      </c>
      <c r="M1761">
        <v>479803</v>
      </c>
      <c r="N1761" t="s">
        <v>81</v>
      </c>
      <c r="O1761">
        <v>0</v>
      </c>
      <c r="P1761" t="s">
        <v>122</v>
      </c>
      <c r="Q1761">
        <f t="shared" si="27"/>
        <v>5.2054794520547946E-2</v>
      </c>
      <c r="R1761" t="s">
        <v>2954</v>
      </c>
    </row>
    <row r="1762" spans="1:19" x14ac:dyDescent="0.25">
      <c r="A1762" t="s">
        <v>125</v>
      </c>
      <c r="B1762">
        <v>2016</v>
      </c>
      <c r="C1762" t="s">
        <v>2955</v>
      </c>
      <c r="D1762" t="s">
        <v>2956</v>
      </c>
      <c r="E1762">
        <v>1</v>
      </c>
      <c r="F1762" t="s">
        <v>120</v>
      </c>
      <c r="G1762">
        <v>40909</v>
      </c>
      <c r="I1762" t="s">
        <v>129</v>
      </c>
      <c r="J1762" t="s">
        <v>69</v>
      </c>
      <c r="K1762">
        <v>4</v>
      </c>
      <c r="L1762">
        <v>7008</v>
      </c>
      <c r="M1762">
        <v>0</v>
      </c>
      <c r="N1762" t="s">
        <v>68</v>
      </c>
      <c r="O1762">
        <v>0</v>
      </c>
      <c r="P1762" t="s">
        <v>122</v>
      </c>
      <c r="Q1762">
        <f t="shared" si="27"/>
        <v>0.2</v>
      </c>
      <c r="R1762" t="s">
        <v>2956</v>
      </c>
    </row>
    <row r="1763" spans="1:19" x14ac:dyDescent="0.25">
      <c r="A1763" t="s">
        <v>188</v>
      </c>
      <c r="B1763">
        <v>2016</v>
      </c>
      <c r="C1763" t="s">
        <v>2957</v>
      </c>
      <c r="D1763" t="s">
        <v>2958</v>
      </c>
      <c r="E1763">
        <v>1</v>
      </c>
      <c r="F1763" t="s">
        <v>120</v>
      </c>
      <c r="G1763">
        <v>30011</v>
      </c>
      <c r="I1763" t="s">
        <v>191</v>
      </c>
      <c r="J1763" t="s">
        <v>95</v>
      </c>
      <c r="K1763">
        <v>8.5399999999999991</v>
      </c>
      <c r="L1763">
        <v>4312</v>
      </c>
      <c r="M1763">
        <v>0</v>
      </c>
      <c r="N1763" t="s">
        <v>93</v>
      </c>
      <c r="O1763">
        <v>0</v>
      </c>
      <c r="P1763" t="s">
        <v>122</v>
      </c>
      <c r="Q1763">
        <f t="shared" si="27"/>
        <v>5.7639044838685538E-2</v>
      </c>
      <c r="R1763" t="s">
        <v>2958</v>
      </c>
    </row>
    <row r="1764" spans="1:19" x14ac:dyDescent="0.25">
      <c r="A1764" t="s">
        <v>125</v>
      </c>
      <c r="B1764">
        <v>2016</v>
      </c>
      <c r="C1764" t="s">
        <v>2959</v>
      </c>
      <c r="D1764" t="s">
        <v>2960</v>
      </c>
      <c r="E1764">
        <v>1</v>
      </c>
      <c r="F1764" t="s">
        <v>120</v>
      </c>
      <c r="G1764">
        <v>41022</v>
      </c>
      <c r="I1764" t="s">
        <v>129</v>
      </c>
      <c r="J1764" t="s">
        <v>69</v>
      </c>
      <c r="K1764">
        <v>2</v>
      </c>
      <c r="L1764">
        <v>5329</v>
      </c>
      <c r="M1764">
        <v>0</v>
      </c>
      <c r="N1764" t="s">
        <v>68</v>
      </c>
      <c r="O1764">
        <v>0</v>
      </c>
      <c r="P1764" t="s">
        <v>122</v>
      </c>
      <c r="Q1764">
        <f t="shared" si="27"/>
        <v>0.30416666666666664</v>
      </c>
      <c r="R1764" t="s">
        <v>3942</v>
      </c>
      <c r="S1764" t="s">
        <v>3943</v>
      </c>
    </row>
    <row r="1765" spans="1:19" x14ac:dyDescent="0.25">
      <c r="A1765" t="s">
        <v>125</v>
      </c>
      <c r="B1765">
        <v>2016</v>
      </c>
      <c r="C1765" t="s">
        <v>2961</v>
      </c>
      <c r="D1765" t="s">
        <v>2962</v>
      </c>
      <c r="E1765" t="s">
        <v>128</v>
      </c>
      <c r="F1765" t="s">
        <v>120</v>
      </c>
      <c r="G1765">
        <v>42373</v>
      </c>
      <c r="I1765" t="s">
        <v>129</v>
      </c>
      <c r="J1765" t="s">
        <v>69</v>
      </c>
      <c r="K1765">
        <v>1.5</v>
      </c>
      <c r="L1765">
        <v>6412</v>
      </c>
      <c r="M1765">
        <v>0</v>
      </c>
      <c r="N1765" t="s">
        <v>68</v>
      </c>
      <c r="O1765">
        <v>0</v>
      </c>
      <c r="Q1765">
        <f t="shared" si="27"/>
        <v>0.48797564687975648</v>
      </c>
      <c r="R1765" t="s">
        <v>2962</v>
      </c>
    </row>
    <row r="1766" spans="1:19" x14ac:dyDescent="0.25">
      <c r="A1766" t="s">
        <v>125</v>
      </c>
      <c r="B1766">
        <v>2016</v>
      </c>
      <c r="C1766" t="s">
        <v>2963</v>
      </c>
      <c r="D1766" t="s">
        <v>2964</v>
      </c>
      <c r="E1766">
        <v>1</v>
      </c>
      <c r="F1766" t="s">
        <v>120</v>
      </c>
      <c r="G1766">
        <v>41061</v>
      </c>
      <c r="I1766" t="s">
        <v>129</v>
      </c>
      <c r="J1766" t="s">
        <v>69</v>
      </c>
      <c r="K1766">
        <v>2</v>
      </c>
      <c r="L1766">
        <v>5344</v>
      </c>
      <c r="M1766">
        <v>0</v>
      </c>
      <c r="N1766" t="s">
        <v>68</v>
      </c>
      <c r="O1766">
        <v>0</v>
      </c>
      <c r="P1766" t="s">
        <v>122</v>
      </c>
      <c r="Q1766">
        <f t="shared" si="27"/>
        <v>0.30502283105022832</v>
      </c>
      <c r="R1766" t="s">
        <v>3944</v>
      </c>
      <c r="S1766" t="s">
        <v>3943</v>
      </c>
    </row>
    <row r="1767" spans="1:19" x14ac:dyDescent="0.25">
      <c r="A1767" t="s">
        <v>125</v>
      </c>
      <c r="B1767">
        <v>2016</v>
      </c>
      <c r="C1767" t="s">
        <v>2965</v>
      </c>
      <c r="D1767" t="s">
        <v>2966</v>
      </c>
      <c r="E1767" t="s">
        <v>128</v>
      </c>
      <c r="F1767" t="s">
        <v>120</v>
      </c>
      <c r="G1767">
        <v>42170</v>
      </c>
      <c r="I1767" t="s">
        <v>129</v>
      </c>
      <c r="J1767" t="s">
        <v>69</v>
      </c>
      <c r="K1767">
        <v>20</v>
      </c>
      <c r="L1767">
        <v>36776</v>
      </c>
      <c r="M1767">
        <v>0</v>
      </c>
      <c r="N1767" t="s">
        <v>68</v>
      </c>
      <c r="O1767">
        <v>0</v>
      </c>
      <c r="Q1767">
        <f t="shared" si="27"/>
        <v>0.20990867579908676</v>
      </c>
      <c r="R1767" t="s">
        <v>2966</v>
      </c>
    </row>
    <row r="1768" spans="1:19" x14ac:dyDescent="0.25">
      <c r="A1768" t="s">
        <v>125</v>
      </c>
      <c r="B1768">
        <v>2016</v>
      </c>
      <c r="C1768" t="s">
        <v>2967</v>
      </c>
      <c r="D1768" t="s">
        <v>2968</v>
      </c>
      <c r="E1768" t="s">
        <v>2969</v>
      </c>
      <c r="F1768" t="s">
        <v>120</v>
      </c>
      <c r="G1768">
        <v>42216</v>
      </c>
      <c r="I1768" t="s">
        <v>129</v>
      </c>
      <c r="J1768" t="s">
        <v>69</v>
      </c>
      <c r="K1768">
        <v>10</v>
      </c>
      <c r="L1768">
        <v>27372</v>
      </c>
      <c r="M1768">
        <v>0</v>
      </c>
      <c r="N1768" t="s">
        <v>68</v>
      </c>
      <c r="O1768">
        <v>0</v>
      </c>
      <c r="P1768" t="s">
        <v>122</v>
      </c>
      <c r="Q1768">
        <f t="shared" si="27"/>
        <v>0.31246575342465754</v>
      </c>
      <c r="R1768" t="s">
        <v>2968</v>
      </c>
    </row>
    <row r="1769" spans="1:19" x14ac:dyDescent="0.25">
      <c r="A1769" t="s">
        <v>125</v>
      </c>
      <c r="B1769">
        <v>2016</v>
      </c>
      <c r="C1769" t="s">
        <v>2970</v>
      </c>
      <c r="D1769" t="s">
        <v>2971</v>
      </c>
      <c r="E1769" t="s">
        <v>128</v>
      </c>
      <c r="F1769" t="s">
        <v>120</v>
      </c>
      <c r="G1769">
        <v>42004</v>
      </c>
      <c r="I1769" t="s">
        <v>129</v>
      </c>
      <c r="J1769" t="s">
        <v>69</v>
      </c>
      <c r="K1769">
        <v>1.5</v>
      </c>
      <c r="L1769">
        <v>2628</v>
      </c>
      <c r="M1769">
        <v>0</v>
      </c>
      <c r="N1769" t="s">
        <v>68</v>
      </c>
      <c r="O1769">
        <v>0</v>
      </c>
      <c r="Q1769">
        <f t="shared" si="27"/>
        <v>0.2</v>
      </c>
      <c r="R1769" t="s">
        <v>3945</v>
      </c>
      <c r="S1769" t="s">
        <v>3946</v>
      </c>
    </row>
    <row r="1770" spans="1:19" x14ac:dyDescent="0.25">
      <c r="A1770" t="s">
        <v>125</v>
      </c>
      <c r="B1770">
        <v>2016</v>
      </c>
      <c r="C1770" t="s">
        <v>2972</v>
      </c>
      <c r="D1770" t="s">
        <v>2973</v>
      </c>
      <c r="E1770" t="s">
        <v>2974</v>
      </c>
      <c r="F1770" t="s">
        <v>120</v>
      </c>
      <c r="G1770">
        <v>41871</v>
      </c>
      <c r="I1770" t="s">
        <v>129</v>
      </c>
      <c r="J1770" t="s">
        <v>69</v>
      </c>
      <c r="K1770">
        <v>4.5</v>
      </c>
      <c r="L1770">
        <v>8804</v>
      </c>
      <c r="M1770">
        <v>0</v>
      </c>
      <c r="N1770" t="s">
        <v>68</v>
      </c>
      <c r="O1770">
        <v>0</v>
      </c>
      <c r="P1770" t="s">
        <v>122</v>
      </c>
      <c r="Q1770">
        <f t="shared" si="27"/>
        <v>0.22333840690005075</v>
      </c>
      <c r="R1770" t="s">
        <v>2973</v>
      </c>
    </row>
    <row r="1771" spans="1:19" x14ac:dyDescent="0.25">
      <c r="A1771" t="s">
        <v>125</v>
      </c>
      <c r="B1771">
        <v>2016</v>
      </c>
      <c r="C1771" t="s">
        <v>2972</v>
      </c>
      <c r="D1771" t="s">
        <v>2973</v>
      </c>
      <c r="E1771" t="s">
        <v>2975</v>
      </c>
      <c r="F1771" t="s">
        <v>120</v>
      </c>
      <c r="G1771">
        <v>41725</v>
      </c>
      <c r="I1771" t="s">
        <v>129</v>
      </c>
      <c r="J1771" t="s">
        <v>69</v>
      </c>
      <c r="K1771">
        <v>3</v>
      </c>
      <c r="L1771">
        <v>5885</v>
      </c>
      <c r="M1771">
        <v>0</v>
      </c>
      <c r="N1771" t="s">
        <v>68</v>
      </c>
      <c r="O1771">
        <v>0</v>
      </c>
      <c r="P1771" t="s">
        <v>122</v>
      </c>
      <c r="Q1771">
        <f t="shared" si="27"/>
        <v>0.2239345509893455</v>
      </c>
      <c r="R1771" t="s">
        <v>2973</v>
      </c>
    </row>
    <row r="1772" spans="1:19" x14ac:dyDescent="0.25">
      <c r="A1772" t="s">
        <v>125</v>
      </c>
      <c r="B1772">
        <v>2016</v>
      </c>
      <c r="C1772" t="s">
        <v>2976</v>
      </c>
      <c r="D1772" t="s">
        <v>2977</v>
      </c>
      <c r="E1772" t="s">
        <v>2978</v>
      </c>
      <c r="F1772" t="s">
        <v>120</v>
      </c>
      <c r="G1772">
        <v>41880</v>
      </c>
      <c r="I1772" t="s">
        <v>129</v>
      </c>
      <c r="J1772" t="s">
        <v>69</v>
      </c>
      <c r="K1772">
        <v>3</v>
      </c>
      <c r="L1772">
        <v>6042</v>
      </c>
      <c r="M1772">
        <v>0</v>
      </c>
      <c r="N1772" t="s">
        <v>68</v>
      </c>
      <c r="O1772">
        <v>0</v>
      </c>
      <c r="P1772" t="s">
        <v>122</v>
      </c>
      <c r="Q1772">
        <f t="shared" si="27"/>
        <v>0.22990867579908675</v>
      </c>
      <c r="R1772" t="s">
        <v>2977</v>
      </c>
    </row>
    <row r="1773" spans="1:19" x14ac:dyDescent="0.25">
      <c r="A1773" t="s">
        <v>125</v>
      </c>
      <c r="B1773">
        <v>2016</v>
      </c>
      <c r="C1773" t="s">
        <v>2979</v>
      </c>
      <c r="D1773" t="s">
        <v>2980</v>
      </c>
      <c r="E1773" t="s">
        <v>2981</v>
      </c>
      <c r="F1773" t="s">
        <v>120</v>
      </c>
      <c r="G1773">
        <v>41852</v>
      </c>
      <c r="I1773" t="s">
        <v>129</v>
      </c>
      <c r="J1773" t="s">
        <v>69</v>
      </c>
      <c r="K1773">
        <v>3</v>
      </c>
      <c r="L1773">
        <v>5936</v>
      </c>
      <c r="M1773">
        <v>0</v>
      </c>
      <c r="N1773" t="s">
        <v>68</v>
      </c>
      <c r="O1773">
        <v>0</v>
      </c>
      <c r="P1773" t="s">
        <v>122</v>
      </c>
      <c r="Q1773">
        <f t="shared" si="27"/>
        <v>0.22587519025875191</v>
      </c>
      <c r="R1773" t="s">
        <v>2980</v>
      </c>
    </row>
    <row r="1774" spans="1:19" x14ac:dyDescent="0.25">
      <c r="A1774" t="s">
        <v>125</v>
      </c>
      <c r="B1774">
        <v>2016</v>
      </c>
      <c r="C1774" t="s">
        <v>2982</v>
      </c>
      <c r="D1774" t="s">
        <v>2983</v>
      </c>
      <c r="E1774">
        <v>1</v>
      </c>
      <c r="F1774" t="s">
        <v>120</v>
      </c>
      <c r="G1774">
        <v>40909</v>
      </c>
      <c r="I1774" t="s">
        <v>129</v>
      </c>
      <c r="J1774" t="s">
        <v>69</v>
      </c>
      <c r="K1774">
        <v>1</v>
      </c>
      <c r="L1774">
        <v>1622</v>
      </c>
      <c r="M1774">
        <v>0</v>
      </c>
      <c r="N1774" t="s">
        <v>68</v>
      </c>
      <c r="O1774">
        <v>0</v>
      </c>
      <c r="P1774" t="s">
        <v>122</v>
      </c>
      <c r="Q1774">
        <f t="shared" si="27"/>
        <v>0.18515981735159817</v>
      </c>
      <c r="R1774" t="s">
        <v>2983</v>
      </c>
    </row>
    <row r="1775" spans="1:19" x14ac:dyDescent="0.25">
      <c r="A1775" t="s">
        <v>125</v>
      </c>
      <c r="B1775">
        <v>2016</v>
      </c>
      <c r="C1775" t="s">
        <v>2984</v>
      </c>
      <c r="D1775" t="s">
        <v>2985</v>
      </c>
      <c r="E1775" t="s">
        <v>128</v>
      </c>
      <c r="F1775" t="s">
        <v>120</v>
      </c>
      <c r="G1775">
        <v>42368</v>
      </c>
      <c r="I1775" t="s">
        <v>129</v>
      </c>
      <c r="J1775" t="s">
        <v>69</v>
      </c>
      <c r="K1775">
        <v>20</v>
      </c>
      <c r="L1775">
        <v>65604</v>
      </c>
      <c r="M1775">
        <v>0</v>
      </c>
      <c r="N1775" t="s">
        <v>68</v>
      </c>
      <c r="O1775">
        <v>0</v>
      </c>
      <c r="P1775" t="s">
        <v>122</v>
      </c>
      <c r="Q1775">
        <f t="shared" si="27"/>
        <v>0.37445205479452054</v>
      </c>
      <c r="R1775" t="s">
        <v>2985</v>
      </c>
    </row>
    <row r="1776" spans="1:19" x14ac:dyDescent="0.25">
      <c r="A1776" t="s">
        <v>125</v>
      </c>
      <c r="B1776">
        <v>2016</v>
      </c>
      <c r="C1776" t="s">
        <v>2986</v>
      </c>
      <c r="D1776" t="s">
        <v>2987</v>
      </c>
      <c r="E1776" t="s">
        <v>128</v>
      </c>
      <c r="F1776" t="s">
        <v>120</v>
      </c>
      <c r="G1776">
        <v>42362</v>
      </c>
      <c r="I1776" t="s">
        <v>129</v>
      </c>
      <c r="J1776" t="s">
        <v>69</v>
      </c>
      <c r="K1776">
        <v>30</v>
      </c>
      <c r="L1776">
        <v>93299</v>
      </c>
      <c r="M1776">
        <v>0</v>
      </c>
      <c r="N1776" t="s">
        <v>68</v>
      </c>
      <c r="O1776">
        <v>0</v>
      </c>
      <c r="P1776" t="s">
        <v>122</v>
      </c>
      <c r="Q1776">
        <f t="shared" si="27"/>
        <v>0.35501902587519024</v>
      </c>
      <c r="R1776" t="s">
        <v>2987</v>
      </c>
    </row>
    <row r="1777" spans="1:19" x14ac:dyDescent="0.25">
      <c r="A1777" t="s">
        <v>150</v>
      </c>
      <c r="B1777">
        <v>2016</v>
      </c>
      <c r="C1777" t="s">
        <v>2988</v>
      </c>
      <c r="D1777" t="s">
        <v>2989</v>
      </c>
      <c r="E1777">
        <v>1</v>
      </c>
      <c r="F1777" t="s">
        <v>120</v>
      </c>
      <c r="G1777">
        <v>40787</v>
      </c>
      <c r="I1777" t="s">
        <v>535</v>
      </c>
      <c r="J1777" t="s">
        <v>85</v>
      </c>
      <c r="K1777">
        <v>1.6</v>
      </c>
      <c r="L1777">
        <v>1508</v>
      </c>
      <c r="M1777">
        <v>11185</v>
      </c>
      <c r="N1777" t="s">
        <v>81</v>
      </c>
      <c r="O1777">
        <v>0</v>
      </c>
      <c r="P1777" t="s">
        <v>122</v>
      </c>
      <c r="Q1777">
        <f t="shared" si="27"/>
        <v>0.10759132420091325</v>
      </c>
      <c r="R1777" t="s">
        <v>2989</v>
      </c>
    </row>
    <row r="1778" spans="1:19" x14ac:dyDescent="0.25">
      <c r="A1778" t="s">
        <v>125</v>
      </c>
      <c r="B1778">
        <v>2016</v>
      </c>
      <c r="C1778" t="s">
        <v>2990</v>
      </c>
      <c r="D1778" t="s">
        <v>2991</v>
      </c>
      <c r="E1778">
        <v>1</v>
      </c>
      <c r="F1778" t="s">
        <v>120</v>
      </c>
      <c r="G1778">
        <v>42158</v>
      </c>
      <c r="I1778" t="s">
        <v>129</v>
      </c>
      <c r="J1778" t="s">
        <v>69</v>
      </c>
      <c r="K1778">
        <v>20</v>
      </c>
      <c r="L1778">
        <v>51661</v>
      </c>
      <c r="M1778">
        <v>0</v>
      </c>
      <c r="N1778" t="s">
        <v>68</v>
      </c>
      <c r="O1778">
        <v>0</v>
      </c>
      <c r="P1778" t="s">
        <v>122</v>
      </c>
      <c r="Q1778">
        <f t="shared" si="27"/>
        <v>0.2948687214611872</v>
      </c>
      <c r="R1778" t="s">
        <v>2991</v>
      </c>
    </row>
    <row r="1779" spans="1:19" x14ac:dyDescent="0.25">
      <c r="A1779" t="s">
        <v>188</v>
      </c>
      <c r="B1779">
        <v>2016</v>
      </c>
      <c r="C1779" t="s">
        <v>2992</v>
      </c>
      <c r="D1779" t="s">
        <v>2993</v>
      </c>
      <c r="E1779" t="s">
        <v>386</v>
      </c>
      <c r="F1779" t="s">
        <v>120</v>
      </c>
      <c r="G1779">
        <v>17989</v>
      </c>
      <c r="I1779" t="s">
        <v>191</v>
      </c>
      <c r="J1779" t="s">
        <v>95</v>
      </c>
      <c r="K1779">
        <v>142</v>
      </c>
      <c r="L1779">
        <v>347649</v>
      </c>
      <c r="M1779">
        <v>0</v>
      </c>
      <c r="N1779" t="s">
        <v>93</v>
      </c>
      <c r="O1779">
        <v>0</v>
      </c>
      <c r="P1779" t="s">
        <v>122</v>
      </c>
      <c r="Q1779">
        <f t="shared" si="27"/>
        <v>0.27947858383175767</v>
      </c>
      <c r="R1779" t="s">
        <v>2993</v>
      </c>
    </row>
    <row r="1780" spans="1:19" x14ac:dyDescent="0.25">
      <c r="A1780" t="s">
        <v>188</v>
      </c>
      <c r="B1780">
        <v>2016</v>
      </c>
      <c r="C1780" t="s">
        <v>2992</v>
      </c>
      <c r="D1780" t="s">
        <v>2993</v>
      </c>
      <c r="E1780" t="s">
        <v>773</v>
      </c>
      <c r="F1780" t="s">
        <v>120</v>
      </c>
      <c r="G1780">
        <v>17715</v>
      </c>
      <c r="I1780" t="s">
        <v>191</v>
      </c>
      <c r="J1780" t="s">
        <v>95</v>
      </c>
      <c r="K1780">
        <v>142</v>
      </c>
      <c r="L1780">
        <v>347648</v>
      </c>
      <c r="M1780">
        <v>0</v>
      </c>
      <c r="N1780" t="s">
        <v>93</v>
      </c>
      <c r="O1780">
        <v>0</v>
      </c>
      <c r="P1780" t="s">
        <v>122</v>
      </c>
      <c r="Q1780">
        <f t="shared" si="27"/>
        <v>0.27947777992153838</v>
      </c>
      <c r="R1780" t="s">
        <v>2993</v>
      </c>
    </row>
    <row r="1781" spans="1:19" x14ac:dyDescent="0.25">
      <c r="A1781" t="s">
        <v>188</v>
      </c>
      <c r="B1781">
        <v>2016</v>
      </c>
      <c r="C1781" t="s">
        <v>2992</v>
      </c>
      <c r="D1781" t="s">
        <v>2993</v>
      </c>
      <c r="E1781" t="s">
        <v>774</v>
      </c>
      <c r="F1781" t="s">
        <v>120</v>
      </c>
      <c r="G1781">
        <v>16224</v>
      </c>
      <c r="I1781" t="s">
        <v>191</v>
      </c>
      <c r="J1781" t="s">
        <v>95</v>
      </c>
      <c r="K1781">
        <v>142</v>
      </c>
      <c r="L1781">
        <v>347647</v>
      </c>
      <c r="M1781">
        <v>0</v>
      </c>
      <c r="N1781" t="s">
        <v>93</v>
      </c>
      <c r="O1781">
        <v>0</v>
      </c>
      <c r="P1781" t="s">
        <v>122</v>
      </c>
      <c r="Q1781">
        <f t="shared" si="27"/>
        <v>0.27947697601131904</v>
      </c>
      <c r="R1781" t="s">
        <v>2993</v>
      </c>
    </row>
    <row r="1782" spans="1:19" x14ac:dyDescent="0.25">
      <c r="A1782" t="s">
        <v>188</v>
      </c>
      <c r="B1782">
        <v>2016</v>
      </c>
      <c r="C1782" t="s">
        <v>2992</v>
      </c>
      <c r="D1782" t="s">
        <v>2993</v>
      </c>
      <c r="E1782" t="s">
        <v>775</v>
      </c>
      <c r="F1782" t="s">
        <v>120</v>
      </c>
      <c r="G1782">
        <v>16224</v>
      </c>
      <c r="I1782" t="s">
        <v>191</v>
      </c>
      <c r="J1782" t="s">
        <v>95</v>
      </c>
      <c r="K1782">
        <v>142</v>
      </c>
      <c r="L1782">
        <v>347648</v>
      </c>
      <c r="M1782">
        <v>0</v>
      </c>
      <c r="N1782" t="s">
        <v>93</v>
      </c>
      <c r="O1782">
        <v>0</v>
      </c>
      <c r="P1782" t="s">
        <v>122</v>
      </c>
      <c r="Q1782">
        <f t="shared" si="27"/>
        <v>0.27947777992153838</v>
      </c>
      <c r="R1782" t="s">
        <v>2993</v>
      </c>
    </row>
    <row r="1783" spans="1:19" x14ac:dyDescent="0.25">
      <c r="A1783" t="s">
        <v>188</v>
      </c>
      <c r="B1783">
        <v>2016</v>
      </c>
      <c r="C1783" t="s">
        <v>2992</v>
      </c>
      <c r="D1783" t="s">
        <v>2993</v>
      </c>
      <c r="E1783" t="s">
        <v>1175</v>
      </c>
      <c r="F1783" t="s">
        <v>120</v>
      </c>
      <c r="G1783">
        <v>17593</v>
      </c>
      <c r="I1783" t="s">
        <v>191</v>
      </c>
      <c r="J1783" t="s">
        <v>95</v>
      </c>
      <c r="K1783">
        <v>142</v>
      </c>
      <c r="L1783">
        <v>347647</v>
      </c>
      <c r="M1783">
        <v>0</v>
      </c>
      <c r="N1783" t="s">
        <v>93</v>
      </c>
      <c r="O1783">
        <v>0</v>
      </c>
      <c r="P1783" t="s">
        <v>122</v>
      </c>
      <c r="Q1783">
        <f t="shared" si="27"/>
        <v>0.27947697601131904</v>
      </c>
      <c r="R1783" t="s">
        <v>2993</v>
      </c>
    </row>
    <row r="1784" spans="1:19" x14ac:dyDescent="0.25">
      <c r="A1784" t="s">
        <v>188</v>
      </c>
      <c r="B1784">
        <v>2016</v>
      </c>
      <c r="C1784" t="s">
        <v>2992</v>
      </c>
      <c r="D1784" t="s">
        <v>2993</v>
      </c>
      <c r="E1784" t="s">
        <v>2994</v>
      </c>
      <c r="F1784" t="s">
        <v>120</v>
      </c>
      <c r="G1784">
        <v>16224</v>
      </c>
      <c r="I1784" t="s">
        <v>191</v>
      </c>
      <c r="J1784" t="s">
        <v>95</v>
      </c>
      <c r="K1784">
        <v>2</v>
      </c>
      <c r="L1784">
        <v>4896.3100000000004</v>
      </c>
      <c r="M1784">
        <v>0</v>
      </c>
      <c r="N1784" t="s">
        <v>93</v>
      </c>
      <c r="O1784">
        <v>0</v>
      </c>
      <c r="P1784" t="s">
        <v>122</v>
      </c>
      <c r="Q1784">
        <f t="shared" si="27"/>
        <v>0.2794697488584475</v>
      </c>
      <c r="R1784" t="s">
        <v>2993</v>
      </c>
    </row>
    <row r="1785" spans="1:19" x14ac:dyDescent="0.25">
      <c r="A1785" t="s">
        <v>188</v>
      </c>
      <c r="B1785">
        <v>2016</v>
      </c>
      <c r="C1785" t="s">
        <v>2992</v>
      </c>
      <c r="D1785" t="s">
        <v>2993</v>
      </c>
      <c r="E1785" t="s">
        <v>2995</v>
      </c>
      <c r="F1785" t="s">
        <v>120</v>
      </c>
      <c r="G1785">
        <v>16224</v>
      </c>
      <c r="I1785" t="s">
        <v>191</v>
      </c>
      <c r="J1785" t="s">
        <v>95</v>
      </c>
      <c r="K1785">
        <v>2</v>
      </c>
      <c r="L1785">
        <v>4896.3</v>
      </c>
      <c r="M1785">
        <v>0</v>
      </c>
      <c r="N1785" t="s">
        <v>93</v>
      </c>
      <c r="O1785">
        <v>0</v>
      </c>
      <c r="P1785" t="s">
        <v>122</v>
      </c>
      <c r="Q1785">
        <f t="shared" si="27"/>
        <v>0.27946917808219179</v>
      </c>
      <c r="R1785" t="s">
        <v>2993</v>
      </c>
    </row>
    <row r="1786" spans="1:19" x14ac:dyDescent="0.25">
      <c r="A1786" t="s">
        <v>125</v>
      </c>
      <c r="B1786">
        <v>2016</v>
      </c>
      <c r="C1786" t="s">
        <v>2996</v>
      </c>
      <c r="D1786" t="s">
        <v>2997</v>
      </c>
      <c r="E1786">
        <v>1</v>
      </c>
      <c r="F1786" t="s">
        <v>120</v>
      </c>
      <c r="G1786">
        <v>40909</v>
      </c>
      <c r="I1786" t="s">
        <v>129</v>
      </c>
      <c r="J1786" t="s">
        <v>69</v>
      </c>
      <c r="K1786">
        <v>1</v>
      </c>
      <c r="L1786">
        <v>1620</v>
      </c>
      <c r="M1786">
        <v>0</v>
      </c>
      <c r="N1786" t="s">
        <v>68</v>
      </c>
      <c r="O1786">
        <v>0</v>
      </c>
      <c r="P1786" t="s">
        <v>122</v>
      </c>
      <c r="Q1786">
        <f t="shared" si="27"/>
        <v>0.18493150684931506</v>
      </c>
      <c r="R1786" t="s">
        <v>2997</v>
      </c>
    </row>
    <row r="1787" spans="1:19" x14ac:dyDescent="0.25">
      <c r="A1787" t="s">
        <v>116</v>
      </c>
      <c r="B1787">
        <v>2016</v>
      </c>
      <c r="C1787" t="s">
        <v>2998</v>
      </c>
      <c r="D1787" t="s">
        <v>2999</v>
      </c>
      <c r="E1787" t="s">
        <v>119</v>
      </c>
      <c r="F1787" t="s">
        <v>120</v>
      </c>
      <c r="G1787">
        <v>38806</v>
      </c>
      <c r="I1787" t="s">
        <v>121</v>
      </c>
      <c r="J1787" t="s">
        <v>99</v>
      </c>
      <c r="K1787">
        <v>150</v>
      </c>
      <c r="L1787">
        <v>386097</v>
      </c>
      <c r="M1787">
        <v>0</v>
      </c>
      <c r="N1787" t="s">
        <v>98</v>
      </c>
      <c r="O1787">
        <v>0</v>
      </c>
      <c r="P1787" t="s">
        <v>122</v>
      </c>
      <c r="Q1787">
        <f t="shared" si="27"/>
        <v>0.29383333333333334</v>
      </c>
      <c r="R1787" t="s">
        <v>3947</v>
      </c>
      <c r="S1787" t="s">
        <v>3948</v>
      </c>
    </row>
    <row r="1788" spans="1:19" x14ac:dyDescent="0.25">
      <c r="A1788" t="s">
        <v>116</v>
      </c>
      <c r="B1788">
        <v>2016</v>
      </c>
      <c r="C1788" t="s">
        <v>3000</v>
      </c>
      <c r="D1788" t="s">
        <v>3001</v>
      </c>
      <c r="E1788" t="s">
        <v>119</v>
      </c>
      <c r="F1788" t="s">
        <v>120</v>
      </c>
      <c r="G1788">
        <v>41263</v>
      </c>
      <c r="I1788" t="s">
        <v>121</v>
      </c>
      <c r="J1788" t="s">
        <v>99</v>
      </c>
      <c r="K1788">
        <v>102.5</v>
      </c>
      <c r="L1788">
        <v>260264</v>
      </c>
      <c r="M1788">
        <v>0</v>
      </c>
      <c r="N1788" t="s">
        <v>98</v>
      </c>
      <c r="O1788">
        <v>0</v>
      </c>
      <c r="P1788" t="s">
        <v>122</v>
      </c>
      <c r="Q1788">
        <f t="shared" si="27"/>
        <v>0.28985855885956119</v>
      </c>
      <c r="R1788" t="s">
        <v>3001</v>
      </c>
    </row>
    <row r="1789" spans="1:19" x14ac:dyDescent="0.25">
      <c r="A1789" t="s">
        <v>116</v>
      </c>
      <c r="B1789">
        <v>2016</v>
      </c>
      <c r="C1789" t="s">
        <v>3002</v>
      </c>
      <c r="D1789" t="s">
        <v>3003</v>
      </c>
      <c r="E1789" t="s">
        <v>119</v>
      </c>
      <c r="F1789" t="s">
        <v>120</v>
      </c>
      <c r="G1789">
        <v>40899</v>
      </c>
      <c r="I1789" t="s">
        <v>121</v>
      </c>
      <c r="J1789" t="s">
        <v>99</v>
      </c>
      <c r="K1789">
        <v>102.5</v>
      </c>
      <c r="L1789">
        <v>282860</v>
      </c>
      <c r="M1789">
        <v>0</v>
      </c>
      <c r="N1789" t="s">
        <v>98</v>
      </c>
      <c r="O1789">
        <v>0</v>
      </c>
      <c r="P1789" t="s">
        <v>122</v>
      </c>
      <c r="Q1789">
        <f t="shared" si="27"/>
        <v>0.31502394475999557</v>
      </c>
      <c r="R1789" t="s">
        <v>3003</v>
      </c>
    </row>
    <row r="1790" spans="1:19" x14ac:dyDescent="0.25">
      <c r="A1790" t="s">
        <v>116</v>
      </c>
      <c r="B1790">
        <v>2016</v>
      </c>
      <c r="C1790" t="s">
        <v>3004</v>
      </c>
      <c r="D1790" t="s">
        <v>3005</v>
      </c>
      <c r="E1790" t="s">
        <v>119</v>
      </c>
      <c r="F1790" t="s">
        <v>120</v>
      </c>
      <c r="G1790">
        <v>35431</v>
      </c>
      <c r="I1790" t="s">
        <v>121</v>
      </c>
      <c r="J1790" t="s">
        <v>99</v>
      </c>
      <c r="K1790">
        <v>153.75</v>
      </c>
      <c r="L1790">
        <v>399427</v>
      </c>
      <c r="M1790">
        <v>0</v>
      </c>
      <c r="N1790" t="s">
        <v>98</v>
      </c>
      <c r="O1790">
        <v>0</v>
      </c>
      <c r="P1790" t="s">
        <v>122</v>
      </c>
      <c r="Q1790">
        <f t="shared" si="27"/>
        <v>0.29656383413149201</v>
      </c>
      <c r="R1790" t="s">
        <v>3949</v>
      </c>
      <c r="S1790" t="s">
        <v>3950</v>
      </c>
    </row>
    <row r="1791" spans="1:19" x14ac:dyDescent="0.25">
      <c r="A1791" t="s">
        <v>125</v>
      </c>
      <c r="B1791">
        <v>2016</v>
      </c>
      <c r="C1791" t="s">
        <v>3006</v>
      </c>
      <c r="D1791" t="s">
        <v>3007</v>
      </c>
      <c r="E1791">
        <v>1</v>
      </c>
      <c r="F1791" t="s">
        <v>120</v>
      </c>
      <c r="G1791">
        <v>40909</v>
      </c>
      <c r="I1791" t="s">
        <v>129</v>
      </c>
      <c r="J1791" t="s">
        <v>69</v>
      </c>
      <c r="K1791">
        <v>1</v>
      </c>
      <c r="L1791">
        <v>1624</v>
      </c>
      <c r="M1791">
        <v>0</v>
      </c>
      <c r="N1791" t="s">
        <v>68</v>
      </c>
      <c r="O1791">
        <v>0</v>
      </c>
      <c r="P1791" t="s">
        <v>122</v>
      </c>
      <c r="Q1791">
        <f t="shared" si="27"/>
        <v>0.18538812785388128</v>
      </c>
      <c r="R1791" t="s">
        <v>3007</v>
      </c>
    </row>
    <row r="1792" spans="1:19" x14ac:dyDescent="0.25">
      <c r="A1792" t="s">
        <v>188</v>
      </c>
      <c r="B1792">
        <v>2016</v>
      </c>
      <c r="C1792" t="s">
        <v>3008</v>
      </c>
      <c r="D1792" t="s">
        <v>3009</v>
      </c>
      <c r="E1792">
        <v>1</v>
      </c>
      <c r="F1792" t="s">
        <v>120</v>
      </c>
      <c r="G1792">
        <v>8037</v>
      </c>
      <c r="I1792" t="s">
        <v>191</v>
      </c>
      <c r="J1792" t="s">
        <v>95</v>
      </c>
      <c r="K1792">
        <v>0.24</v>
      </c>
      <c r="L1792">
        <v>403</v>
      </c>
      <c r="M1792">
        <v>0</v>
      </c>
      <c r="N1792" t="s">
        <v>93</v>
      </c>
      <c r="O1792">
        <v>0</v>
      </c>
      <c r="P1792" t="s">
        <v>122</v>
      </c>
      <c r="Q1792">
        <f t="shared" si="27"/>
        <v>0.19168569254185691</v>
      </c>
      <c r="R1792" t="s">
        <v>3009</v>
      </c>
    </row>
    <row r="1793" spans="1:20" x14ac:dyDescent="0.25">
      <c r="A1793" t="s">
        <v>188</v>
      </c>
      <c r="B1793">
        <v>2016</v>
      </c>
      <c r="C1793" t="s">
        <v>3008</v>
      </c>
      <c r="D1793" t="s">
        <v>3009</v>
      </c>
      <c r="E1793">
        <v>2</v>
      </c>
      <c r="F1793" t="s">
        <v>120</v>
      </c>
      <c r="G1793">
        <v>8068</v>
      </c>
      <c r="I1793" t="s">
        <v>191</v>
      </c>
      <c r="J1793" t="s">
        <v>95</v>
      </c>
      <c r="K1793">
        <v>0.24</v>
      </c>
      <c r="L1793">
        <v>402</v>
      </c>
      <c r="M1793">
        <v>0</v>
      </c>
      <c r="N1793" t="s">
        <v>93</v>
      </c>
      <c r="O1793">
        <v>0</v>
      </c>
      <c r="P1793" t="s">
        <v>122</v>
      </c>
      <c r="Q1793">
        <f t="shared" si="27"/>
        <v>0.19121004566210045</v>
      </c>
      <c r="R1793" t="s">
        <v>3009</v>
      </c>
    </row>
    <row r="1794" spans="1:20" x14ac:dyDescent="0.25">
      <c r="A1794" t="s">
        <v>125</v>
      </c>
      <c r="B1794">
        <v>2016</v>
      </c>
      <c r="C1794" t="s">
        <v>3010</v>
      </c>
      <c r="D1794" t="s">
        <v>3011</v>
      </c>
      <c r="E1794">
        <v>1</v>
      </c>
      <c r="F1794" t="s">
        <v>120</v>
      </c>
      <c r="G1794">
        <v>39813</v>
      </c>
      <c r="I1794" t="s">
        <v>129</v>
      </c>
      <c r="J1794" t="s">
        <v>69</v>
      </c>
      <c r="K1794">
        <v>2</v>
      </c>
      <c r="L1794">
        <v>5318</v>
      </c>
      <c r="M1794">
        <v>0</v>
      </c>
      <c r="N1794" t="s">
        <v>68</v>
      </c>
      <c r="O1794">
        <v>0</v>
      </c>
      <c r="P1794" t="s">
        <v>122</v>
      </c>
      <c r="Q1794">
        <f t="shared" si="27"/>
        <v>0.30353881278538813</v>
      </c>
      <c r="R1794" t="s">
        <v>3011</v>
      </c>
    </row>
    <row r="1795" spans="1:20" x14ac:dyDescent="0.25">
      <c r="A1795" t="s">
        <v>125</v>
      </c>
      <c r="B1795">
        <v>2016</v>
      </c>
      <c r="C1795" t="s">
        <v>3012</v>
      </c>
      <c r="D1795" t="s">
        <v>3013</v>
      </c>
      <c r="E1795" t="s">
        <v>128</v>
      </c>
      <c r="F1795" t="s">
        <v>120</v>
      </c>
      <c r="G1795">
        <v>42309</v>
      </c>
      <c r="I1795" t="s">
        <v>129</v>
      </c>
      <c r="J1795" t="s">
        <v>69</v>
      </c>
      <c r="K1795">
        <v>22.47</v>
      </c>
      <c r="L1795">
        <v>44722</v>
      </c>
      <c r="M1795">
        <v>0</v>
      </c>
      <c r="N1795" t="s">
        <v>68</v>
      </c>
      <c r="O1795">
        <v>0</v>
      </c>
      <c r="P1795" t="s">
        <v>122</v>
      </c>
      <c r="Q1795">
        <f t="shared" si="27"/>
        <v>0.22720298805307129</v>
      </c>
      <c r="R1795" t="s">
        <v>3013</v>
      </c>
    </row>
    <row r="1796" spans="1:20" x14ac:dyDescent="0.25">
      <c r="A1796" t="s">
        <v>125</v>
      </c>
      <c r="B1796">
        <v>2016</v>
      </c>
      <c r="C1796" t="s">
        <v>3014</v>
      </c>
      <c r="D1796" t="s">
        <v>3015</v>
      </c>
      <c r="E1796" t="s">
        <v>128</v>
      </c>
      <c r="F1796" t="s">
        <v>120</v>
      </c>
      <c r="G1796">
        <v>41548</v>
      </c>
      <c r="I1796" t="s">
        <v>129</v>
      </c>
      <c r="J1796" t="s">
        <v>69</v>
      </c>
      <c r="K1796">
        <v>200</v>
      </c>
      <c r="L1796">
        <v>536067</v>
      </c>
      <c r="M1796">
        <v>0</v>
      </c>
      <c r="N1796" t="s">
        <v>68</v>
      </c>
      <c r="O1796">
        <v>0</v>
      </c>
      <c r="P1796" t="s">
        <v>122</v>
      </c>
      <c r="Q1796">
        <f t="shared" si="27"/>
        <v>0.30597431506849315</v>
      </c>
      <c r="R1796" t="s">
        <v>3951</v>
      </c>
      <c r="S1796" t="s">
        <v>3952</v>
      </c>
    </row>
    <row r="1797" spans="1:20" x14ac:dyDescent="0.25">
      <c r="A1797" t="s">
        <v>125</v>
      </c>
      <c r="B1797">
        <v>2016</v>
      </c>
      <c r="C1797" t="s">
        <v>3016</v>
      </c>
      <c r="D1797" t="s">
        <v>3017</v>
      </c>
      <c r="E1797" t="s">
        <v>128</v>
      </c>
      <c r="F1797" t="s">
        <v>120</v>
      </c>
      <c r="G1797">
        <v>42614</v>
      </c>
      <c r="I1797" t="s">
        <v>129</v>
      </c>
      <c r="J1797" t="s">
        <v>69</v>
      </c>
      <c r="K1797">
        <v>250</v>
      </c>
      <c r="L1797">
        <v>565480</v>
      </c>
      <c r="M1797">
        <v>0</v>
      </c>
      <c r="N1797" t="s">
        <v>68</v>
      </c>
      <c r="O1797">
        <v>0</v>
      </c>
      <c r="P1797" t="s">
        <v>122</v>
      </c>
      <c r="Q1797">
        <f t="shared" ref="Q1797:Q1860" si="28">IFERROR(L1797/(K1797*8760),"")</f>
        <v>0.25821004566210043</v>
      </c>
      <c r="R1797" t="s">
        <v>3953</v>
      </c>
      <c r="S1797" t="s">
        <v>3731</v>
      </c>
      <c r="T1797">
        <v>1</v>
      </c>
    </row>
    <row r="1798" spans="1:20" x14ac:dyDescent="0.25">
      <c r="A1798" t="s">
        <v>130</v>
      </c>
      <c r="B1798">
        <v>2016</v>
      </c>
      <c r="C1798" t="s">
        <v>3018</v>
      </c>
      <c r="D1798" t="s">
        <v>3019</v>
      </c>
      <c r="E1798">
        <v>1</v>
      </c>
      <c r="F1798" t="s">
        <v>353</v>
      </c>
      <c r="G1798">
        <v>38322</v>
      </c>
      <c r="H1798">
        <v>42643</v>
      </c>
      <c r="I1798" t="s">
        <v>133</v>
      </c>
      <c r="J1798" t="s">
        <v>75</v>
      </c>
      <c r="K1798">
        <v>1.35</v>
      </c>
      <c r="L1798">
        <v>5560</v>
      </c>
      <c r="M1798">
        <v>80781</v>
      </c>
      <c r="N1798" t="s">
        <v>79</v>
      </c>
      <c r="O1798">
        <v>0</v>
      </c>
      <c r="P1798" t="s">
        <v>122</v>
      </c>
      <c r="Q1798">
        <f t="shared" si="28"/>
        <v>0.47015051581261624</v>
      </c>
      <c r="R1798" t="s">
        <v>3954</v>
      </c>
      <c r="S1798" t="s">
        <v>3765</v>
      </c>
      <c r="T1798">
        <v>1</v>
      </c>
    </row>
    <row r="1799" spans="1:20" x14ac:dyDescent="0.25">
      <c r="A1799" t="s">
        <v>130</v>
      </c>
      <c r="B1799">
        <v>2016</v>
      </c>
      <c r="C1799" t="s">
        <v>3018</v>
      </c>
      <c r="D1799" t="s">
        <v>3019</v>
      </c>
      <c r="E1799">
        <v>2</v>
      </c>
      <c r="F1799" t="s">
        <v>120</v>
      </c>
      <c r="G1799">
        <v>38322</v>
      </c>
      <c r="I1799" t="s">
        <v>133</v>
      </c>
      <c r="J1799" t="s">
        <v>75</v>
      </c>
      <c r="K1799">
        <v>1.35</v>
      </c>
      <c r="L1799">
        <v>5561</v>
      </c>
      <c r="M1799">
        <v>80781</v>
      </c>
      <c r="N1799" t="s">
        <v>79</v>
      </c>
      <c r="O1799">
        <v>0</v>
      </c>
      <c r="P1799" t="s">
        <v>122</v>
      </c>
      <c r="Q1799">
        <f t="shared" si="28"/>
        <v>0.47023507525790631</v>
      </c>
      <c r="R1799" t="s">
        <v>3954</v>
      </c>
      <c r="S1799" t="s">
        <v>3765</v>
      </c>
      <c r="T1799">
        <v>1</v>
      </c>
    </row>
    <row r="1800" spans="1:20" x14ac:dyDescent="0.25">
      <c r="A1800" t="s">
        <v>116</v>
      </c>
      <c r="B1800">
        <v>2016</v>
      </c>
      <c r="C1800" t="s">
        <v>3020</v>
      </c>
      <c r="D1800" t="s">
        <v>3021</v>
      </c>
      <c r="E1800" t="s">
        <v>119</v>
      </c>
      <c r="F1800" t="s">
        <v>120</v>
      </c>
      <c r="G1800">
        <v>41254</v>
      </c>
      <c r="I1800" t="s">
        <v>121</v>
      </c>
      <c r="J1800" t="s">
        <v>99</v>
      </c>
      <c r="K1800">
        <v>70.650000000000006</v>
      </c>
      <c r="L1800">
        <v>136624</v>
      </c>
      <c r="M1800">
        <v>0</v>
      </c>
      <c r="N1800" t="s">
        <v>98</v>
      </c>
      <c r="O1800">
        <v>0</v>
      </c>
      <c r="P1800" t="s">
        <v>122</v>
      </c>
      <c r="Q1800">
        <f t="shared" si="28"/>
        <v>0.22075508891668041</v>
      </c>
      <c r="R1800" t="s">
        <v>3955</v>
      </c>
      <c r="S1800" t="s">
        <v>3956</v>
      </c>
    </row>
    <row r="1801" spans="1:20" x14ac:dyDescent="0.25">
      <c r="A1801" t="s">
        <v>188</v>
      </c>
      <c r="B1801">
        <v>2016</v>
      </c>
      <c r="C1801" t="s">
        <v>3022</v>
      </c>
      <c r="D1801" t="s">
        <v>3023</v>
      </c>
      <c r="E1801">
        <v>1</v>
      </c>
      <c r="F1801" t="s">
        <v>120</v>
      </c>
      <c r="G1801">
        <v>30498</v>
      </c>
      <c r="I1801" t="s">
        <v>191</v>
      </c>
      <c r="J1801" t="s">
        <v>95</v>
      </c>
      <c r="K1801">
        <v>0.48</v>
      </c>
      <c r="L1801">
        <v>1985</v>
      </c>
      <c r="M1801">
        <v>0</v>
      </c>
      <c r="N1801" t="s">
        <v>93</v>
      </c>
      <c r="O1801">
        <v>0</v>
      </c>
      <c r="P1801" t="s">
        <v>122</v>
      </c>
      <c r="Q1801">
        <f t="shared" si="28"/>
        <v>0.47207952815829524</v>
      </c>
      <c r="R1801" t="s">
        <v>3023</v>
      </c>
    </row>
    <row r="1802" spans="1:20" x14ac:dyDescent="0.25">
      <c r="A1802" t="s">
        <v>188</v>
      </c>
      <c r="B1802">
        <v>2016</v>
      </c>
      <c r="C1802" t="s">
        <v>3024</v>
      </c>
      <c r="D1802" t="s">
        <v>3025</v>
      </c>
      <c r="E1802" t="s">
        <v>357</v>
      </c>
      <c r="F1802" t="s">
        <v>120</v>
      </c>
      <c r="G1802">
        <v>32994</v>
      </c>
      <c r="I1802" t="s">
        <v>191</v>
      </c>
      <c r="J1802" t="s">
        <v>95</v>
      </c>
      <c r="K1802">
        <v>4.2</v>
      </c>
      <c r="L1802">
        <v>10531</v>
      </c>
      <c r="M1802">
        <v>0</v>
      </c>
      <c r="N1802" t="s">
        <v>93</v>
      </c>
      <c r="O1802">
        <v>0</v>
      </c>
      <c r="P1802" t="s">
        <v>122</v>
      </c>
      <c r="Q1802">
        <f t="shared" si="28"/>
        <v>0.28623070232659276</v>
      </c>
      <c r="R1802" t="s">
        <v>3025</v>
      </c>
    </row>
    <row r="1803" spans="1:20" x14ac:dyDescent="0.25">
      <c r="A1803" t="s">
        <v>188</v>
      </c>
      <c r="B1803">
        <v>2016</v>
      </c>
      <c r="C1803" t="s">
        <v>3026</v>
      </c>
      <c r="D1803" t="s">
        <v>3027</v>
      </c>
      <c r="E1803">
        <v>1</v>
      </c>
      <c r="F1803" t="s">
        <v>120</v>
      </c>
      <c r="G1803">
        <v>30498</v>
      </c>
      <c r="I1803" t="s">
        <v>191</v>
      </c>
      <c r="J1803" t="s">
        <v>95</v>
      </c>
      <c r="K1803">
        <v>12</v>
      </c>
      <c r="L1803">
        <v>34917</v>
      </c>
      <c r="M1803">
        <v>0</v>
      </c>
      <c r="N1803" t="s">
        <v>93</v>
      </c>
      <c r="O1803">
        <v>0</v>
      </c>
      <c r="P1803" t="s">
        <v>122</v>
      </c>
      <c r="Q1803">
        <f t="shared" si="28"/>
        <v>0.33216324200913244</v>
      </c>
      <c r="R1803" t="s">
        <v>3027</v>
      </c>
    </row>
    <row r="1804" spans="1:20" x14ac:dyDescent="0.25">
      <c r="A1804" t="s">
        <v>125</v>
      </c>
      <c r="B1804">
        <v>2016</v>
      </c>
      <c r="C1804" t="s">
        <v>3028</v>
      </c>
      <c r="D1804" t="s">
        <v>3029</v>
      </c>
      <c r="E1804">
        <v>1</v>
      </c>
      <c r="F1804" t="s">
        <v>120</v>
      </c>
      <c r="G1804">
        <v>41914</v>
      </c>
      <c r="I1804" t="s">
        <v>129</v>
      </c>
      <c r="J1804" t="s">
        <v>69</v>
      </c>
      <c r="K1804">
        <v>1.5</v>
      </c>
      <c r="L1804">
        <v>4003</v>
      </c>
      <c r="M1804">
        <v>0</v>
      </c>
      <c r="N1804" t="s">
        <v>68</v>
      </c>
      <c r="O1804">
        <v>0</v>
      </c>
      <c r="P1804" t="s">
        <v>122</v>
      </c>
      <c r="Q1804">
        <f t="shared" si="28"/>
        <v>0.30464231354642313</v>
      </c>
      <c r="R1804" t="s">
        <v>3957</v>
      </c>
      <c r="S1804" t="s">
        <v>3958</v>
      </c>
    </row>
    <row r="1805" spans="1:20" x14ac:dyDescent="0.25">
      <c r="A1805" t="s">
        <v>125</v>
      </c>
      <c r="B1805">
        <v>2016</v>
      </c>
      <c r="C1805" t="s">
        <v>3030</v>
      </c>
      <c r="D1805" t="s">
        <v>3031</v>
      </c>
      <c r="E1805">
        <v>1</v>
      </c>
      <c r="F1805" t="s">
        <v>120</v>
      </c>
      <c r="G1805">
        <v>41914</v>
      </c>
      <c r="I1805" t="s">
        <v>129</v>
      </c>
      <c r="J1805" t="s">
        <v>69</v>
      </c>
      <c r="K1805">
        <v>1</v>
      </c>
      <c r="L1805">
        <v>2521</v>
      </c>
      <c r="M1805">
        <v>0</v>
      </c>
      <c r="N1805" t="s">
        <v>68</v>
      </c>
      <c r="O1805">
        <v>0</v>
      </c>
      <c r="P1805" t="s">
        <v>122</v>
      </c>
      <c r="Q1805">
        <f t="shared" si="28"/>
        <v>0.28778538812785387</v>
      </c>
      <c r="R1805" t="s">
        <v>3957</v>
      </c>
      <c r="S1805" t="s">
        <v>3959</v>
      </c>
    </row>
    <row r="1806" spans="1:20" x14ac:dyDescent="0.25">
      <c r="A1806" t="s">
        <v>125</v>
      </c>
      <c r="B1806">
        <v>2016</v>
      </c>
      <c r="C1806" t="s">
        <v>3032</v>
      </c>
      <c r="D1806" t="s">
        <v>3033</v>
      </c>
      <c r="E1806">
        <v>1</v>
      </c>
      <c r="F1806" t="s">
        <v>120</v>
      </c>
      <c r="G1806">
        <v>41968</v>
      </c>
      <c r="I1806" t="s">
        <v>129</v>
      </c>
      <c r="J1806" t="s">
        <v>69</v>
      </c>
      <c r="K1806">
        <v>1.5</v>
      </c>
      <c r="L1806">
        <v>3948</v>
      </c>
      <c r="M1806">
        <v>0</v>
      </c>
      <c r="N1806" t="s">
        <v>68</v>
      </c>
      <c r="O1806">
        <v>0</v>
      </c>
      <c r="P1806" t="s">
        <v>122</v>
      </c>
      <c r="Q1806">
        <f t="shared" si="28"/>
        <v>0.30045662100456622</v>
      </c>
      <c r="R1806" t="s">
        <v>3960</v>
      </c>
      <c r="S1806" t="s">
        <v>3961</v>
      </c>
    </row>
    <row r="1807" spans="1:20" x14ac:dyDescent="0.25">
      <c r="A1807" t="s">
        <v>125</v>
      </c>
      <c r="B1807">
        <v>2016</v>
      </c>
      <c r="C1807" t="s">
        <v>3034</v>
      </c>
      <c r="D1807" t="s">
        <v>3035</v>
      </c>
      <c r="E1807">
        <v>1</v>
      </c>
      <c r="F1807" t="s">
        <v>120</v>
      </c>
      <c r="G1807">
        <v>41968</v>
      </c>
      <c r="I1807" t="s">
        <v>129</v>
      </c>
      <c r="J1807" t="s">
        <v>69</v>
      </c>
      <c r="K1807">
        <v>1.5</v>
      </c>
      <c r="L1807">
        <v>4045</v>
      </c>
      <c r="M1807">
        <v>0</v>
      </c>
      <c r="N1807" t="s">
        <v>68</v>
      </c>
      <c r="O1807">
        <v>0</v>
      </c>
      <c r="P1807" t="s">
        <v>122</v>
      </c>
      <c r="Q1807">
        <f t="shared" si="28"/>
        <v>0.3078386605783866</v>
      </c>
      <c r="R1807" t="s">
        <v>3960</v>
      </c>
      <c r="S1807" t="s">
        <v>3958</v>
      </c>
    </row>
    <row r="1808" spans="1:20" x14ac:dyDescent="0.25">
      <c r="A1808" t="s">
        <v>125</v>
      </c>
      <c r="B1808">
        <v>2016</v>
      </c>
      <c r="C1808" t="s">
        <v>3036</v>
      </c>
      <c r="D1808" t="s">
        <v>3037</v>
      </c>
      <c r="E1808">
        <v>1</v>
      </c>
      <c r="F1808" t="s">
        <v>120</v>
      </c>
      <c r="G1808">
        <v>41914</v>
      </c>
      <c r="I1808" t="s">
        <v>129</v>
      </c>
      <c r="J1808" t="s">
        <v>69</v>
      </c>
      <c r="K1808">
        <v>1.5</v>
      </c>
      <c r="L1808">
        <v>4084</v>
      </c>
      <c r="M1808">
        <v>0</v>
      </c>
      <c r="N1808" t="s">
        <v>68</v>
      </c>
      <c r="O1808">
        <v>0</v>
      </c>
      <c r="P1808" t="s">
        <v>122</v>
      </c>
      <c r="Q1808">
        <f t="shared" si="28"/>
        <v>0.31080669710806696</v>
      </c>
      <c r="R1808" t="s">
        <v>3960</v>
      </c>
      <c r="S1808" t="s">
        <v>3959</v>
      </c>
    </row>
    <row r="1809" spans="1:19" x14ac:dyDescent="0.25">
      <c r="A1809" t="s">
        <v>168</v>
      </c>
      <c r="B1809">
        <v>2016</v>
      </c>
      <c r="C1809" t="s">
        <v>3038</v>
      </c>
      <c r="D1809" t="s">
        <v>3039</v>
      </c>
      <c r="E1809" t="s">
        <v>3040</v>
      </c>
      <c r="F1809" t="s">
        <v>120</v>
      </c>
      <c r="G1809">
        <v>30317</v>
      </c>
      <c r="I1809" t="s">
        <v>172</v>
      </c>
      <c r="J1809" t="s">
        <v>70</v>
      </c>
      <c r="K1809">
        <v>120</v>
      </c>
      <c r="L1809">
        <v>240568</v>
      </c>
      <c r="M1809">
        <v>0</v>
      </c>
      <c r="N1809" t="s">
        <v>77</v>
      </c>
      <c r="O1809">
        <v>0</v>
      </c>
      <c r="P1809" t="s">
        <v>122</v>
      </c>
      <c r="Q1809">
        <f t="shared" si="28"/>
        <v>0.22885083713850837</v>
      </c>
      <c r="R1809" t="s">
        <v>3039</v>
      </c>
    </row>
    <row r="1810" spans="1:19" x14ac:dyDescent="0.25">
      <c r="A1810" t="s">
        <v>150</v>
      </c>
      <c r="B1810">
        <v>2016</v>
      </c>
      <c r="C1810" t="s">
        <v>3041</v>
      </c>
      <c r="D1810" t="s">
        <v>3042</v>
      </c>
      <c r="E1810">
        <v>3163</v>
      </c>
      <c r="F1810" t="s">
        <v>120</v>
      </c>
      <c r="G1810">
        <v>32674</v>
      </c>
      <c r="I1810" t="s">
        <v>133</v>
      </c>
      <c r="J1810" t="s">
        <v>75</v>
      </c>
      <c r="K1810">
        <v>1</v>
      </c>
      <c r="L1810">
        <v>3927</v>
      </c>
      <c r="M1810">
        <v>46848</v>
      </c>
      <c r="N1810" t="s">
        <v>81</v>
      </c>
      <c r="O1810">
        <v>0</v>
      </c>
      <c r="P1810" t="s">
        <v>122</v>
      </c>
      <c r="Q1810">
        <f t="shared" si="28"/>
        <v>0.44828767123287672</v>
      </c>
      <c r="R1810" t="s">
        <v>3042</v>
      </c>
    </row>
    <row r="1811" spans="1:19" x14ac:dyDescent="0.25">
      <c r="A1811" t="s">
        <v>150</v>
      </c>
      <c r="B1811">
        <v>2016</v>
      </c>
      <c r="C1811" t="s">
        <v>3041</v>
      </c>
      <c r="D1811" t="s">
        <v>3042</v>
      </c>
      <c r="E1811">
        <v>3164</v>
      </c>
      <c r="F1811" t="s">
        <v>120</v>
      </c>
      <c r="G1811">
        <v>32660</v>
      </c>
      <c r="I1811" t="s">
        <v>133</v>
      </c>
      <c r="J1811" t="s">
        <v>75</v>
      </c>
      <c r="K1811">
        <v>0.45</v>
      </c>
      <c r="L1811">
        <v>1767</v>
      </c>
      <c r="M1811">
        <v>21082</v>
      </c>
      <c r="N1811" t="s">
        <v>81</v>
      </c>
      <c r="O1811">
        <v>0</v>
      </c>
      <c r="P1811" t="s">
        <v>122</v>
      </c>
      <c r="Q1811">
        <f t="shared" si="28"/>
        <v>0.4482496194824962</v>
      </c>
      <c r="R1811" t="s">
        <v>3042</v>
      </c>
    </row>
    <row r="1812" spans="1:19" x14ac:dyDescent="0.25">
      <c r="A1812" t="s">
        <v>150</v>
      </c>
      <c r="B1812">
        <v>2016</v>
      </c>
      <c r="C1812" t="s">
        <v>3041</v>
      </c>
      <c r="D1812" t="s">
        <v>3042</v>
      </c>
      <c r="E1812">
        <v>8338</v>
      </c>
      <c r="F1812" t="s">
        <v>120</v>
      </c>
      <c r="G1812">
        <v>38443</v>
      </c>
      <c r="I1812" t="s">
        <v>133</v>
      </c>
      <c r="J1812" t="s">
        <v>75</v>
      </c>
      <c r="K1812">
        <v>1.47</v>
      </c>
      <c r="L1812">
        <v>5498</v>
      </c>
      <c r="M1812">
        <v>65588</v>
      </c>
      <c r="N1812" t="s">
        <v>81</v>
      </c>
      <c r="O1812">
        <v>0</v>
      </c>
      <c r="P1812" t="s">
        <v>122</v>
      </c>
      <c r="Q1812">
        <f t="shared" si="28"/>
        <v>0.42695617059609237</v>
      </c>
      <c r="R1812" t="s">
        <v>3042</v>
      </c>
    </row>
    <row r="1813" spans="1:19" x14ac:dyDescent="0.25">
      <c r="A1813" t="s">
        <v>116</v>
      </c>
      <c r="B1813">
        <v>2016</v>
      </c>
      <c r="C1813" t="s">
        <v>3043</v>
      </c>
      <c r="D1813" t="s">
        <v>3044</v>
      </c>
      <c r="E1813" t="s">
        <v>119</v>
      </c>
      <c r="F1813" t="s">
        <v>120</v>
      </c>
      <c r="G1813">
        <v>34335</v>
      </c>
      <c r="I1813" t="s">
        <v>121</v>
      </c>
      <c r="J1813" t="s">
        <v>99</v>
      </c>
      <c r="K1813">
        <v>102.18</v>
      </c>
      <c r="L1813">
        <v>212379</v>
      </c>
      <c r="M1813">
        <v>0</v>
      </c>
      <c r="N1813" t="s">
        <v>98</v>
      </c>
      <c r="O1813">
        <v>0</v>
      </c>
      <c r="P1813" t="s">
        <v>122</v>
      </c>
      <c r="Q1813">
        <f t="shared" si="28"/>
        <v>0.2372693098668211</v>
      </c>
      <c r="R1813" t="s">
        <v>3962</v>
      </c>
      <c r="S1813" t="s">
        <v>3963</v>
      </c>
    </row>
    <row r="1814" spans="1:19" x14ac:dyDescent="0.25">
      <c r="A1814" t="s">
        <v>116</v>
      </c>
      <c r="B1814">
        <v>2016</v>
      </c>
      <c r="C1814" t="s">
        <v>3045</v>
      </c>
      <c r="D1814" t="s">
        <v>3046</v>
      </c>
      <c r="E1814" t="s">
        <v>119</v>
      </c>
      <c r="F1814" t="s">
        <v>120</v>
      </c>
      <c r="G1814">
        <v>41017</v>
      </c>
      <c r="I1814" t="s">
        <v>121</v>
      </c>
      <c r="J1814" t="s">
        <v>99</v>
      </c>
      <c r="K1814">
        <v>127.8</v>
      </c>
      <c r="L1814">
        <v>349975</v>
      </c>
      <c r="M1814">
        <v>0</v>
      </c>
      <c r="N1814" t="s">
        <v>98</v>
      </c>
      <c r="O1814">
        <v>0</v>
      </c>
      <c r="P1814" t="s">
        <v>122</v>
      </c>
      <c r="Q1814">
        <f t="shared" si="28"/>
        <v>0.31260942111318341</v>
      </c>
      <c r="R1814" t="s">
        <v>3964</v>
      </c>
      <c r="S1814" t="s">
        <v>3965</v>
      </c>
    </row>
    <row r="1815" spans="1:19" x14ac:dyDescent="0.25">
      <c r="A1815" t="s">
        <v>125</v>
      </c>
      <c r="B1815">
        <v>2016</v>
      </c>
      <c r="C1815" t="s">
        <v>3047</v>
      </c>
      <c r="D1815" t="s">
        <v>3048</v>
      </c>
      <c r="E1815" t="s">
        <v>3049</v>
      </c>
      <c r="F1815" t="s">
        <v>120</v>
      </c>
      <c r="G1815">
        <v>41548</v>
      </c>
      <c r="I1815" t="s">
        <v>129</v>
      </c>
      <c r="J1815" t="s">
        <v>69</v>
      </c>
      <c r="K1815">
        <v>318</v>
      </c>
      <c r="L1815">
        <v>678958</v>
      </c>
      <c r="M1815">
        <v>0</v>
      </c>
      <c r="N1815" t="s">
        <v>68</v>
      </c>
      <c r="O1815">
        <v>0</v>
      </c>
      <c r="P1815" t="s">
        <v>122</v>
      </c>
      <c r="Q1815">
        <f t="shared" si="28"/>
        <v>0.24373151259297551</v>
      </c>
      <c r="R1815" t="s">
        <v>3966</v>
      </c>
      <c r="S1815" t="s">
        <v>3967</v>
      </c>
    </row>
    <row r="1816" spans="1:19" x14ac:dyDescent="0.25">
      <c r="A1816" t="s">
        <v>125</v>
      </c>
      <c r="B1816">
        <v>2016</v>
      </c>
      <c r="C1816" t="s">
        <v>3050</v>
      </c>
      <c r="D1816" t="s">
        <v>3051</v>
      </c>
      <c r="E1816" t="s">
        <v>3052</v>
      </c>
      <c r="F1816" t="s">
        <v>120</v>
      </c>
      <c r="G1816">
        <v>41548</v>
      </c>
      <c r="I1816" t="s">
        <v>129</v>
      </c>
      <c r="J1816" t="s">
        <v>69</v>
      </c>
      <c r="K1816">
        <v>279</v>
      </c>
      <c r="L1816">
        <v>767848</v>
      </c>
      <c r="M1816">
        <v>0</v>
      </c>
      <c r="N1816" t="s">
        <v>68</v>
      </c>
      <c r="O1816">
        <v>0</v>
      </c>
      <c r="P1816" t="s">
        <v>122</v>
      </c>
      <c r="Q1816">
        <f t="shared" si="28"/>
        <v>0.31417161748580219</v>
      </c>
      <c r="R1816" t="s">
        <v>3968</v>
      </c>
      <c r="S1816" t="s">
        <v>3967</v>
      </c>
    </row>
    <row r="1817" spans="1:19" x14ac:dyDescent="0.25">
      <c r="A1817" t="s">
        <v>150</v>
      </c>
      <c r="B1817">
        <v>2016</v>
      </c>
      <c r="C1817" t="s">
        <v>3053</v>
      </c>
      <c r="D1817" t="s">
        <v>3054</v>
      </c>
      <c r="E1817">
        <v>1</v>
      </c>
      <c r="F1817" t="s">
        <v>120</v>
      </c>
      <c r="G1817">
        <v>36892</v>
      </c>
      <c r="I1817" t="s">
        <v>167</v>
      </c>
      <c r="J1817" t="s">
        <v>74</v>
      </c>
      <c r="K1817">
        <v>9.9</v>
      </c>
      <c r="L1817">
        <v>675</v>
      </c>
      <c r="M1817">
        <v>0</v>
      </c>
      <c r="N1817" t="s">
        <v>81</v>
      </c>
      <c r="O1817">
        <v>0</v>
      </c>
      <c r="P1817" t="s">
        <v>122</v>
      </c>
      <c r="Q1817">
        <f t="shared" si="28"/>
        <v>7.7833125778331257E-3</v>
      </c>
      <c r="R1817" t="s">
        <v>3969</v>
      </c>
      <c r="S1817" t="s">
        <v>3970</v>
      </c>
    </row>
    <row r="1818" spans="1:19" x14ac:dyDescent="0.25">
      <c r="A1818" t="s">
        <v>150</v>
      </c>
      <c r="B1818">
        <v>2016</v>
      </c>
      <c r="C1818" t="s">
        <v>3055</v>
      </c>
      <c r="D1818" t="s">
        <v>3056</v>
      </c>
      <c r="E1818">
        <v>1</v>
      </c>
      <c r="F1818" t="s">
        <v>120</v>
      </c>
      <c r="G1818">
        <v>36892</v>
      </c>
      <c r="I1818" t="s">
        <v>167</v>
      </c>
      <c r="J1818" t="s">
        <v>74</v>
      </c>
      <c r="K1818">
        <v>9.9</v>
      </c>
      <c r="L1818">
        <v>765</v>
      </c>
      <c r="M1818">
        <v>0</v>
      </c>
      <c r="N1818" t="s">
        <v>81</v>
      </c>
      <c r="O1818">
        <v>0</v>
      </c>
      <c r="P1818" t="s">
        <v>122</v>
      </c>
      <c r="Q1818">
        <f t="shared" si="28"/>
        <v>8.8210875882108759E-3</v>
      </c>
      <c r="R1818" t="s">
        <v>3971</v>
      </c>
      <c r="S1818" t="s">
        <v>3970</v>
      </c>
    </row>
    <row r="1819" spans="1:19" x14ac:dyDescent="0.25">
      <c r="A1819" t="s">
        <v>125</v>
      </c>
      <c r="B1819">
        <v>2016</v>
      </c>
      <c r="C1819" t="s">
        <v>3057</v>
      </c>
      <c r="D1819" t="s">
        <v>3058</v>
      </c>
      <c r="E1819">
        <v>1</v>
      </c>
      <c r="F1819" t="s">
        <v>120</v>
      </c>
      <c r="G1819">
        <v>41638</v>
      </c>
      <c r="I1819" t="s">
        <v>129</v>
      </c>
      <c r="J1819" t="s">
        <v>69</v>
      </c>
      <c r="K1819">
        <v>1</v>
      </c>
      <c r="L1819">
        <v>2363</v>
      </c>
      <c r="M1819">
        <v>0</v>
      </c>
      <c r="N1819" t="s">
        <v>68</v>
      </c>
      <c r="O1819">
        <v>0</v>
      </c>
      <c r="P1819" t="s">
        <v>122</v>
      </c>
      <c r="Q1819">
        <f t="shared" si="28"/>
        <v>0.26974885844748858</v>
      </c>
      <c r="R1819" t="s">
        <v>3058</v>
      </c>
    </row>
    <row r="1820" spans="1:19" x14ac:dyDescent="0.25">
      <c r="A1820" t="s">
        <v>125</v>
      </c>
      <c r="B1820">
        <v>2016</v>
      </c>
      <c r="C1820" t="s">
        <v>3059</v>
      </c>
      <c r="D1820" t="s">
        <v>3060</v>
      </c>
      <c r="E1820">
        <v>1</v>
      </c>
      <c r="F1820" t="s">
        <v>120</v>
      </c>
      <c r="G1820">
        <v>40359</v>
      </c>
      <c r="I1820" t="s">
        <v>129</v>
      </c>
      <c r="J1820" t="s">
        <v>69</v>
      </c>
      <c r="K1820">
        <v>1.25</v>
      </c>
      <c r="L1820">
        <v>2190</v>
      </c>
      <c r="M1820">
        <v>0</v>
      </c>
      <c r="N1820" t="s">
        <v>68</v>
      </c>
      <c r="O1820">
        <v>0</v>
      </c>
      <c r="Q1820">
        <f t="shared" si="28"/>
        <v>0.2</v>
      </c>
      <c r="R1820" t="s">
        <v>3060</v>
      </c>
    </row>
    <row r="1821" spans="1:19" x14ac:dyDescent="0.25">
      <c r="A1821" t="s">
        <v>125</v>
      </c>
      <c r="B1821">
        <v>2016</v>
      </c>
      <c r="C1821" t="s">
        <v>3061</v>
      </c>
      <c r="D1821" t="s">
        <v>3062</v>
      </c>
      <c r="E1821" t="s">
        <v>128</v>
      </c>
      <c r="F1821" t="s">
        <v>120</v>
      </c>
      <c r="G1821">
        <v>42724</v>
      </c>
      <c r="I1821" t="s">
        <v>129</v>
      </c>
      <c r="J1821" t="s">
        <v>69</v>
      </c>
      <c r="K1821">
        <v>85</v>
      </c>
      <c r="L1821">
        <v>13990.1</v>
      </c>
      <c r="M1821">
        <v>0</v>
      </c>
      <c r="N1821" t="s">
        <v>68</v>
      </c>
      <c r="O1821">
        <v>0</v>
      </c>
      <c r="Q1821">
        <f t="shared" si="28"/>
        <v>1.8788745635240398E-2</v>
      </c>
      <c r="R1821" t="s">
        <v>3062</v>
      </c>
    </row>
    <row r="1822" spans="1:19" x14ac:dyDescent="0.25">
      <c r="A1822" t="s">
        <v>168</v>
      </c>
      <c r="B1822">
        <v>2016</v>
      </c>
      <c r="C1822" t="s">
        <v>3063</v>
      </c>
      <c r="D1822" t="s">
        <v>3064</v>
      </c>
      <c r="E1822" t="s">
        <v>3065</v>
      </c>
      <c r="F1822" t="s">
        <v>120</v>
      </c>
      <c r="G1822">
        <v>30651</v>
      </c>
      <c r="I1822" t="s">
        <v>172</v>
      </c>
      <c r="J1822" t="s">
        <v>70</v>
      </c>
      <c r="K1822">
        <v>78</v>
      </c>
      <c r="L1822">
        <v>242482</v>
      </c>
      <c r="M1822">
        <v>0</v>
      </c>
      <c r="N1822" t="s">
        <v>77</v>
      </c>
      <c r="O1822">
        <v>0</v>
      </c>
      <c r="P1822" t="s">
        <v>122</v>
      </c>
      <c r="Q1822">
        <f t="shared" si="28"/>
        <v>0.354879405221871</v>
      </c>
      <c r="R1822" t="s">
        <v>3064</v>
      </c>
    </row>
    <row r="1823" spans="1:19" x14ac:dyDescent="0.25">
      <c r="A1823" t="s">
        <v>125</v>
      </c>
      <c r="B1823">
        <v>2016</v>
      </c>
      <c r="C1823" t="s">
        <v>3066</v>
      </c>
      <c r="D1823" t="s">
        <v>3067</v>
      </c>
      <c r="E1823" t="s">
        <v>3068</v>
      </c>
      <c r="F1823" t="s">
        <v>120</v>
      </c>
      <c r="G1823">
        <v>41969</v>
      </c>
      <c r="I1823" t="s">
        <v>129</v>
      </c>
      <c r="J1823" t="s">
        <v>69</v>
      </c>
      <c r="K1823">
        <v>50</v>
      </c>
      <c r="L1823">
        <v>139360</v>
      </c>
      <c r="M1823">
        <v>0</v>
      </c>
      <c r="N1823" t="s">
        <v>68</v>
      </c>
      <c r="O1823">
        <v>0</v>
      </c>
      <c r="P1823" t="s">
        <v>122</v>
      </c>
      <c r="Q1823">
        <f t="shared" si="28"/>
        <v>0.31817351598173516</v>
      </c>
      <c r="R1823" t="s">
        <v>3067</v>
      </c>
    </row>
    <row r="1824" spans="1:19" x14ac:dyDescent="0.25">
      <c r="A1824" t="s">
        <v>188</v>
      </c>
      <c r="B1824">
        <v>2016</v>
      </c>
      <c r="C1824" t="s">
        <v>3069</v>
      </c>
      <c r="D1824" t="s">
        <v>3070</v>
      </c>
      <c r="E1824">
        <v>1</v>
      </c>
      <c r="F1824" t="s">
        <v>120</v>
      </c>
      <c r="G1824">
        <v>29190</v>
      </c>
      <c r="I1824" t="s">
        <v>191</v>
      </c>
      <c r="J1824" t="s">
        <v>95</v>
      </c>
      <c r="K1824">
        <v>7</v>
      </c>
      <c r="L1824">
        <v>20389</v>
      </c>
      <c r="M1824">
        <v>0</v>
      </c>
      <c r="N1824" t="s">
        <v>93</v>
      </c>
      <c r="O1824">
        <v>0</v>
      </c>
      <c r="P1824" t="s">
        <v>122</v>
      </c>
      <c r="Q1824">
        <f t="shared" si="28"/>
        <v>0.33250163078930201</v>
      </c>
      <c r="R1824" t="s">
        <v>3070</v>
      </c>
    </row>
    <row r="1825" spans="1:20" x14ac:dyDescent="0.25">
      <c r="A1825" t="s">
        <v>150</v>
      </c>
      <c r="B1825">
        <v>2016</v>
      </c>
      <c r="C1825" t="s">
        <v>3071</v>
      </c>
      <c r="D1825" t="s">
        <v>3072</v>
      </c>
      <c r="E1825">
        <v>1</v>
      </c>
      <c r="F1825" t="s">
        <v>120</v>
      </c>
      <c r="G1825">
        <v>31382</v>
      </c>
      <c r="I1825" t="s">
        <v>167</v>
      </c>
      <c r="J1825" t="s">
        <v>74</v>
      </c>
      <c r="K1825">
        <v>20</v>
      </c>
      <c r="L1825">
        <v>153887</v>
      </c>
      <c r="M1825">
        <v>1832550</v>
      </c>
      <c r="N1825" t="s">
        <v>81</v>
      </c>
      <c r="O1825">
        <v>0</v>
      </c>
      <c r="P1825" t="s">
        <v>81</v>
      </c>
      <c r="Q1825">
        <f t="shared" si="28"/>
        <v>0.87835045662100453</v>
      </c>
      <c r="R1825" t="s">
        <v>3072</v>
      </c>
    </row>
    <row r="1826" spans="1:20" x14ac:dyDescent="0.25">
      <c r="A1826" t="s">
        <v>150</v>
      </c>
      <c r="B1826">
        <v>2016</v>
      </c>
      <c r="C1826" t="s">
        <v>3071</v>
      </c>
      <c r="D1826" t="s">
        <v>3072</v>
      </c>
      <c r="E1826">
        <v>2</v>
      </c>
      <c r="F1826" t="s">
        <v>120</v>
      </c>
      <c r="G1826">
        <v>31382</v>
      </c>
      <c r="I1826" t="s">
        <v>167</v>
      </c>
      <c r="J1826" t="s">
        <v>74</v>
      </c>
      <c r="K1826">
        <v>20</v>
      </c>
      <c r="L1826">
        <v>141053</v>
      </c>
      <c r="M1826">
        <v>1658940</v>
      </c>
      <c r="N1826" t="s">
        <v>81</v>
      </c>
      <c r="O1826">
        <v>0</v>
      </c>
      <c r="P1826" t="s">
        <v>81</v>
      </c>
      <c r="Q1826">
        <f t="shared" si="28"/>
        <v>0.80509703196347027</v>
      </c>
      <c r="R1826" t="s">
        <v>3072</v>
      </c>
    </row>
    <row r="1827" spans="1:20" x14ac:dyDescent="0.25">
      <c r="A1827" t="s">
        <v>150</v>
      </c>
      <c r="B1827">
        <v>2016</v>
      </c>
      <c r="C1827" t="s">
        <v>3071</v>
      </c>
      <c r="D1827" t="s">
        <v>3072</v>
      </c>
      <c r="E1827">
        <v>3</v>
      </c>
      <c r="F1827" t="s">
        <v>120</v>
      </c>
      <c r="G1827">
        <v>31382</v>
      </c>
      <c r="I1827" t="s">
        <v>167</v>
      </c>
      <c r="J1827" t="s">
        <v>74</v>
      </c>
      <c r="K1827">
        <v>20</v>
      </c>
      <c r="L1827">
        <v>133981</v>
      </c>
      <c r="M1827">
        <v>1589400</v>
      </c>
      <c r="N1827" t="s">
        <v>81</v>
      </c>
      <c r="O1827">
        <v>0</v>
      </c>
      <c r="P1827" t="s">
        <v>81</v>
      </c>
      <c r="Q1827">
        <f t="shared" si="28"/>
        <v>0.76473173515981741</v>
      </c>
      <c r="R1827" t="s">
        <v>3072</v>
      </c>
    </row>
    <row r="1828" spans="1:20" x14ac:dyDescent="0.25">
      <c r="A1828" t="s">
        <v>125</v>
      </c>
      <c r="B1828">
        <v>2016</v>
      </c>
      <c r="C1828" t="s">
        <v>3073</v>
      </c>
      <c r="D1828" t="s">
        <v>3074</v>
      </c>
      <c r="E1828" t="s">
        <v>128</v>
      </c>
      <c r="F1828" t="s">
        <v>120</v>
      </c>
      <c r="G1828">
        <v>42735</v>
      </c>
      <c r="I1828" t="s">
        <v>129</v>
      </c>
      <c r="J1828" t="s">
        <v>69</v>
      </c>
      <c r="K1828">
        <v>10</v>
      </c>
      <c r="L1828">
        <v>659</v>
      </c>
      <c r="M1828">
        <v>0</v>
      </c>
      <c r="N1828" t="s">
        <v>68</v>
      </c>
      <c r="O1828">
        <v>0</v>
      </c>
      <c r="Q1828">
        <f t="shared" si="28"/>
        <v>7.5228310502283109E-3</v>
      </c>
      <c r="R1828" t="s">
        <v>3972</v>
      </c>
      <c r="S1828" t="s">
        <v>3755</v>
      </c>
      <c r="T1828" t="s">
        <v>3973</v>
      </c>
    </row>
    <row r="1829" spans="1:20" x14ac:dyDescent="0.25">
      <c r="A1829" t="s">
        <v>130</v>
      </c>
      <c r="B1829">
        <v>2016</v>
      </c>
      <c r="C1829" t="s">
        <v>3075</v>
      </c>
      <c r="D1829" t="s">
        <v>3076</v>
      </c>
      <c r="E1829">
        <v>1</v>
      </c>
      <c r="F1829" t="s">
        <v>120</v>
      </c>
      <c r="G1829">
        <v>37438</v>
      </c>
      <c r="I1829" t="s">
        <v>133</v>
      </c>
      <c r="J1829" t="s">
        <v>75</v>
      </c>
      <c r="K1829">
        <v>2.1</v>
      </c>
      <c r="L1829">
        <v>2724</v>
      </c>
      <c r="M1829">
        <v>33681</v>
      </c>
      <c r="N1829" t="s">
        <v>88</v>
      </c>
      <c r="O1829">
        <v>647</v>
      </c>
      <c r="P1829" t="s">
        <v>81</v>
      </c>
      <c r="Q1829">
        <f t="shared" si="28"/>
        <v>0.14807566862361382</v>
      </c>
      <c r="R1829" t="s">
        <v>3076</v>
      </c>
    </row>
    <row r="1830" spans="1:20" x14ac:dyDescent="0.25">
      <c r="A1830" t="s">
        <v>150</v>
      </c>
      <c r="B1830">
        <v>2016</v>
      </c>
      <c r="C1830" t="s">
        <v>3077</v>
      </c>
      <c r="D1830" t="s">
        <v>3078</v>
      </c>
      <c r="E1830" t="s">
        <v>128</v>
      </c>
      <c r="F1830" t="s">
        <v>120</v>
      </c>
      <c r="G1830">
        <v>32540</v>
      </c>
      <c r="I1830" t="s">
        <v>167</v>
      </c>
      <c r="J1830" t="s">
        <v>74</v>
      </c>
      <c r="K1830">
        <v>24.05</v>
      </c>
      <c r="L1830">
        <v>137715</v>
      </c>
      <c r="M1830">
        <v>1609170</v>
      </c>
      <c r="N1830" t="s">
        <v>81</v>
      </c>
      <c r="O1830">
        <v>0</v>
      </c>
      <c r="P1830" t="s">
        <v>527</v>
      </c>
      <c r="Q1830">
        <f t="shared" si="28"/>
        <v>0.65367527696294825</v>
      </c>
      <c r="R1830" t="s">
        <v>3078</v>
      </c>
    </row>
    <row r="1831" spans="1:20" x14ac:dyDescent="0.25">
      <c r="A1831" t="s">
        <v>150</v>
      </c>
      <c r="B1831">
        <v>2016</v>
      </c>
      <c r="C1831" t="s">
        <v>3077</v>
      </c>
      <c r="D1831" t="s">
        <v>3078</v>
      </c>
      <c r="E1831" t="s">
        <v>154</v>
      </c>
      <c r="F1831" t="s">
        <v>427</v>
      </c>
      <c r="G1831">
        <v>32540</v>
      </c>
      <c r="I1831" t="s">
        <v>167</v>
      </c>
      <c r="J1831" t="s">
        <v>74</v>
      </c>
      <c r="K1831">
        <v>3.4</v>
      </c>
      <c r="L1831">
        <v>0.12</v>
      </c>
      <c r="M1831">
        <v>0.06</v>
      </c>
      <c r="N1831" t="s">
        <v>81</v>
      </c>
      <c r="O1831">
        <v>0</v>
      </c>
      <c r="P1831" t="s">
        <v>527</v>
      </c>
      <c r="Q1831">
        <f t="shared" si="28"/>
        <v>4.0290088638195005E-6</v>
      </c>
      <c r="R1831" t="s">
        <v>3078</v>
      </c>
    </row>
    <row r="1832" spans="1:20" x14ac:dyDescent="0.25">
      <c r="A1832" t="s">
        <v>150</v>
      </c>
      <c r="B1832">
        <v>2016</v>
      </c>
      <c r="C1832" t="s">
        <v>3077</v>
      </c>
      <c r="D1832" t="s">
        <v>3078</v>
      </c>
      <c r="E1832" t="s">
        <v>268</v>
      </c>
      <c r="F1832" t="s">
        <v>427</v>
      </c>
      <c r="G1832">
        <v>32540</v>
      </c>
      <c r="I1832" t="s">
        <v>167</v>
      </c>
      <c r="J1832" t="s">
        <v>74</v>
      </c>
      <c r="K1832">
        <v>3.4</v>
      </c>
      <c r="L1832">
        <v>0.12</v>
      </c>
      <c r="M1832">
        <v>0.06</v>
      </c>
      <c r="N1832" t="s">
        <v>81</v>
      </c>
      <c r="O1832">
        <v>0</v>
      </c>
      <c r="P1832" t="s">
        <v>527</v>
      </c>
      <c r="Q1832">
        <f t="shared" si="28"/>
        <v>4.0290088638195005E-6</v>
      </c>
      <c r="R1832" t="s">
        <v>3078</v>
      </c>
    </row>
    <row r="1833" spans="1:20" x14ac:dyDescent="0.25">
      <c r="A1833" t="s">
        <v>130</v>
      </c>
      <c r="B1833">
        <v>2016</v>
      </c>
      <c r="C1833" t="s">
        <v>3079</v>
      </c>
      <c r="D1833" t="s">
        <v>3080</v>
      </c>
      <c r="E1833">
        <v>1</v>
      </c>
      <c r="F1833" t="s">
        <v>120</v>
      </c>
      <c r="G1833">
        <v>31967</v>
      </c>
      <c r="I1833" t="s">
        <v>172</v>
      </c>
      <c r="J1833" t="s">
        <v>70</v>
      </c>
      <c r="K1833">
        <v>34.6</v>
      </c>
      <c r="L1833">
        <v>159718</v>
      </c>
      <c r="M1833">
        <v>3573040</v>
      </c>
      <c r="N1833" t="s">
        <v>80</v>
      </c>
      <c r="O1833">
        <v>240399</v>
      </c>
      <c r="P1833" t="s">
        <v>81</v>
      </c>
      <c r="Q1833">
        <f t="shared" si="28"/>
        <v>0.52695515612215271</v>
      </c>
      <c r="R1833" t="s">
        <v>3080</v>
      </c>
    </row>
    <row r="1834" spans="1:20" x14ac:dyDescent="0.25">
      <c r="A1834" t="s">
        <v>125</v>
      </c>
      <c r="B1834">
        <v>2016</v>
      </c>
      <c r="C1834" t="s">
        <v>3081</v>
      </c>
      <c r="D1834" t="s">
        <v>3082</v>
      </c>
      <c r="E1834">
        <v>1</v>
      </c>
      <c r="F1834" t="s">
        <v>120</v>
      </c>
      <c r="G1834">
        <v>40909</v>
      </c>
      <c r="I1834" t="s">
        <v>129</v>
      </c>
      <c r="J1834" t="s">
        <v>69</v>
      </c>
      <c r="K1834">
        <v>2</v>
      </c>
      <c r="L1834">
        <v>3243</v>
      </c>
      <c r="M1834">
        <v>0</v>
      </c>
      <c r="N1834" t="s">
        <v>68</v>
      </c>
      <c r="O1834">
        <v>0</v>
      </c>
      <c r="P1834" t="s">
        <v>122</v>
      </c>
      <c r="Q1834">
        <f t="shared" si="28"/>
        <v>0.18510273972602739</v>
      </c>
      <c r="R1834" t="s">
        <v>3082</v>
      </c>
    </row>
    <row r="1835" spans="1:20" x14ac:dyDescent="0.25">
      <c r="A1835" t="s">
        <v>125</v>
      </c>
      <c r="B1835">
        <v>2016</v>
      </c>
      <c r="C1835" t="s">
        <v>3083</v>
      </c>
      <c r="D1835" t="s">
        <v>3084</v>
      </c>
      <c r="E1835">
        <v>1</v>
      </c>
      <c r="F1835" t="s">
        <v>120</v>
      </c>
      <c r="G1835">
        <v>41936</v>
      </c>
      <c r="I1835" t="s">
        <v>129</v>
      </c>
      <c r="J1835" t="s">
        <v>69</v>
      </c>
      <c r="K1835">
        <v>1.1399999999999999</v>
      </c>
      <c r="L1835">
        <v>1996.17</v>
      </c>
      <c r="M1835">
        <v>0</v>
      </c>
      <c r="N1835" t="s">
        <v>68</v>
      </c>
      <c r="O1835">
        <v>0</v>
      </c>
      <c r="Q1835">
        <f t="shared" si="28"/>
        <v>0.19988884883441482</v>
      </c>
      <c r="R1835" t="s">
        <v>3084</v>
      </c>
    </row>
    <row r="1836" spans="1:20" x14ac:dyDescent="0.25">
      <c r="A1836" t="s">
        <v>125</v>
      </c>
      <c r="B1836">
        <v>2016</v>
      </c>
      <c r="C1836" t="s">
        <v>3085</v>
      </c>
      <c r="D1836" t="s">
        <v>3086</v>
      </c>
      <c r="E1836">
        <v>1</v>
      </c>
      <c r="F1836" t="s">
        <v>120</v>
      </c>
      <c r="G1836">
        <v>40909</v>
      </c>
      <c r="I1836" t="s">
        <v>129</v>
      </c>
      <c r="J1836" t="s">
        <v>69</v>
      </c>
      <c r="K1836">
        <v>3</v>
      </c>
      <c r="L1836">
        <v>4865</v>
      </c>
      <c r="M1836">
        <v>0</v>
      </c>
      <c r="N1836" t="s">
        <v>68</v>
      </c>
      <c r="O1836">
        <v>0</v>
      </c>
      <c r="P1836" t="s">
        <v>122</v>
      </c>
      <c r="Q1836">
        <f t="shared" si="28"/>
        <v>0.18512176560121765</v>
      </c>
      <c r="R1836" t="s">
        <v>3086</v>
      </c>
    </row>
    <row r="1837" spans="1:20" x14ac:dyDescent="0.25">
      <c r="A1837" t="s">
        <v>188</v>
      </c>
      <c r="B1837">
        <v>2016</v>
      </c>
      <c r="C1837" t="s">
        <v>3087</v>
      </c>
      <c r="D1837" t="s">
        <v>3088</v>
      </c>
      <c r="E1837">
        <v>1</v>
      </c>
      <c r="F1837" t="s">
        <v>120</v>
      </c>
      <c r="G1837">
        <v>10349</v>
      </c>
      <c r="I1837" t="s">
        <v>191</v>
      </c>
      <c r="J1837" t="s">
        <v>95</v>
      </c>
      <c r="K1837">
        <v>7</v>
      </c>
      <c r="L1837">
        <v>15926</v>
      </c>
      <c r="M1837">
        <v>0</v>
      </c>
      <c r="N1837" t="s">
        <v>93</v>
      </c>
      <c r="O1837">
        <v>0</v>
      </c>
      <c r="P1837" t="s">
        <v>122</v>
      </c>
      <c r="Q1837">
        <f t="shared" si="28"/>
        <v>0.25971950424005219</v>
      </c>
      <c r="R1837" t="s">
        <v>3088</v>
      </c>
    </row>
    <row r="1838" spans="1:20" x14ac:dyDescent="0.25">
      <c r="A1838" t="s">
        <v>188</v>
      </c>
      <c r="B1838">
        <v>2016</v>
      </c>
      <c r="C1838" t="s">
        <v>3089</v>
      </c>
      <c r="D1838" t="s">
        <v>3090</v>
      </c>
      <c r="E1838">
        <v>1</v>
      </c>
      <c r="F1838" t="s">
        <v>120</v>
      </c>
      <c r="G1838">
        <v>10410</v>
      </c>
      <c r="I1838" t="s">
        <v>191</v>
      </c>
      <c r="J1838" t="s">
        <v>95</v>
      </c>
      <c r="K1838">
        <v>4.4000000000000004</v>
      </c>
      <c r="L1838">
        <v>1664</v>
      </c>
      <c r="M1838">
        <v>0</v>
      </c>
      <c r="N1838" t="s">
        <v>93</v>
      </c>
      <c r="O1838">
        <v>0</v>
      </c>
      <c r="P1838" t="s">
        <v>122</v>
      </c>
      <c r="Q1838">
        <f t="shared" si="28"/>
        <v>4.3171440431714406E-2</v>
      </c>
      <c r="R1838" t="s">
        <v>3090</v>
      </c>
    </row>
    <row r="1839" spans="1:20" x14ac:dyDescent="0.25">
      <c r="A1839" t="s">
        <v>188</v>
      </c>
      <c r="B1839">
        <v>2016</v>
      </c>
      <c r="C1839" t="s">
        <v>3091</v>
      </c>
      <c r="D1839" t="s">
        <v>3092</v>
      </c>
      <c r="E1839">
        <v>572</v>
      </c>
      <c r="F1839" t="s">
        <v>120</v>
      </c>
      <c r="G1839">
        <v>10594</v>
      </c>
      <c r="I1839" t="s">
        <v>191</v>
      </c>
      <c r="J1839" t="s">
        <v>95</v>
      </c>
      <c r="K1839">
        <v>5.8</v>
      </c>
      <c r="L1839">
        <v>17351</v>
      </c>
      <c r="M1839">
        <v>0</v>
      </c>
      <c r="N1839" t="s">
        <v>93</v>
      </c>
      <c r="O1839">
        <v>0</v>
      </c>
      <c r="P1839" t="s">
        <v>122</v>
      </c>
      <c r="Q1839">
        <f t="shared" si="28"/>
        <v>0.34150133837190993</v>
      </c>
      <c r="R1839" t="s">
        <v>3092</v>
      </c>
    </row>
    <row r="1840" spans="1:20" x14ac:dyDescent="0.25">
      <c r="A1840" t="s">
        <v>130</v>
      </c>
      <c r="B1840">
        <v>2016</v>
      </c>
      <c r="C1840" t="s">
        <v>3093</v>
      </c>
      <c r="D1840" t="s">
        <v>3094</v>
      </c>
      <c r="E1840" t="s">
        <v>681</v>
      </c>
      <c r="F1840" t="s">
        <v>120</v>
      </c>
      <c r="G1840">
        <v>31686</v>
      </c>
      <c r="I1840" t="s">
        <v>172</v>
      </c>
      <c r="J1840" t="s">
        <v>70</v>
      </c>
      <c r="K1840">
        <v>20</v>
      </c>
      <c r="L1840">
        <v>91026</v>
      </c>
      <c r="M1840">
        <v>2259790</v>
      </c>
      <c r="N1840" t="s">
        <v>96</v>
      </c>
      <c r="O1840">
        <v>1733.04</v>
      </c>
      <c r="P1840" t="s">
        <v>122</v>
      </c>
      <c r="Q1840">
        <f t="shared" si="28"/>
        <v>0.51955479452054798</v>
      </c>
      <c r="R1840" t="s">
        <v>3094</v>
      </c>
    </row>
    <row r="1841" spans="1:19" x14ac:dyDescent="0.25">
      <c r="A1841" t="s">
        <v>130</v>
      </c>
      <c r="B1841">
        <v>2016</v>
      </c>
      <c r="C1841" t="s">
        <v>3095</v>
      </c>
      <c r="D1841" t="s">
        <v>3096</v>
      </c>
      <c r="E1841" t="s">
        <v>684</v>
      </c>
      <c r="F1841" t="s">
        <v>120</v>
      </c>
      <c r="G1841">
        <v>38058</v>
      </c>
      <c r="I1841" t="s">
        <v>172</v>
      </c>
      <c r="J1841" t="s">
        <v>70</v>
      </c>
      <c r="K1841">
        <v>19.2</v>
      </c>
      <c r="L1841">
        <v>81427</v>
      </c>
      <c r="M1841">
        <v>2175070</v>
      </c>
      <c r="N1841" t="s">
        <v>96</v>
      </c>
      <c r="O1841">
        <v>10205</v>
      </c>
      <c r="P1841" t="s">
        <v>81</v>
      </c>
      <c r="Q1841">
        <f t="shared" si="28"/>
        <v>0.4841312309741248</v>
      </c>
      <c r="R1841" t="s">
        <v>3096</v>
      </c>
    </row>
    <row r="1842" spans="1:19" x14ac:dyDescent="0.25">
      <c r="A1842" t="s">
        <v>130</v>
      </c>
      <c r="B1842">
        <v>2016</v>
      </c>
      <c r="C1842" t="s">
        <v>3097</v>
      </c>
      <c r="D1842" t="s">
        <v>3098</v>
      </c>
      <c r="E1842" t="s">
        <v>681</v>
      </c>
      <c r="F1842" t="s">
        <v>120</v>
      </c>
      <c r="G1842">
        <v>31747</v>
      </c>
      <c r="I1842" t="s">
        <v>172</v>
      </c>
      <c r="J1842" t="s">
        <v>70</v>
      </c>
      <c r="K1842">
        <v>20</v>
      </c>
      <c r="L1842">
        <v>82178</v>
      </c>
      <c r="M1842">
        <v>2221520</v>
      </c>
      <c r="N1842" t="s">
        <v>96</v>
      </c>
      <c r="O1842">
        <v>5360.03</v>
      </c>
      <c r="P1842" t="s">
        <v>73</v>
      </c>
      <c r="Q1842">
        <f t="shared" si="28"/>
        <v>0.46905251141552512</v>
      </c>
      <c r="R1842" t="s">
        <v>3098</v>
      </c>
    </row>
    <row r="1843" spans="1:19" x14ac:dyDescent="0.25">
      <c r="A1843" t="s">
        <v>130</v>
      </c>
      <c r="B1843">
        <v>2016</v>
      </c>
      <c r="C1843" t="s">
        <v>3097</v>
      </c>
      <c r="D1843" t="s">
        <v>3098</v>
      </c>
      <c r="E1843" t="s">
        <v>682</v>
      </c>
      <c r="F1843" t="s">
        <v>120</v>
      </c>
      <c r="G1843">
        <v>36251</v>
      </c>
      <c r="I1843" t="s">
        <v>172</v>
      </c>
      <c r="J1843" t="s">
        <v>70</v>
      </c>
      <c r="K1843">
        <v>7.5</v>
      </c>
      <c r="L1843">
        <v>28668</v>
      </c>
      <c r="M1843">
        <v>832841</v>
      </c>
      <c r="N1843" t="s">
        <v>96</v>
      </c>
      <c r="O1843">
        <v>4288.03</v>
      </c>
      <c r="P1843" t="s">
        <v>73</v>
      </c>
      <c r="Q1843">
        <f t="shared" si="28"/>
        <v>0.4363470319634703</v>
      </c>
      <c r="R1843" t="s">
        <v>3098</v>
      </c>
    </row>
    <row r="1844" spans="1:19" x14ac:dyDescent="0.25">
      <c r="A1844" t="s">
        <v>130</v>
      </c>
      <c r="B1844">
        <v>2016</v>
      </c>
      <c r="C1844" t="s">
        <v>3099</v>
      </c>
      <c r="D1844" t="s">
        <v>3100</v>
      </c>
      <c r="E1844" t="s">
        <v>357</v>
      </c>
      <c r="F1844" t="s">
        <v>120</v>
      </c>
      <c r="G1844">
        <v>40909</v>
      </c>
      <c r="I1844" t="s">
        <v>172</v>
      </c>
      <c r="J1844" t="s">
        <v>70</v>
      </c>
      <c r="K1844">
        <v>7.5</v>
      </c>
      <c r="L1844">
        <v>28438</v>
      </c>
      <c r="M1844">
        <v>1311570</v>
      </c>
      <c r="N1844" t="s">
        <v>96</v>
      </c>
      <c r="O1844">
        <v>1.8</v>
      </c>
      <c r="P1844" t="s">
        <v>122</v>
      </c>
      <c r="Q1844">
        <f t="shared" si="28"/>
        <v>0.43284627092846273</v>
      </c>
      <c r="R1844" t="s">
        <v>3974</v>
      </c>
      <c r="S1844" t="s">
        <v>3975</v>
      </c>
    </row>
    <row r="1845" spans="1:19" x14ac:dyDescent="0.25">
      <c r="A1845" t="s">
        <v>130</v>
      </c>
      <c r="B1845">
        <v>2016</v>
      </c>
      <c r="C1845" t="s">
        <v>3101</v>
      </c>
      <c r="D1845" t="s">
        <v>3102</v>
      </c>
      <c r="E1845" t="s">
        <v>528</v>
      </c>
      <c r="F1845" t="s">
        <v>120</v>
      </c>
      <c r="G1845">
        <v>42212</v>
      </c>
      <c r="I1845" t="s">
        <v>172</v>
      </c>
      <c r="J1845" t="s">
        <v>70</v>
      </c>
      <c r="K1845">
        <v>30.15</v>
      </c>
      <c r="L1845">
        <v>120400</v>
      </c>
      <c r="M1845">
        <v>2550030</v>
      </c>
      <c r="N1845" t="s">
        <v>96</v>
      </c>
      <c r="O1845">
        <v>6230.21</v>
      </c>
      <c r="P1845" t="s">
        <v>81</v>
      </c>
      <c r="Q1845">
        <f t="shared" si="28"/>
        <v>0.45586375580241867</v>
      </c>
      <c r="R1845" t="s">
        <v>3102</v>
      </c>
    </row>
    <row r="1846" spans="1:19" x14ac:dyDescent="0.25">
      <c r="A1846" t="s">
        <v>188</v>
      </c>
      <c r="B1846">
        <v>2016</v>
      </c>
      <c r="C1846" t="s">
        <v>3103</v>
      </c>
      <c r="D1846" t="s">
        <v>3104</v>
      </c>
      <c r="E1846" t="s">
        <v>681</v>
      </c>
      <c r="F1846" t="s">
        <v>120</v>
      </c>
      <c r="G1846">
        <v>32905</v>
      </c>
      <c r="I1846" t="s">
        <v>191</v>
      </c>
      <c r="J1846" t="s">
        <v>95</v>
      </c>
      <c r="K1846">
        <v>2.75</v>
      </c>
      <c r="L1846">
        <v>5284</v>
      </c>
      <c r="M1846">
        <v>0</v>
      </c>
      <c r="N1846" t="s">
        <v>93</v>
      </c>
      <c r="O1846">
        <v>0</v>
      </c>
      <c r="P1846" t="s">
        <v>122</v>
      </c>
      <c r="Q1846">
        <f t="shared" si="28"/>
        <v>0.21934412619344126</v>
      </c>
      <c r="R1846" t="s">
        <v>3104</v>
      </c>
    </row>
    <row r="1847" spans="1:19" x14ac:dyDescent="0.25">
      <c r="A1847" t="s">
        <v>188</v>
      </c>
      <c r="B1847">
        <v>2016</v>
      </c>
      <c r="C1847" t="s">
        <v>3103</v>
      </c>
      <c r="D1847" t="s">
        <v>3104</v>
      </c>
      <c r="E1847" t="s">
        <v>682</v>
      </c>
      <c r="F1847" t="s">
        <v>120</v>
      </c>
      <c r="G1847">
        <v>32905</v>
      </c>
      <c r="I1847" t="s">
        <v>191</v>
      </c>
      <c r="J1847" t="s">
        <v>95</v>
      </c>
      <c r="K1847">
        <v>2.75</v>
      </c>
      <c r="L1847">
        <v>4096</v>
      </c>
      <c r="M1847">
        <v>0</v>
      </c>
      <c r="N1847" t="s">
        <v>93</v>
      </c>
      <c r="O1847">
        <v>0</v>
      </c>
      <c r="P1847" t="s">
        <v>122</v>
      </c>
      <c r="Q1847">
        <f t="shared" si="28"/>
        <v>0.17002905770029059</v>
      </c>
      <c r="R1847" t="s">
        <v>3104</v>
      </c>
    </row>
    <row r="1848" spans="1:19" x14ac:dyDescent="0.25">
      <c r="A1848" t="s">
        <v>188</v>
      </c>
      <c r="B1848">
        <v>2016</v>
      </c>
      <c r="C1848" t="s">
        <v>3103</v>
      </c>
      <c r="D1848" t="s">
        <v>3104</v>
      </c>
      <c r="E1848" t="s">
        <v>683</v>
      </c>
      <c r="F1848" t="s">
        <v>120</v>
      </c>
      <c r="G1848">
        <v>32905</v>
      </c>
      <c r="I1848" t="s">
        <v>191</v>
      </c>
      <c r="J1848" t="s">
        <v>95</v>
      </c>
      <c r="K1848">
        <v>0.5</v>
      </c>
      <c r="L1848">
        <v>2087</v>
      </c>
      <c r="M1848">
        <v>0</v>
      </c>
      <c r="N1848" t="s">
        <v>93</v>
      </c>
      <c r="O1848">
        <v>0</v>
      </c>
      <c r="P1848" t="s">
        <v>122</v>
      </c>
      <c r="Q1848">
        <f t="shared" si="28"/>
        <v>0.47648401826484016</v>
      </c>
      <c r="R1848" t="s">
        <v>3104</v>
      </c>
    </row>
    <row r="1849" spans="1:19" x14ac:dyDescent="0.25">
      <c r="A1849" t="s">
        <v>188</v>
      </c>
      <c r="B1849">
        <v>2016</v>
      </c>
      <c r="C1849" t="s">
        <v>3105</v>
      </c>
      <c r="D1849" t="s">
        <v>3106</v>
      </c>
      <c r="E1849" t="s">
        <v>386</v>
      </c>
      <c r="F1849" t="s">
        <v>120</v>
      </c>
      <c r="G1849">
        <v>23377</v>
      </c>
      <c r="I1849" t="s">
        <v>191</v>
      </c>
      <c r="J1849" t="s">
        <v>95</v>
      </c>
      <c r="K1849">
        <v>90</v>
      </c>
      <c r="L1849">
        <v>96860.6</v>
      </c>
      <c r="M1849">
        <v>0</v>
      </c>
      <c r="N1849" t="s">
        <v>93</v>
      </c>
      <c r="O1849">
        <v>0</v>
      </c>
      <c r="P1849" t="s">
        <v>122</v>
      </c>
      <c r="Q1849">
        <f t="shared" si="28"/>
        <v>0.12285717909690513</v>
      </c>
      <c r="R1849" t="s">
        <v>3106</v>
      </c>
    </row>
    <row r="1850" spans="1:19" x14ac:dyDescent="0.25">
      <c r="A1850" t="s">
        <v>188</v>
      </c>
      <c r="B1850">
        <v>2016</v>
      </c>
      <c r="C1850" t="s">
        <v>3105</v>
      </c>
      <c r="D1850" t="s">
        <v>3106</v>
      </c>
      <c r="E1850" t="s">
        <v>773</v>
      </c>
      <c r="F1850" t="s">
        <v>120</v>
      </c>
      <c r="G1850">
        <v>23437</v>
      </c>
      <c r="I1850" t="s">
        <v>191</v>
      </c>
      <c r="J1850" t="s">
        <v>95</v>
      </c>
      <c r="K1850">
        <v>90</v>
      </c>
      <c r="L1850">
        <v>96860.6</v>
      </c>
      <c r="M1850">
        <v>0</v>
      </c>
      <c r="N1850" t="s">
        <v>93</v>
      </c>
      <c r="O1850">
        <v>0</v>
      </c>
      <c r="P1850" t="s">
        <v>122</v>
      </c>
      <c r="Q1850">
        <f t="shared" si="28"/>
        <v>0.12285717909690513</v>
      </c>
      <c r="R1850" t="s">
        <v>3106</v>
      </c>
    </row>
    <row r="1851" spans="1:19" x14ac:dyDescent="0.25">
      <c r="A1851" t="s">
        <v>188</v>
      </c>
      <c r="B1851">
        <v>2016</v>
      </c>
      <c r="C1851" t="s">
        <v>3107</v>
      </c>
      <c r="D1851" t="s">
        <v>3108</v>
      </c>
      <c r="E1851">
        <v>1</v>
      </c>
      <c r="F1851" t="s">
        <v>120</v>
      </c>
      <c r="G1851">
        <v>7915</v>
      </c>
      <c r="I1851" t="s">
        <v>191</v>
      </c>
      <c r="J1851" t="s">
        <v>95</v>
      </c>
      <c r="K1851">
        <v>7</v>
      </c>
      <c r="L1851">
        <v>34813</v>
      </c>
      <c r="M1851">
        <v>0</v>
      </c>
      <c r="N1851" t="s">
        <v>93</v>
      </c>
      <c r="O1851">
        <v>0</v>
      </c>
      <c r="P1851" t="s">
        <v>122</v>
      </c>
      <c r="Q1851">
        <f t="shared" si="28"/>
        <v>0.56772667971298107</v>
      </c>
      <c r="R1851" t="s">
        <v>3108</v>
      </c>
    </row>
    <row r="1852" spans="1:19" x14ac:dyDescent="0.25">
      <c r="A1852" t="s">
        <v>150</v>
      </c>
      <c r="B1852">
        <v>2016</v>
      </c>
      <c r="C1852" t="s">
        <v>3109</v>
      </c>
      <c r="D1852" t="s">
        <v>3110</v>
      </c>
      <c r="E1852">
        <v>1</v>
      </c>
      <c r="F1852" t="s">
        <v>120</v>
      </c>
      <c r="G1852">
        <v>37454</v>
      </c>
      <c r="I1852" t="s">
        <v>167</v>
      </c>
      <c r="J1852" t="s">
        <v>74</v>
      </c>
      <c r="K1852">
        <v>10</v>
      </c>
      <c r="L1852">
        <v>114.1</v>
      </c>
      <c r="M1852">
        <v>1624.1</v>
      </c>
      <c r="N1852" t="s">
        <v>81</v>
      </c>
      <c r="O1852">
        <v>0</v>
      </c>
      <c r="P1852" t="s">
        <v>122</v>
      </c>
      <c r="Q1852">
        <f t="shared" si="28"/>
        <v>1.302511415525114E-3</v>
      </c>
      <c r="R1852" t="s">
        <v>3110</v>
      </c>
    </row>
    <row r="1853" spans="1:19" x14ac:dyDescent="0.25">
      <c r="A1853" t="s">
        <v>150</v>
      </c>
      <c r="B1853">
        <v>2016</v>
      </c>
      <c r="C1853" t="s">
        <v>3109</v>
      </c>
      <c r="D1853" t="s">
        <v>3110</v>
      </c>
      <c r="E1853">
        <v>2</v>
      </c>
      <c r="F1853" t="s">
        <v>120</v>
      </c>
      <c r="G1853">
        <v>37454</v>
      </c>
      <c r="I1853" t="s">
        <v>167</v>
      </c>
      <c r="J1853" t="s">
        <v>74</v>
      </c>
      <c r="K1853">
        <v>10</v>
      </c>
      <c r="L1853">
        <v>210.09</v>
      </c>
      <c r="M1853">
        <v>2806.09</v>
      </c>
      <c r="N1853" t="s">
        <v>81</v>
      </c>
      <c r="O1853">
        <v>0</v>
      </c>
      <c r="P1853" t="s">
        <v>122</v>
      </c>
      <c r="Q1853">
        <f t="shared" si="28"/>
        <v>2.3982876712328768E-3</v>
      </c>
      <c r="R1853" t="s">
        <v>3110</v>
      </c>
    </row>
    <row r="1854" spans="1:19" x14ac:dyDescent="0.25">
      <c r="A1854" t="s">
        <v>150</v>
      </c>
      <c r="B1854">
        <v>2016</v>
      </c>
      <c r="C1854" t="s">
        <v>3109</v>
      </c>
      <c r="D1854" t="s">
        <v>3110</v>
      </c>
      <c r="E1854">
        <v>3</v>
      </c>
      <c r="F1854" t="s">
        <v>120</v>
      </c>
      <c r="G1854">
        <v>37454</v>
      </c>
      <c r="I1854" t="s">
        <v>167</v>
      </c>
      <c r="J1854" t="s">
        <v>74</v>
      </c>
      <c r="K1854">
        <v>10</v>
      </c>
      <c r="L1854">
        <v>166.1</v>
      </c>
      <c r="M1854">
        <v>2350.1</v>
      </c>
      <c r="N1854" t="s">
        <v>81</v>
      </c>
      <c r="O1854">
        <v>0</v>
      </c>
      <c r="P1854" t="s">
        <v>122</v>
      </c>
      <c r="Q1854">
        <f t="shared" si="28"/>
        <v>1.8961187214611873E-3</v>
      </c>
      <c r="R1854" t="s">
        <v>3110</v>
      </c>
    </row>
    <row r="1855" spans="1:19" x14ac:dyDescent="0.25">
      <c r="A1855" t="s">
        <v>150</v>
      </c>
      <c r="B1855">
        <v>2016</v>
      </c>
      <c r="C1855" t="s">
        <v>3109</v>
      </c>
      <c r="D1855" t="s">
        <v>3110</v>
      </c>
      <c r="E1855">
        <v>4</v>
      </c>
      <c r="F1855" t="s">
        <v>120</v>
      </c>
      <c r="G1855">
        <v>37454</v>
      </c>
      <c r="I1855" t="s">
        <v>167</v>
      </c>
      <c r="J1855" t="s">
        <v>74</v>
      </c>
      <c r="K1855">
        <v>10</v>
      </c>
      <c r="L1855">
        <v>120.08</v>
      </c>
      <c r="M1855">
        <v>1716.08</v>
      </c>
      <c r="N1855" t="s">
        <v>81</v>
      </c>
      <c r="O1855">
        <v>0</v>
      </c>
      <c r="P1855" t="s">
        <v>122</v>
      </c>
      <c r="Q1855">
        <f t="shared" si="28"/>
        <v>1.3707762557077625E-3</v>
      </c>
      <c r="R1855" t="s">
        <v>3110</v>
      </c>
    </row>
    <row r="1856" spans="1:19" x14ac:dyDescent="0.25">
      <c r="A1856" t="s">
        <v>188</v>
      </c>
      <c r="B1856">
        <v>2016</v>
      </c>
      <c r="C1856" t="s">
        <v>3111</v>
      </c>
      <c r="D1856" t="s">
        <v>3112</v>
      </c>
      <c r="E1856">
        <v>1</v>
      </c>
      <c r="F1856" t="s">
        <v>120</v>
      </c>
      <c r="G1856">
        <v>34335</v>
      </c>
      <c r="I1856" t="s">
        <v>191</v>
      </c>
      <c r="J1856" t="s">
        <v>95</v>
      </c>
      <c r="K1856">
        <v>1</v>
      </c>
      <c r="L1856">
        <v>1167</v>
      </c>
      <c r="M1856">
        <v>0</v>
      </c>
      <c r="N1856" t="s">
        <v>93</v>
      </c>
      <c r="O1856">
        <v>0</v>
      </c>
      <c r="P1856" t="s">
        <v>122</v>
      </c>
      <c r="Q1856">
        <f t="shared" si="28"/>
        <v>0.13321917808219177</v>
      </c>
      <c r="R1856" t="s">
        <v>3112</v>
      </c>
    </row>
    <row r="1857" spans="1:19" x14ac:dyDescent="0.25">
      <c r="A1857" t="s">
        <v>125</v>
      </c>
      <c r="B1857">
        <v>2016</v>
      </c>
      <c r="C1857" t="s">
        <v>3113</v>
      </c>
      <c r="D1857" t="s">
        <v>3114</v>
      </c>
      <c r="E1857">
        <v>1</v>
      </c>
      <c r="F1857" t="s">
        <v>120</v>
      </c>
      <c r="G1857">
        <v>40087</v>
      </c>
      <c r="I1857" t="s">
        <v>129</v>
      </c>
      <c r="J1857" t="s">
        <v>69</v>
      </c>
      <c r="K1857">
        <v>1.22</v>
      </c>
      <c r="L1857">
        <v>899</v>
      </c>
      <c r="M1857">
        <v>0</v>
      </c>
      <c r="N1857" t="s">
        <v>68</v>
      </c>
      <c r="O1857">
        <v>0</v>
      </c>
      <c r="P1857" t="s">
        <v>122</v>
      </c>
      <c r="Q1857">
        <f t="shared" si="28"/>
        <v>8.4119320308406326E-2</v>
      </c>
      <c r="R1857" t="s">
        <v>3114</v>
      </c>
    </row>
    <row r="1858" spans="1:19" x14ac:dyDescent="0.25">
      <c r="A1858" t="s">
        <v>125</v>
      </c>
      <c r="B1858">
        <v>2016</v>
      </c>
      <c r="C1858" t="s">
        <v>3115</v>
      </c>
      <c r="D1858" t="s">
        <v>3116</v>
      </c>
      <c r="E1858">
        <v>1</v>
      </c>
      <c r="F1858" t="s">
        <v>120</v>
      </c>
      <c r="G1858">
        <v>40603</v>
      </c>
      <c r="I1858" t="s">
        <v>129</v>
      </c>
      <c r="J1858" t="s">
        <v>69</v>
      </c>
      <c r="K1858">
        <v>1.22</v>
      </c>
      <c r="L1858">
        <v>1160</v>
      </c>
      <c r="M1858">
        <v>0</v>
      </c>
      <c r="N1858" t="s">
        <v>68</v>
      </c>
      <c r="O1858">
        <v>0</v>
      </c>
      <c r="P1858" t="s">
        <v>122</v>
      </c>
      <c r="Q1858">
        <f t="shared" si="28"/>
        <v>0.10854105846245977</v>
      </c>
      <c r="R1858" t="s">
        <v>3116</v>
      </c>
    </row>
    <row r="1859" spans="1:19" x14ac:dyDescent="0.25">
      <c r="A1859" t="s">
        <v>125</v>
      </c>
      <c r="B1859">
        <v>2016</v>
      </c>
      <c r="C1859" t="s">
        <v>3117</v>
      </c>
      <c r="D1859" t="s">
        <v>3118</v>
      </c>
      <c r="E1859">
        <v>1</v>
      </c>
      <c r="F1859" t="s">
        <v>120</v>
      </c>
      <c r="G1859">
        <v>40756</v>
      </c>
      <c r="I1859" t="s">
        <v>129</v>
      </c>
      <c r="J1859" t="s">
        <v>69</v>
      </c>
      <c r="K1859">
        <v>3.4</v>
      </c>
      <c r="L1859">
        <v>3967</v>
      </c>
      <c r="M1859">
        <v>0</v>
      </c>
      <c r="N1859" t="s">
        <v>68</v>
      </c>
      <c r="O1859">
        <v>0</v>
      </c>
      <c r="P1859" t="s">
        <v>122</v>
      </c>
      <c r="Q1859">
        <f t="shared" si="28"/>
        <v>0.13319231802309964</v>
      </c>
      <c r="R1859" t="s">
        <v>3118</v>
      </c>
    </row>
    <row r="1860" spans="1:19" x14ac:dyDescent="0.25">
      <c r="A1860" t="s">
        <v>125</v>
      </c>
      <c r="B1860">
        <v>2016</v>
      </c>
      <c r="C1860" t="s">
        <v>3119</v>
      </c>
      <c r="D1860" t="s">
        <v>3120</v>
      </c>
      <c r="E1860">
        <v>1</v>
      </c>
      <c r="F1860" t="s">
        <v>120</v>
      </c>
      <c r="G1860">
        <v>40756</v>
      </c>
      <c r="I1860" t="s">
        <v>129</v>
      </c>
      <c r="J1860" t="s">
        <v>69</v>
      </c>
      <c r="K1860">
        <v>2.5499999999999998</v>
      </c>
      <c r="L1860">
        <v>3912</v>
      </c>
      <c r="M1860">
        <v>0</v>
      </c>
      <c r="N1860" t="s">
        <v>68</v>
      </c>
      <c r="O1860">
        <v>0</v>
      </c>
      <c r="P1860" t="s">
        <v>122</v>
      </c>
      <c r="Q1860">
        <f t="shared" si="28"/>
        <v>0.17512758528068761</v>
      </c>
      <c r="R1860" t="s">
        <v>3120</v>
      </c>
    </row>
    <row r="1861" spans="1:19" x14ac:dyDescent="0.25">
      <c r="A1861" t="s">
        <v>125</v>
      </c>
      <c r="B1861">
        <v>2016</v>
      </c>
      <c r="C1861" t="s">
        <v>3121</v>
      </c>
      <c r="D1861" t="s">
        <v>3122</v>
      </c>
      <c r="E1861">
        <v>1</v>
      </c>
      <c r="F1861" t="s">
        <v>120</v>
      </c>
      <c r="G1861">
        <v>40541</v>
      </c>
      <c r="I1861" t="s">
        <v>129</v>
      </c>
      <c r="J1861" t="s">
        <v>69</v>
      </c>
      <c r="K1861">
        <v>3.2</v>
      </c>
      <c r="L1861">
        <v>3995</v>
      </c>
      <c r="M1861">
        <v>0</v>
      </c>
      <c r="N1861" t="s">
        <v>68</v>
      </c>
      <c r="O1861">
        <v>0</v>
      </c>
      <c r="P1861" t="s">
        <v>122</v>
      </c>
      <c r="Q1861">
        <f t="shared" ref="Q1861:Q1924" si="29">IFERROR(L1861/(K1861*8760),"")</f>
        <v>0.14251569634703196</v>
      </c>
      <c r="R1861" t="s">
        <v>3122</v>
      </c>
    </row>
    <row r="1862" spans="1:19" x14ac:dyDescent="0.25">
      <c r="A1862" t="s">
        <v>125</v>
      </c>
      <c r="B1862">
        <v>2016</v>
      </c>
      <c r="C1862" t="s">
        <v>3123</v>
      </c>
      <c r="D1862" t="s">
        <v>3124</v>
      </c>
      <c r="E1862">
        <v>1</v>
      </c>
      <c r="F1862" t="s">
        <v>120</v>
      </c>
      <c r="G1862">
        <v>40542</v>
      </c>
      <c r="I1862" t="s">
        <v>129</v>
      </c>
      <c r="J1862" t="s">
        <v>69</v>
      </c>
      <c r="K1862">
        <v>2.85</v>
      </c>
      <c r="L1862">
        <v>3580</v>
      </c>
      <c r="M1862">
        <v>0</v>
      </c>
      <c r="N1862" t="s">
        <v>68</v>
      </c>
      <c r="O1862">
        <v>0</v>
      </c>
      <c r="P1862" t="s">
        <v>122</v>
      </c>
      <c r="Q1862">
        <f t="shared" si="29"/>
        <v>0.14339501722342385</v>
      </c>
      <c r="R1862" t="s">
        <v>3124</v>
      </c>
    </row>
    <row r="1863" spans="1:19" x14ac:dyDescent="0.25">
      <c r="A1863" t="s">
        <v>125</v>
      </c>
      <c r="B1863">
        <v>2016</v>
      </c>
      <c r="C1863" t="s">
        <v>3125</v>
      </c>
      <c r="D1863" t="s">
        <v>3126</v>
      </c>
      <c r="E1863">
        <v>1</v>
      </c>
      <c r="F1863" t="s">
        <v>120</v>
      </c>
      <c r="G1863">
        <v>40553</v>
      </c>
      <c r="I1863" t="s">
        <v>129</v>
      </c>
      <c r="J1863" t="s">
        <v>69</v>
      </c>
      <c r="K1863">
        <v>1.41</v>
      </c>
      <c r="L1863">
        <v>1605</v>
      </c>
      <c r="M1863">
        <v>0</v>
      </c>
      <c r="N1863" t="s">
        <v>68</v>
      </c>
      <c r="O1863">
        <v>0</v>
      </c>
      <c r="P1863" t="s">
        <v>122</v>
      </c>
      <c r="Q1863">
        <f t="shared" si="29"/>
        <v>0.12994267949091617</v>
      </c>
      <c r="R1863" t="s">
        <v>3126</v>
      </c>
    </row>
    <row r="1864" spans="1:19" x14ac:dyDescent="0.25">
      <c r="A1864" t="s">
        <v>125</v>
      </c>
      <c r="B1864">
        <v>2016</v>
      </c>
      <c r="C1864" t="s">
        <v>3127</v>
      </c>
      <c r="D1864" t="s">
        <v>3128</v>
      </c>
      <c r="E1864">
        <v>1</v>
      </c>
      <c r="F1864" t="s">
        <v>120</v>
      </c>
      <c r="G1864">
        <v>40681</v>
      </c>
      <c r="I1864" t="s">
        <v>129</v>
      </c>
      <c r="J1864" t="s">
        <v>69</v>
      </c>
      <c r="K1864">
        <v>2.25</v>
      </c>
      <c r="L1864">
        <v>2394</v>
      </c>
      <c r="M1864">
        <v>0</v>
      </c>
      <c r="N1864" t="s">
        <v>68</v>
      </c>
      <c r="O1864">
        <v>0</v>
      </c>
      <c r="P1864" t="s">
        <v>122</v>
      </c>
      <c r="Q1864">
        <f t="shared" si="29"/>
        <v>0.12146118721461187</v>
      </c>
      <c r="R1864" t="s">
        <v>3976</v>
      </c>
      <c r="S1864" t="s">
        <v>3977</v>
      </c>
    </row>
    <row r="1865" spans="1:19" x14ac:dyDescent="0.25">
      <c r="A1865" t="s">
        <v>125</v>
      </c>
      <c r="B1865">
        <v>2016</v>
      </c>
      <c r="C1865" t="s">
        <v>3129</v>
      </c>
      <c r="D1865" t="s">
        <v>3130</v>
      </c>
      <c r="E1865">
        <v>1</v>
      </c>
      <c r="F1865" t="s">
        <v>120</v>
      </c>
      <c r="G1865">
        <v>40826</v>
      </c>
      <c r="I1865" t="s">
        <v>129</v>
      </c>
      <c r="J1865" t="s">
        <v>69</v>
      </c>
      <c r="K1865">
        <v>5.0199999999999996</v>
      </c>
      <c r="L1865">
        <v>6247</v>
      </c>
      <c r="M1865">
        <v>0</v>
      </c>
      <c r="N1865" t="s">
        <v>68</v>
      </c>
      <c r="O1865">
        <v>0</v>
      </c>
      <c r="P1865" t="s">
        <v>122</v>
      </c>
      <c r="Q1865">
        <f t="shared" si="29"/>
        <v>0.14205734141061327</v>
      </c>
      <c r="R1865" t="s">
        <v>3130</v>
      </c>
    </row>
    <row r="1866" spans="1:19" x14ac:dyDescent="0.25">
      <c r="A1866" t="s">
        <v>125</v>
      </c>
      <c r="B1866">
        <v>2016</v>
      </c>
      <c r="C1866" t="s">
        <v>3131</v>
      </c>
      <c r="D1866" t="s">
        <v>3132</v>
      </c>
      <c r="E1866">
        <v>1</v>
      </c>
      <c r="F1866" t="s">
        <v>120</v>
      </c>
      <c r="G1866">
        <v>40544</v>
      </c>
      <c r="I1866" t="s">
        <v>129</v>
      </c>
      <c r="J1866" t="s">
        <v>69</v>
      </c>
      <c r="K1866">
        <v>0.5</v>
      </c>
      <c r="L1866">
        <v>826</v>
      </c>
      <c r="M1866">
        <v>0</v>
      </c>
      <c r="N1866" t="s">
        <v>68</v>
      </c>
      <c r="O1866">
        <v>0</v>
      </c>
      <c r="P1866" t="s">
        <v>122</v>
      </c>
      <c r="Q1866">
        <f t="shared" si="29"/>
        <v>0.18858447488584476</v>
      </c>
      <c r="R1866" t="s">
        <v>3132</v>
      </c>
    </row>
    <row r="1867" spans="1:19" x14ac:dyDescent="0.25">
      <c r="A1867" t="s">
        <v>125</v>
      </c>
      <c r="B1867">
        <v>2016</v>
      </c>
      <c r="C1867" t="s">
        <v>3133</v>
      </c>
      <c r="D1867" t="s">
        <v>3134</v>
      </c>
      <c r="E1867">
        <v>1</v>
      </c>
      <c r="F1867" t="s">
        <v>120</v>
      </c>
      <c r="G1867">
        <v>40801</v>
      </c>
      <c r="I1867" t="s">
        <v>129</v>
      </c>
      <c r="J1867" t="s">
        <v>69</v>
      </c>
      <c r="K1867">
        <v>4.93</v>
      </c>
      <c r="L1867">
        <v>6178</v>
      </c>
      <c r="M1867">
        <v>0</v>
      </c>
      <c r="N1867" t="s">
        <v>68</v>
      </c>
      <c r="O1867">
        <v>0</v>
      </c>
      <c r="P1867" t="s">
        <v>122</v>
      </c>
      <c r="Q1867">
        <f t="shared" si="29"/>
        <v>0.14305296988894756</v>
      </c>
      <c r="R1867" t="s">
        <v>3134</v>
      </c>
    </row>
    <row r="1868" spans="1:19" x14ac:dyDescent="0.25">
      <c r="A1868" t="s">
        <v>125</v>
      </c>
      <c r="B1868">
        <v>2016</v>
      </c>
      <c r="C1868" t="s">
        <v>3135</v>
      </c>
      <c r="D1868" t="s">
        <v>3136</v>
      </c>
      <c r="E1868">
        <v>1</v>
      </c>
      <c r="F1868" t="s">
        <v>120</v>
      </c>
      <c r="G1868">
        <v>40541</v>
      </c>
      <c r="I1868" t="s">
        <v>129</v>
      </c>
      <c r="J1868" t="s">
        <v>69</v>
      </c>
      <c r="K1868">
        <v>4.6900000000000004</v>
      </c>
      <c r="L1868">
        <v>4264</v>
      </c>
      <c r="M1868">
        <v>0</v>
      </c>
      <c r="N1868" t="s">
        <v>68</v>
      </c>
      <c r="O1868">
        <v>0</v>
      </c>
      <c r="P1868" t="s">
        <v>122</v>
      </c>
      <c r="Q1868">
        <f t="shared" si="29"/>
        <v>0.10378635199735178</v>
      </c>
      <c r="R1868" t="s">
        <v>3978</v>
      </c>
      <c r="S1868" t="s">
        <v>3979</v>
      </c>
    </row>
    <row r="1869" spans="1:19" x14ac:dyDescent="0.25">
      <c r="A1869" t="s">
        <v>125</v>
      </c>
      <c r="B1869">
        <v>2016</v>
      </c>
      <c r="C1869" t="s">
        <v>3137</v>
      </c>
      <c r="D1869" t="s">
        <v>3138</v>
      </c>
      <c r="E1869">
        <v>1</v>
      </c>
      <c r="F1869" t="s">
        <v>120</v>
      </c>
      <c r="G1869">
        <v>40681</v>
      </c>
      <c r="I1869" t="s">
        <v>129</v>
      </c>
      <c r="J1869" t="s">
        <v>69</v>
      </c>
      <c r="K1869">
        <v>1.75</v>
      </c>
      <c r="L1869">
        <v>2383</v>
      </c>
      <c r="M1869">
        <v>0</v>
      </c>
      <c r="N1869" t="s">
        <v>68</v>
      </c>
      <c r="O1869">
        <v>0</v>
      </c>
      <c r="P1869" t="s">
        <v>122</v>
      </c>
      <c r="Q1869">
        <f t="shared" si="29"/>
        <v>0.15544683626875408</v>
      </c>
      <c r="R1869" t="s">
        <v>3138</v>
      </c>
    </row>
    <row r="1870" spans="1:19" x14ac:dyDescent="0.25">
      <c r="A1870" t="s">
        <v>125</v>
      </c>
      <c r="B1870">
        <v>2016</v>
      </c>
      <c r="C1870" t="s">
        <v>3139</v>
      </c>
      <c r="D1870" t="s">
        <v>3140</v>
      </c>
      <c r="E1870">
        <v>1</v>
      </c>
      <c r="F1870" t="s">
        <v>120</v>
      </c>
      <c r="G1870">
        <v>40891</v>
      </c>
      <c r="I1870" t="s">
        <v>129</v>
      </c>
      <c r="J1870" t="s">
        <v>69</v>
      </c>
      <c r="K1870">
        <v>4.5</v>
      </c>
      <c r="L1870">
        <v>5257</v>
      </c>
      <c r="M1870">
        <v>0</v>
      </c>
      <c r="N1870" t="s">
        <v>68</v>
      </c>
      <c r="O1870">
        <v>0</v>
      </c>
      <c r="P1870" t="s">
        <v>122</v>
      </c>
      <c r="Q1870">
        <f t="shared" si="29"/>
        <v>0.13335870116692033</v>
      </c>
      <c r="R1870" t="s">
        <v>3980</v>
      </c>
      <c r="S1870" t="s">
        <v>3977</v>
      </c>
    </row>
    <row r="1871" spans="1:19" x14ac:dyDescent="0.25">
      <c r="A1871" t="s">
        <v>125</v>
      </c>
      <c r="B1871">
        <v>2016</v>
      </c>
      <c r="C1871" t="s">
        <v>3141</v>
      </c>
      <c r="D1871" t="s">
        <v>3142</v>
      </c>
      <c r="E1871">
        <v>1</v>
      </c>
      <c r="F1871" t="s">
        <v>120</v>
      </c>
      <c r="G1871">
        <v>40686</v>
      </c>
      <c r="I1871" t="s">
        <v>129</v>
      </c>
      <c r="J1871" t="s">
        <v>69</v>
      </c>
      <c r="K1871">
        <v>1.9</v>
      </c>
      <c r="L1871">
        <v>2160</v>
      </c>
      <c r="M1871">
        <v>0</v>
      </c>
      <c r="N1871" t="s">
        <v>68</v>
      </c>
      <c r="O1871">
        <v>0</v>
      </c>
      <c r="P1871" t="s">
        <v>122</v>
      </c>
      <c r="Q1871">
        <f t="shared" si="29"/>
        <v>0.12977649603460706</v>
      </c>
      <c r="R1871" t="s">
        <v>3981</v>
      </c>
      <c r="S1871" t="s">
        <v>3977</v>
      </c>
    </row>
    <row r="1872" spans="1:19" x14ac:dyDescent="0.25">
      <c r="A1872" t="s">
        <v>125</v>
      </c>
      <c r="B1872">
        <v>2016</v>
      </c>
      <c r="C1872" t="s">
        <v>3143</v>
      </c>
      <c r="D1872" t="s">
        <v>3144</v>
      </c>
      <c r="E1872">
        <v>1</v>
      </c>
      <c r="F1872" t="s">
        <v>120</v>
      </c>
      <c r="G1872">
        <v>40497</v>
      </c>
      <c r="I1872" t="s">
        <v>129</v>
      </c>
      <c r="J1872" t="s">
        <v>69</v>
      </c>
      <c r="K1872">
        <v>3.09</v>
      </c>
      <c r="L1872">
        <v>2800</v>
      </c>
      <c r="M1872">
        <v>0</v>
      </c>
      <c r="N1872" t="s">
        <v>68</v>
      </c>
      <c r="O1872">
        <v>0</v>
      </c>
      <c r="P1872" t="s">
        <v>122</v>
      </c>
      <c r="Q1872">
        <f t="shared" si="29"/>
        <v>0.10344165151985342</v>
      </c>
      <c r="R1872" t="s">
        <v>3144</v>
      </c>
    </row>
    <row r="1873" spans="1:19" x14ac:dyDescent="0.25">
      <c r="A1873" t="s">
        <v>125</v>
      </c>
      <c r="B1873">
        <v>2016</v>
      </c>
      <c r="C1873" t="s">
        <v>3145</v>
      </c>
      <c r="D1873" t="s">
        <v>3146</v>
      </c>
      <c r="E1873">
        <v>1</v>
      </c>
      <c r="F1873" t="s">
        <v>120</v>
      </c>
      <c r="G1873">
        <v>40675</v>
      </c>
      <c r="I1873" t="s">
        <v>129</v>
      </c>
      <c r="J1873" t="s">
        <v>69</v>
      </c>
      <c r="K1873">
        <v>3.86</v>
      </c>
      <c r="L1873">
        <v>4516</v>
      </c>
      <c r="M1873">
        <v>0</v>
      </c>
      <c r="N1873" t="s">
        <v>68</v>
      </c>
      <c r="O1873">
        <v>0</v>
      </c>
      <c r="P1873" t="s">
        <v>122</v>
      </c>
      <c r="Q1873">
        <f t="shared" si="29"/>
        <v>0.13355572905576454</v>
      </c>
      <c r="R1873" t="s">
        <v>3982</v>
      </c>
      <c r="S1873" t="s">
        <v>3977</v>
      </c>
    </row>
    <row r="1874" spans="1:19" x14ac:dyDescent="0.25">
      <c r="A1874" t="s">
        <v>125</v>
      </c>
      <c r="B1874">
        <v>2016</v>
      </c>
      <c r="C1874" t="s">
        <v>3147</v>
      </c>
      <c r="D1874" t="s">
        <v>3148</v>
      </c>
      <c r="E1874">
        <v>1</v>
      </c>
      <c r="F1874" t="s">
        <v>120</v>
      </c>
      <c r="G1874">
        <v>40781</v>
      </c>
      <c r="I1874" t="s">
        <v>129</v>
      </c>
      <c r="J1874" t="s">
        <v>69</v>
      </c>
      <c r="K1874">
        <v>8.6</v>
      </c>
      <c r="L1874">
        <v>10271</v>
      </c>
      <c r="M1874">
        <v>0</v>
      </c>
      <c r="N1874" t="s">
        <v>68</v>
      </c>
      <c r="O1874">
        <v>0</v>
      </c>
      <c r="P1874" t="s">
        <v>122</v>
      </c>
      <c r="Q1874">
        <f t="shared" si="29"/>
        <v>0.13633588191568441</v>
      </c>
      <c r="R1874" t="s">
        <v>3148</v>
      </c>
    </row>
    <row r="1875" spans="1:19" x14ac:dyDescent="0.25">
      <c r="A1875" t="s">
        <v>125</v>
      </c>
      <c r="B1875">
        <v>2016</v>
      </c>
      <c r="C1875" t="s">
        <v>3149</v>
      </c>
      <c r="D1875" t="s">
        <v>3150</v>
      </c>
      <c r="E1875">
        <v>1</v>
      </c>
      <c r="F1875" t="s">
        <v>120</v>
      </c>
      <c r="G1875">
        <v>41240</v>
      </c>
      <c r="I1875" t="s">
        <v>129</v>
      </c>
      <c r="J1875" t="s">
        <v>69</v>
      </c>
      <c r="K1875">
        <v>2.62</v>
      </c>
      <c r="L1875">
        <v>3188</v>
      </c>
      <c r="M1875">
        <v>0</v>
      </c>
      <c r="N1875" t="s">
        <v>68</v>
      </c>
      <c r="O1875">
        <v>0</v>
      </c>
      <c r="P1875" t="s">
        <v>122</v>
      </c>
      <c r="Q1875">
        <f t="shared" si="29"/>
        <v>0.13890341245773641</v>
      </c>
      <c r="R1875" t="s">
        <v>3150</v>
      </c>
    </row>
    <row r="1876" spans="1:19" x14ac:dyDescent="0.25">
      <c r="A1876" t="s">
        <v>125</v>
      </c>
      <c r="B1876">
        <v>2016</v>
      </c>
      <c r="C1876" t="s">
        <v>3151</v>
      </c>
      <c r="D1876" t="s">
        <v>3152</v>
      </c>
      <c r="E1876">
        <v>1</v>
      </c>
      <c r="F1876" t="s">
        <v>120</v>
      </c>
      <c r="G1876">
        <v>40897</v>
      </c>
      <c r="I1876" t="s">
        <v>129</v>
      </c>
      <c r="J1876" t="s">
        <v>69</v>
      </c>
      <c r="K1876">
        <v>4.8600000000000003</v>
      </c>
      <c r="L1876">
        <v>5543</v>
      </c>
      <c r="M1876">
        <v>0</v>
      </c>
      <c r="N1876" t="s">
        <v>68</v>
      </c>
      <c r="O1876">
        <v>0</v>
      </c>
      <c r="P1876" t="s">
        <v>122</v>
      </c>
      <c r="Q1876">
        <f t="shared" si="29"/>
        <v>0.1301980570118571</v>
      </c>
      <c r="R1876" t="s">
        <v>3983</v>
      </c>
      <c r="S1876" t="s">
        <v>3984</v>
      </c>
    </row>
    <row r="1877" spans="1:19" x14ac:dyDescent="0.25">
      <c r="A1877" t="s">
        <v>125</v>
      </c>
      <c r="B1877">
        <v>2016</v>
      </c>
      <c r="C1877" t="s">
        <v>3153</v>
      </c>
      <c r="D1877" t="s">
        <v>3154</v>
      </c>
      <c r="E1877">
        <v>1</v>
      </c>
      <c r="F1877" t="s">
        <v>120</v>
      </c>
      <c r="G1877">
        <v>40899</v>
      </c>
      <c r="I1877" t="s">
        <v>129</v>
      </c>
      <c r="J1877" t="s">
        <v>69</v>
      </c>
      <c r="K1877">
        <v>1.74</v>
      </c>
      <c r="L1877">
        <v>2443</v>
      </c>
      <c r="M1877">
        <v>0</v>
      </c>
      <c r="N1877" t="s">
        <v>68</v>
      </c>
      <c r="O1877">
        <v>0</v>
      </c>
      <c r="P1877" t="s">
        <v>122</v>
      </c>
      <c r="Q1877">
        <f t="shared" si="29"/>
        <v>0.16027659686138665</v>
      </c>
      <c r="R1877" t="s">
        <v>3154</v>
      </c>
    </row>
    <row r="1878" spans="1:19" x14ac:dyDescent="0.25">
      <c r="A1878" t="s">
        <v>125</v>
      </c>
      <c r="B1878">
        <v>2016</v>
      </c>
      <c r="C1878" t="s">
        <v>3155</v>
      </c>
      <c r="D1878" t="s">
        <v>3156</v>
      </c>
      <c r="E1878">
        <v>1</v>
      </c>
      <c r="F1878" t="s">
        <v>120</v>
      </c>
      <c r="G1878">
        <v>40889</v>
      </c>
      <c r="I1878" t="s">
        <v>129</v>
      </c>
      <c r="J1878" t="s">
        <v>69</v>
      </c>
      <c r="K1878">
        <v>1.27</v>
      </c>
      <c r="L1878">
        <v>1507</v>
      </c>
      <c r="M1878">
        <v>0</v>
      </c>
      <c r="N1878" t="s">
        <v>68</v>
      </c>
      <c r="O1878">
        <v>0</v>
      </c>
      <c r="P1878" t="s">
        <v>122</v>
      </c>
      <c r="Q1878">
        <f t="shared" si="29"/>
        <v>0.13545823895300757</v>
      </c>
      <c r="R1878" t="s">
        <v>3156</v>
      </c>
    </row>
    <row r="1879" spans="1:19" x14ac:dyDescent="0.25">
      <c r="A1879" t="s">
        <v>125</v>
      </c>
      <c r="B1879">
        <v>2016</v>
      </c>
      <c r="C1879" t="s">
        <v>3157</v>
      </c>
      <c r="D1879" t="s">
        <v>3158</v>
      </c>
      <c r="E1879">
        <v>1</v>
      </c>
      <c r="F1879" t="s">
        <v>120</v>
      </c>
      <c r="G1879">
        <v>40540</v>
      </c>
      <c r="I1879" t="s">
        <v>129</v>
      </c>
      <c r="J1879" t="s">
        <v>69</v>
      </c>
      <c r="K1879">
        <v>6.77</v>
      </c>
      <c r="L1879">
        <v>8781</v>
      </c>
      <c r="M1879">
        <v>0</v>
      </c>
      <c r="N1879" t="s">
        <v>68</v>
      </c>
      <c r="O1879">
        <v>0</v>
      </c>
      <c r="P1879" t="s">
        <v>122</v>
      </c>
      <c r="Q1879">
        <f t="shared" si="29"/>
        <v>0.14806458792820867</v>
      </c>
      <c r="R1879" t="s">
        <v>3985</v>
      </c>
      <c r="S1879" t="s">
        <v>3986</v>
      </c>
    </row>
    <row r="1880" spans="1:19" x14ac:dyDescent="0.25">
      <c r="A1880" t="s">
        <v>125</v>
      </c>
      <c r="B1880">
        <v>2016</v>
      </c>
      <c r="C1880" t="s">
        <v>3159</v>
      </c>
      <c r="D1880" t="s">
        <v>3160</v>
      </c>
      <c r="E1880">
        <v>1</v>
      </c>
      <c r="F1880" t="s">
        <v>120</v>
      </c>
      <c r="G1880">
        <v>41166</v>
      </c>
      <c r="I1880" t="s">
        <v>129</v>
      </c>
      <c r="J1880" t="s">
        <v>69</v>
      </c>
      <c r="K1880">
        <v>10.199999999999999</v>
      </c>
      <c r="L1880">
        <v>12289</v>
      </c>
      <c r="M1880">
        <v>0</v>
      </c>
      <c r="N1880" t="s">
        <v>68</v>
      </c>
      <c r="O1880">
        <v>0</v>
      </c>
      <c r="P1880" t="s">
        <v>122</v>
      </c>
      <c r="Q1880">
        <f t="shared" si="29"/>
        <v>0.137534694242994</v>
      </c>
      <c r="R1880" t="s">
        <v>3987</v>
      </c>
      <c r="S1880" t="s">
        <v>3988</v>
      </c>
    </row>
    <row r="1881" spans="1:19" x14ac:dyDescent="0.25">
      <c r="A1881" t="s">
        <v>125</v>
      </c>
      <c r="B1881">
        <v>2016</v>
      </c>
      <c r="C1881" t="s">
        <v>3161</v>
      </c>
      <c r="D1881" t="s">
        <v>3162</v>
      </c>
      <c r="E1881">
        <v>1</v>
      </c>
      <c r="F1881" t="s">
        <v>120</v>
      </c>
      <c r="G1881">
        <v>41863</v>
      </c>
      <c r="I1881" t="s">
        <v>129</v>
      </c>
      <c r="J1881" t="s">
        <v>69</v>
      </c>
      <c r="K1881">
        <v>5</v>
      </c>
      <c r="L1881">
        <v>6954</v>
      </c>
      <c r="M1881">
        <v>0</v>
      </c>
      <c r="N1881" t="s">
        <v>68</v>
      </c>
      <c r="O1881">
        <v>0</v>
      </c>
      <c r="P1881" t="s">
        <v>122</v>
      </c>
      <c r="Q1881">
        <f t="shared" si="29"/>
        <v>0.15876712328767123</v>
      </c>
      <c r="R1881" t="s">
        <v>3162</v>
      </c>
    </row>
    <row r="1882" spans="1:19" x14ac:dyDescent="0.25">
      <c r="A1882" t="s">
        <v>150</v>
      </c>
      <c r="B1882">
        <v>2016</v>
      </c>
      <c r="C1882" t="s">
        <v>3163</v>
      </c>
      <c r="D1882" t="s">
        <v>3164</v>
      </c>
      <c r="E1882" t="s">
        <v>386</v>
      </c>
      <c r="F1882" t="s">
        <v>120</v>
      </c>
      <c r="G1882">
        <v>31868</v>
      </c>
      <c r="I1882" t="s">
        <v>167</v>
      </c>
      <c r="J1882" t="s">
        <v>74</v>
      </c>
      <c r="K1882">
        <v>6</v>
      </c>
      <c r="L1882">
        <v>30523</v>
      </c>
      <c r="M1882">
        <v>462198</v>
      </c>
      <c r="N1882" t="s">
        <v>81</v>
      </c>
      <c r="O1882">
        <v>0</v>
      </c>
      <c r="P1882" t="s">
        <v>90</v>
      </c>
      <c r="Q1882">
        <f t="shared" si="29"/>
        <v>0.58072678843226788</v>
      </c>
      <c r="R1882" t="s">
        <v>3164</v>
      </c>
    </row>
    <row r="1883" spans="1:19" x14ac:dyDescent="0.25">
      <c r="A1883" t="s">
        <v>125</v>
      </c>
      <c r="B1883">
        <v>2016</v>
      </c>
      <c r="C1883" t="s">
        <v>3165</v>
      </c>
      <c r="D1883" t="s">
        <v>3166</v>
      </c>
      <c r="E1883" t="s">
        <v>128</v>
      </c>
      <c r="F1883" t="s">
        <v>120</v>
      </c>
      <c r="G1883">
        <v>41074</v>
      </c>
      <c r="I1883" t="s">
        <v>129</v>
      </c>
      <c r="J1883" t="s">
        <v>69</v>
      </c>
      <c r="K1883">
        <v>1.9</v>
      </c>
      <c r="L1883">
        <v>2900</v>
      </c>
      <c r="M1883">
        <v>0</v>
      </c>
      <c r="N1883" t="s">
        <v>68</v>
      </c>
      <c r="O1883">
        <v>0</v>
      </c>
      <c r="P1883" t="s">
        <v>122</v>
      </c>
      <c r="Q1883">
        <f t="shared" si="29"/>
        <v>0.1742369622686854</v>
      </c>
      <c r="R1883" t="s">
        <v>3166</v>
      </c>
    </row>
    <row r="1884" spans="1:19" x14ac:dyDescent="0.25">
      <c r="A1884" t="s">
        <v>188</v>
      </c>
      <c r="B1884">
        <v>2016</v>
      </c>
      <c r="C1884" t="s">
        <v>3167</v>
      </c>
      <c r="D1884" t="s">
        <v>3168</v>
      </c>
      <c r="E1884">
        <v>1</v>
      </c>
      <c r="F1884" t="s">
        <v>120</v>
      </c>
      <c r="G1884">
        <v>32143</v>
      </c>
      <c r="I1884" t="s">
        <v>191</v>
      </c>
      <c r="J1884" t="s">
        <v>95</v>
      </c>
      <c r="K1884">
        <v>3</v>
      </c>
      <c r="L1884">
        <v>4094.88</v>
      </c>
      <c r="M1884">
        <v>0</v>
      </c>
      <c r="N1884" t="s">
        <v>93</v>
      </c>
      <c r="O1884">
        <v>0</v>
      </c>
      <c r="P1884" t="s">
        <v>122</v>
      </c>
      <c r="Q1884">
        <f t="shared" si="29"/>
        <v>0.15581735159817353</v>
      </c>
      <c r="R1884" t="s">
        <v>3168</v>
      </c>
    </row>
    <row r="1885" spans="1:19" x14ac:dyDescent="0.25">
      <c r="A1885" t="s">
        <v>188</v>
      </c>
      <c r="B1885">
        <v>2016</v>
      </c>
      <c r="C1885" t="s">
        <v>3167</v>
      </c>
      <c r="D1885" t="s">
        <v>3168</v>
      </c>
      <c r="E1885">
        <v>2</v>
      </c>
      <c r="F1885" t="s">
        <v>120</v>
      </c>
      <c r="G1885">
        <v>32143</v>
      </c>
      <c r="I1885" t="s">
        <v>191</v>
      </c>
      <c r="J1885" t="s">
        <v>95</v>
      </c>
      <c r="K1885">
        <v>0.65</v>
      </c>
      <c r="L1885">
        <v>897.86</v>
      </c>
      <c r="M1885">
        <v>0</v>
      </c>
      <c r="N1885" t="s">
        <v>93</v>
      </c>
      <c r="O1885">
        <v>0</v>
      </c>
      <c r="P1885" t="s">
        <v>122</v>
      </c>
      <c r="Q1885">
        <f t="shared" si="29"/>
        <v>0.15768528275377591</v>
      </c>
      <c r="R1885" t="s">
        <v>3168</v>
      </c>
    </row>
    <row r="1886" spans="1:19" x14ac:dyDescent="0.25">
      <c r="A1886" t="s">
        <v>125</v>
      </c>
      <c r="B1886">
        <v>2016</v>
      </c>
      <c r="C1886" t="s">
        <v>3169</v>
      </c>
      <c r="D1886" t="s">
        <v>3170</v>
      </c>
      <c r="E1886" t="s">
        <v>3171</v>
      </c>
      <c r="F1886" t="s">
        <v>120</v>
      </c>
      <c r="G1886">
        <v>42726</v>
      </c>
      <c r="I1886" t="s">
        <v>129</v>
      </c>
      <c r="J1886" t="s">
        <v>69</v>
      </c>
      <c r="K1886">
        <v>54</v>
      </c>
      <c r="L1886">
        <v>16161</v>
      </c>
      <c r="M1886">
        <v>0</v>
      </c>
      <c r="N1886" t="s">
        <v>68</v>
      </c>
      <c r="O1886">
        <v>0</v>
      </c>
      <c r="Q1886">
        <f t="shared" si="29"/>
        <v>3.4164129883307963E-2</v>
      </c>
      <c r="R1886" t="s">
        <v>3170</v>
      </c>
    </row>
    <row r="1887" spans="1:19" x14ac:dyDescent="0.25">
      <c r="A1887" t="s">
        <v>188</v>
      </c>
      <c r="B1887">
        <v>2016</v>
      </c>
      <c r="C1887" t="s">
        <v>3172</v>
      </c>
      <c r="D1887" t="s">
        <v>3173</v>
      </c>
      <c r="E1887" t="s">
        <v>3174</v>
      </c>
      <c r="F1887" t="s">
        <v>120</v>
      </c>
      <c r="G1887">
        <v>23081</v>
      </c>
      <c r="I1887" t="s">
        <v>191</v>
      </c>
      <c r="J1887" t="s">
        <v>95</v>
      </c>
      <c r="K1887">
        <v>91</v>
      </c>
      <c r="L1887">
        <v>402166</v>
      </c>
      <c r="M1887">
        <v>0</v>
      </c>
      <c r="N1887" t="s">
        <v>93</v>
      </c>
      <c r="O1887">
        <v>0</v>
      </c>
      <c r="P1887" t="s">
        <v>122</v>
      </c>
      <c r="Q1887">
        <f t="shared" si="29"/>
        <v>0.50449846956696276</v>
      </c>
      <c r="R1887" t="s">
        <v>3173</v>
      </c>
    </row>
    <row r="1888" spans="1:19" x14ac:dyDescent="0.25">
      <c r="A1888" t="s">
        <v>130</v>
      </c>
      <c r="B1888">
        <v>2016</v>
      </c>
      <c r="C1888" t="s">
        <v>3175</v>
      </c>
      <c r="D1888" t="s">
        <v>3176</v>
      </c>
      <c r="E1888" t="s">
        <v>386</v>
      </c>
      <c r="F1888" t="s">
        <v>120</v>
      </c>
      <c r="G1888">
        <v>32509</v>
      </c>
      <c r="I1888" t="s">
        <v>172</v>
      </c>
      <c r="J1888" t="s">
        <v>70</v>
      </c>
      <c r="K1888">
        <v>24</v>
      </c>
      <c r="L1888">
        <v>152540</v>
      </c>
      <c r="M1888">
        <v>2601180</v>
      </c>
      <c r="N1888" t="s">
        <v>80</v>
      </c>
      <c r="O1888">
        <v>18783</v>
      </c>
      <c r="P1888" t="s">
        <v>73</v>
      </c>
      <c r="Q1888">
        <f t="shared" si="29"/>
        <v>0.72555175038051756</v>
      </c>
      <c r="R1888" t="s">
        <v>3176</v>
      </c>
    </row>
    <row r="1889" spans="1:18" x14ac:dyDescent="0.25">
      <c r="A1889" t="s">
        <v>125</v>
      </c>
      <c r="B1889">
        <v>2016</v>
      </c>
      <c r="C1889" t="s">
        <v>3177</v>
      </c>
      <c r="D1889" t="s">
        <v>3178</v>
      </c>
      <c r="E1889">
        <v>1</v>
      </c>
      <c r="F1889" t="s">
        <v>120</v>
      </c>
      <c r="G1889">
        <v>40256</v>
      </c>
      <c r="I1889" t="s">
        <v>129</v>
      </c>
      <c r="J1889" t="s">
        <v>69</v>
      </c>
      <c r="K1889">
        <v>1</v>
      </c>
      <c r="L1889">
        <v>1700</v>
      </c>
      <c r="M1889">
        <v>0</v>
      </c>
      <c r="N1889" t="s">
        <v>68</v>
      </c>
      <c r="O1889">
        <v>0</v>
      </c>
      <c r="P1889" t="s">
        <v>122</v>
      </c>
      <c r="Q1889">
        <f t="shared" si="29"/>
        <v>0.19406392694063926</v>
      </c>
      <c r="R1889" t="s">
        <v>3178</v>
      </c>
    </row>
    <row r="1890" spans="1:18" x14ac:dyDescent="0.25">
      <c r="A1890" t="s">
        <v>125</v>
      </c>
      <c r="B1890">
        <v>2016</v>
      </c>
      <c r="C1890" t="s">
        <v>3179</v>
      </c>
      <c r="D1890" t="s">
        <v>3180</v>
      </c>
      <c r="E1890">
        <v>1</v>
      </c>
      <c r="F1890" t="s">
        <v>120</v>
      </c>
      <c r="G1890">
        <v>40909</v>
      </c>
      <c r="I1890" t="s">
        <v>129</v>
      </c>
      <c r="J1890" t="s">
        <v>69</v>
      </c>
      <c r="K1890">
        <v>1.4</v>
      </c>
      <c r="L1890">
        <v>2311</v>
      </c>
      <c r="M1890">
        <v>0</v>
      </c>
      <c r="N1890" t="s">
        <v>68</v>
      </c>
      <c r="O1890">
        <v>0</v>
      </c>
      <c r="P1890" t="s">
        <v>122</v>
      </c>
      <c r="Q1890">
        <f t="shared" si="29"/>
        <v>0.18843770384866276</v>
      </c>
      <c r="R1890" t="s">
        <v>3180</v>
      </c>
    </row>
    <row r="1891" spans="1:18" x14ac:dyDescent="0.25">
      <c r="A1891" t="s">
        <v>188</v>
      </c>
      <c r="B1891">
        <v>2016</v>
      </c>
      <c r="C1891" t="s">
        <v>3181</v>
      </c>
      <c r="D1891" t="s">
        <v>3182</v>
      </c>
      <c r="E1891">
        <v>1</v>
      </c>
      <c r="F1891" t="s">
        <v>120</v>
      </c>
      <c r="G1891">
        <v>31503</v>
      </c>
      <c r="I1891" t="s">
        <v>191</v>
      </c>
      <c r="J1891" t="s">
        <v>95</v>
      </c>
      <c r="K1891">
        <v>2.5</v>
      </c>
      <c r="L1891">
        <v>4365</v>
      </c>
      <c r="M1891">
        <v>0</v>
      </c>
      <c r="N1891" t="s">
        <v>93</v>
      </c>
      <c r="O1891">
        <v>0</v>
      </c>
      <c r="P1891" t="s">
        <v>122</v>
      </c>
      <c r="Q1891">
        <f t="shared" si="29"/>
        <v>0.19931506849315067</v>
      </c>
      <c r="R1891" t="s">
        <v>3182</v>
      </c>
    </row>
    <row r="1892" spans="1:18" x14ac:dyDescent="0.25">
      <c r="A1892" t="s">
        <v>188</v>
      </c>
      <c r="B1892">
        <v>2016</v>
      </c>
      <c r="C1892" t="s">
        <v>3181</v>
      </c>
      <c r="D1892" t="s">
        <v>3182</v>
      </c>
      <c r="E1892">
        <v>2</v>
      </c>
      <c r="F1892" t="s">
        <v>120</v>
      </c>
      <c r="G1892">
        <v>31503</v>
      </c>
      <c r="I1892" t="s">
        <v>191</v>
      </c>
      <c r="J1892" t="s">
        <v>95</v>
      </c>
      <c r="K1892">
        <v>2.5</v>
      </c>
      <c r="L1892">
        <v>4364</v>
      </c>
      <c r="M1892">
        <v>0</v>
      </c>
      <c r="N1892" t="s">
        <v>93</v>
      </c>
      <c r="O1892">
        <v>0</v>
      </c>
      <c r="P1892" t="s">
        <v>122</v>
      </c>
      <c r="Q1892">
        <f t="shared" si="29"/>
        <v>0.19926940639269405</v>
      </c>
      <c r="R1892" t="s">
        <v>3182</v>
      </c>
    </row>
    <row r="1893" spans="1:18" x14ac:dyDescent="0.25">
      <c r="A1893" t="s">
        <v>125</v>
      </c>
      <c r="B1893">
        <v>2016</v>
      </c>
      <c r="C1893" t="s">
        <v>3183</v>
      </c>
      <c r="D1893" t="s">
        <v>3184</v>
      </c>
      <c r="E1893" t="s">
        <v>128</v>
      </c>
      <c r="F1893" t="s">
        <v>120</v>
      </c>
      <c r="G1893">
        <v>41409</v>
      </c>
      <c r="I1893" t="s">
        <v>129</v>
      </c>
      <c r="J1893" t="s">
        <v>69</v>
      </c>
      <c r="K1893">
        <v>1</v>
      </c>
      <c r="L1893">
        <v>1752</v>
      </c>
      <c r="M1893">
        <v>0</v>
      </c>
      <c r="N1893" t="s">
        <v>68</v>
      </c>
      <c r="O1893">
        <v>0</v>
      </c>
      <c r="P1893" t="s">
        <v>122</v>
      </c>
      <c r="Q1893">
        <f t="shared" si="29"/>
        <v>0.2</v>
      </c>
      <c r="R1893" t="s">
        <v>3184</v>
      </c>
    </row>
    <row r="1894" spans="1:18" x14ac:dyDescent="0.25">
      <c r="A1894" t="s">
        <v>125</v>
      </c>
      <c r="B1894">
        <v>2016</v>
      </c>
      <c r="C1894" t="s">
        <v>3185</v>
      </c>
      <c r="D1894" t="s">
        <v>3186</v>
      </c>
      <c r="E1894" t="s">
        <v>128</v>
      </c>
      <c r="F1894" t="s">
        <v>120</v>
      </c>
      <c r="G1894">
        <v>40842</v>
      </c>
      <c r="I1894" t="s">
        <v>129</v>
      </c>
      <c r="J1894" t="s">
        <v>69</v>
      </c>
      <c r="K1894">
        <v>20</v>
      </c>
      <c r="L1894">
        <v>38538</v>
      </c>
      <c r="M1894">
        <v>0</v>
      </c>
      <c r="N1894" t="s">
        <v>68</v>
      </c>
      <c r="O1894">
        <v>0</v>
      </c>
      <c r="P1894" t="s">
        <v>122</v>
      </c>
      <c r="Q1894">
        <f t="shared" si="29"/>
        <v>0.21996575342465755</v>
      </c>
      <c r="R1894" t="s">
        <v>3186</v>
      </c>
    </row>
    <row r="1895" spans="1:18" x14ac:dyDescent="0.25">
      <c r="A1895" t="s">
        <v>188</v>
      </c>
      <c r="B1895">
        <v>2016</v>
      </c>
      <c r="C1895" t="s">
        <v>3187</v>
      </c>
      <c r="D1895" t="s">
        <v>3188</v>
      </c>
      <c r="E1895" t="s">
        <v>3189</v>
      </c>
      <c r="F1895" t="s">
        <v>446</v>
      </c>
      <c r="G1895">
        <v>33270</v>
      </c>
      <c r="I1895" t="s">
        <v>191</v>
      </c>
      <c r="J1895" t="s">
        <v>95</v>
      </c>
      <c r="K1895">
        <v>1.4</v>
      </c>
      <c r="L1895">
        <v>26</v>
      </c>
      <c r="M1895">
        <v>0</v>
      </c>
      <c r="N1895" t="s">
        <v>93</v>
      </c>
      <c r="O1895">
        <v>0</v>
      </c>
      <c r="P1895" t="s">
        <v>122</v>
      </c>
      <c r="Q1895">
        <f t="shared" si="29"/>
        <v>2.1200260926288322E-3</v>
      </c>
      <c r="R1895" t="s">
        <v>3188</v>
      </c>
    </row>
    <row r="1896" spans="1:18" x14ac:dyDescent="0.25">
      <c r="A1896" t="s">
        <v>168</v>
      </c>
      <c r="B1896">
        <v>2016</v>
      </c>
      <c r="C1896" t="s">
        <v>3190</v>
      </c>
      <c r="D1896" t="s">
        <v>3191</v>
      </c>
      <c r="E1896" t="s">
        <v>3192</v>
      </c>
      <c r="F1896" t="s">
        <v>120</v>
      </c>
      <c r="G1896">
        <v>29221</v>
      </c>
      <c r="I1896" t="s">
        <v>172</v>
      </c>
      <c r="J1896" t="s">
        <v>70</v>
      </c>
      <c r="K1896">
        <v>117.5</v>
      </c>
      <c r="L1896">
        <v>487861</v>
      </c>
      <c r="M1896">
        <v>0</v>
      </c>
      <c r="N1896" t="s">
        <v>77</v>
      </c>
      <c r="O1896">
        <v>0</v>
      </c>
      <c r="P1896" t="s">
        <v>122</v>
      </c>
      <c r="Q1896">
        <f t="shared" si="29"/>
        <v>0.47397357427377829</v>
      </c>
      <c r="R1896" t="s">
        <v>3191</v>
      </c>
    </row>
    <row r="1897" spans="1:18" x14ac:dyDescent="0.25">
      <c r="A1897" t="s">
        <v>125</v>
      </c>
      <c r="B1897">
        <v>2016</v>
      </c>
      <c r="C1897" t="s">
        <v>3193</v>
      </c>
      <c r="D1897" t="s">
        <v>3194</v>
      </c>
      <c r="E1897" t="s">
        <v>128</v>
      </c>
      <c r="F1897" t="s">
        <v>120</v>
      </c>
      <c r="G1897">
        <v>41992</v>
      </c>
      <c r="I1897" t="s">
        <v>129</v>
      </c>
      <c r="J1897" t="s">
        <v>69</v>
      </c>
      <c r="K1897">
        <v>6.5</v>
      </c>
      <c r="L1897">
        <v>16543</v>
      </c>
      <c r="M1897">
        <v>0</v>
      </c>
      <c r="N1897" t="s">
        <v>68</v>
      </c>
      <c r="O1897">
        <v>0</v>
      </c>
      <c r="P1897" t="s">
        <v>122</v>
      </c>
      <c r="Q1897">
        <f t="shared" si="29"/>
        <v>0.29053389532841589</v>
      </c>
      <c r="R1897" t="s">
        <v>3194</v>
      </c>
    </row>
    <row r="1898" spans="1:18" x14ac:dyDescent="0.25">
      <c r="A1898" t="s">
        <v>125</v>
      </c>
      <c r="B1898">
        <v>2016</v>
      </c>
      <c r="C1898" t="s">
        <v>3195</v>
      </c>
      <c r="D1898" t="s">
        <v>3196</v>
      </c>
      <c r="E1898" t="s">
        <v>128</v>
      </c>
      <c r="F1898" t="s">
        <v>120</v>
      </c>
      <c r="G1898">
        <v>42576</v>
      </c>
      <c r="I1898" t="s">
        <v>129</v>
      </c>
      <c r="J1898" t="s">
        <v>69</v>
      </c>
      <c r="K1898">
        <v>25.86</v>
      </c>
      <c r="L1898">
        <v>23384.1</v>
      </c>
      <c r="M1898">
        <v>0</v>
      </c>
      <c r="N1898" t="s">
        <v>68</v>
      </c>
      <c r="O1898">
        <v>0</v>
      </c>
      <c r="Q1898">
        <f t="shared" si="29"/>
        <v>0.10322574664420642</v>
      </c>
      <c r="R1898" t="s">
        <v>3196</v>
      </c>
    </row>
    <row r="1899" spans="1:18" x14ac:dyDescent="0.25">
      <c r="A1899" t="s">
        <v>125</v>
      </c>
      <c r="B1899">
        <v>2016</v>
      </c>
      <c r="C1899" t="s">
        <v>3197</v>
      </c>
      <c r="D1899" t="s">
        <v>3198</v>
      </c>
      <c r="E1899" t="s">
        <v>128</v>
      </c>
      <c r="F1899" t="s">
        <v>120</v>
      </c>
      <c r="G1899">
        <v>41816</v>
      </c>
      <c r="I1899" t="s">
        <v>129</v>
      </c>
      <c r="J1899" t="s">
        <v>69</v>
      </c>
      <c r="K1899">
        <v>1.5</v>
      </c>
      <c r="L1899">
        <v>3751</v>
      </c>
      <c r="M1899">
        <v>0</v>
      </c>
      <c r="N1899" t="s">
        <v>68</v>
      </c>
      <c r="O1899">
        <v>0</v>
      </c>
      <c r="P1899" t="s">
        <v>122</v>
      </c>
      <c r="Q1899">
        <f t="shared" si="29"/>
        <v>0.28546423135464233</v>
      </c>
      <c r="R1899" t="s">
        <v>3198</v>
      </c>
    </row>
    <row r="1900" spans="1:18" x14ac:dyDescent="0.25">
      <c r="A1900" t="s">
        <v>125</v>
      </c>
      <c r="B1900">
        <v>2016</v>
      </c>
      <c r="C1900" t="s">
        <v>3199</v>
      </c>
      <c r="D1900" t="s">
        <v>3200</v>
      </c>
      <c r="E1900" t="s">
        <v>128</v>
      </c>
      <c r="F1900" t="s">
        <v>120</v>
      </c>
      <c r="G1900">
        <v>41816</v>
      </c>
      <c r="I1900" t="s">
        <v>129</v>
      </c>
      <c r="J1900" t="s">
        <v>69</v>
      </c>
      <c r="K1900">
        <v>1.5</v>
      </c>
      <c r="L1900">
        <v>3820</v>
      </c>
      <c r="M1900">
        <v>0</v>
      </c>
      <c r="N1900" t="s">
        <v>68</v>
      </c>
      <c r="O1900">
        <v>0</v>
      </c>
      <c r="P1900" t="s">
        <v>122</v>
      </c>
      <c r="Q1900">
        <f t="shared" si="29"/>
        <v>0.29071537290715371</v>
      </c>
      <c r="R1900" t="s">
        <v>3200</v>
      </c>
    </row>
    <row r="1901" spans="1:18" x14ac:dyDescent="0.25">
      <c r="A1901" t="s">
        <v>125</v>
      </c>
      <c r="B1901">
        <v>2016</v>
      </c>
      <c r="C1901" t="s">
        <v>3201</v>
      </c>
      <c r="D1901" t="s">
        <v>3202</v>
      </c>
      <c r="E1901" t="s">
        <v>128</v>
      </c>
      <c r="F1901" t="s">
        <v>120</v>
      </c>
      <c r="G1901">
        <v>41816</v>
      </c>
      <c r="I1901" t="s">
        <v>129</v>
      </c>
      <c r="J1901" t="s">
        <v>69</v>
      </c>
      <c r="K1901">
        <v>1.5</v>
      </c>
      <c r="L1901">
        <v>3841</v>
      </c>
      <c r="M1901">
        <v>0</v>
      </c>
      <c r="N1901" t="s">
        <v>68</v>
      </c>
      <c r="O1901">
        <v>0</v>
      </c>
      <c r="P1901" t="s">
        <v>122</v>
      </c>
      <c r="Q1901">
        <f t="shared" si="29"/>
        <v>0.29231354642313545</v>
      </c>
      <c r="R1901" t="s">
        <v>3202</v>
      </c>
    </row>
    <row r="1902" spans="1:18" x14ac:dyDescent="0.25">
      <c r="A1902" t="s">
        <v>125</v>
      </c>
      <c r="B1902">
        <v>2016</v>
      </c>
      <c r="C1902" t="s">
        <v>3203</v>
      </c>
      <c r="D1902" t="s">
        <v>3204</v>
      </c>
      <c r="E1902" t="s">
        <v>128</v>
      </c>
      <c r="F1902" t="s">
        <v>120</v>
      </c>
      <c r="G1902">
        <v>41816</v>
      </c>
      <c r="I1902" t="s">
        <v>129</v>
      </c>
      <c r="J1902" t="s">
        <v>69</v>
      </c>
      <c r="K1902">
        <v>1</v>
      </c>
      <c r="L1902">
        <v>2328</v>
      </c>
      <c r="M1902">
        <v>0</v>
      </c>
      <c r="N1902" t="s">
        <v>68</v>
      </c>
      <c r="O1902">
        <v>0</v>
      </c>
      <c r="P1902" t="s">
        <v>122</v>
      </c>
      <c r="Q1902">
        <f t="shared" si="29"/>
        <v>0.26575342465753427</v>
      </c>
      <c r="R1902" t="s">
        <v>3204</v>
      </c>
    </row>
    <row r="1903" spans="1:18" x14ac:dyDescent="0.25">
      <c r="A1903" t="s">
        <v>125</v>
      </c>
      <c r="B1903">
        <v>2016</v>
      </c>
      <c r="C1903" t="s">
        <v>3205</v>
      </c>
      <c r="D1903" t="s">
        <v>3206</v>
      </c>
      <c r="E1903" t="s">
        <v>128</v>
      </c>
      <c r="F1903" t="s">
        <v>120</v>
      </c>
      <c r="G1903">
        <v>42004</v>
      </c>
      <c r="I1903" t="s">
        <v>129</v>
      </c>
      <c r="J1903" t="s">
        <v>69</v>
      </c>
      <c r="K1903">
        <v>1.5</v>
      </c>
      <c r="L1903">
        <v>2628</v>
      </c>
      <c r="M1903">
        <v>0</v>
      </c>
      <c r="N1903" t="s">
        <v>68</v>
      </c>
      <c r="O1903">
        <v>0</v>
      </c>
      <c r="Q1903">
        <f t="shared" si="29"/>
        <v>0.2</v>
      </c>
      <c r="R1903" t="s">
        <v>3206</v>
      </c>
    </row>
    <row r="1904" spans="1:18" x14ac:dyDescent="0.25">
      <c r="A1904" t="s">
        <v>125</v>
      </c>
      <c r="B1904">
        <v>2016</v>
      </c>
      <c r="C1904" t="s">
        <v>3207</v>
      </c>
      <c r="D1904" t="s">
        <v>3208</v>
      </c>
      <c r="E1904" t="s">
        <v>128</v>
      </c>
      <c r="F1904" t="s">
        <v>120</v>
      </c>
      <c r="G1904">
        <v>42004</v>
      </c>
      <c r="I1904" t="s">
        <v>129</v>
      </c>
      <c r="J1904" t="s">
        <v>69</v>
      </c>
      <c r="K1904">
        <v>1.5</v>
      </c>
      <c r="L1904">
        <v>2628</v>
      </c>
      <c r="M1904">
        <v>0</v>
      </c>
      <c r="N1904" t="s">
        <v>68</v>
      </c>
      <c r="O1904">
        <v>0</v>
      </c>
      <c r="Q1904">
        <f t="shared" si="29"/>
        <v>0.2</v>
      </c>
      <c r="R1904" t="s">
        <v>3208</v>
      </c>
    </row>
    <row r="1905" spans="1:18" x14ac:dyDescent="0.25">
      <c r="A1905" t="s">
        <v>125</v>
      </c>
      <c r="B1905">
        <v>2016</v>
      </c>
      <c r="C1905" t="s">
        <v>3209</v>
      </c>
      <c r="D1905" t="s">
        <v>3210</v>
      </c>
      <c r="E1905" t="s">
        <v>128</v>
      </c>
      <c r="F1905" t="s">
        <v>120</v>
      </c>
      <c r="G1905">
        <v>42004</v>
      </c>
      <c r="I1905" t="s">
        <v>129</v>
      </c>
      <c r="J1905" t="s">
        <v>69</v>
      </c>
      <c r="K1905">
        <v>1.5</v>
      </c>
      <c r="L1905">
        <v>2628</v>
      </c>
      <c r="M1905">
        <v>0</v>
      </c>
      <c r="N1905" t="s">
        <v>68</v>
      </c>
      <c r="O1905">
        <v>0</v>
      </c>
      <c r="Q1905">
        <f t="shared" si="29"/>
        <v>0.2</v>
      </c>
      <c r="R1905" t="s">
        <v>3210</v>
      </c>
    </row>
    <row r="1906" spans="1:18" x14ac:dyDescent="0.25">
      <c r="A1906" t="s">
        <v>125</v>
      </c>
      <c r="B1906">
        <v>2016</v>
      </c>
      <c r="C1906" t="s">
        <v>3211</v>
      </c>
      <c r="D1906" t="s">
        <v>3212</v>
      </c>
      <c r="E1906">
        <v>1</v>
      </c>
      <c r="F1906" t="s">
        <v>120</v>
      </c>
      <c r="G1906">
        <v>40543</v>
      </c>
      <c r="I1906" t="s">
        <v>129</v>
      </c>
      <c r="J1906" t="s">
        <v>69</v>
      </c>
      <c r="K1906">
        <v>20</v>
      </c>
      <c r="L1906">
        <v>41949</v>
      </c>
      <c r="M1906">
        <v>0</v>
      </c>
      <c r="N1906" t="s">
        <v>68</v>
      </c>
      <c r="O1906">
        <v>0</v>
      </c>
      <c r="P1906" t="s">
        <v>122</v>
      </c>
      <c r="Q1906">
        <f t="shared" si="29"/>
        <v>0.2394349315068493</v>
      </c>
      <c r="R1906" t="s">
        <v>3212</v>
      </c>
    </row>
    <row r="1907" spans="1:18" x14ac:dyDescent="0.25">
      <c r="A1907" t="s">
        <v>125</v>
      </c>
      <c r="B1907">
        <v>2016</v>
      </c>
      <c r="C1907" t="s">
        <v>3213</v>
      </c>
      <c r="D1907" t="s">
        <v>3214</v>
      </c>
      <c r="E1907" t="s">
        <v>128</v>
      </c>
      <c r="F1907" t="s">
        <v>120</v>
      </c>
      <c r="G1907">
        <v>42125</v>
      </c>
      <c r="I1907" t="s">
        <v>129</v>
      </c>
      <c r="J1907" t="s">
        <v>69</v>
      </c>
      <c r="K1907">
        <v>1.5</v>
      </c>
      <c r="L1907">
        <v>6634</v>
      </c>
      <c r="M1907">
        <v>0</v>
      </c>
      <c r="N1907" t="s">
        <v>68</v>
      </c>
      <c r="O1907">
        <v>0</v>
      </c>
      <c r="Q1907">
        <f t="shared" si="29"/>
        <v>0.5048706240487062</v>
      </c>
      <c r="R1907" t="s">
        <v>3214</v>
      </c>
    </row>
    <row r="1908" spans="1:18" x14ac:dyDescent="0.25">
      <c r="A1908" t="s">
        <v>125</v>
      </c>
      <c r="B1908">
        <v>2016</v>
      </c>
      <c r="C1908" t="s">
        <v>3215</v>
      </c>
      <c r="D1908" t="s">
        <v>3216</v>
      </c>
      <c r="E1908" t="s">
        <v>128</v>
      </c>
      <c r="F1908" t="s">
        <v>120</v>
      </c>
      <c r="G1908">
        <v>42452</v>
      </c>
      <c r="I1908" t="s">
        <v>129</v>
      </c>
      <c r="J1908" t="s">
        <v>69</v>
      </c>
      <c r="K1908">
        <v>1</v>
      </c>
      <c r="L1908">
        <v>1737</v>
      </c>
      <c r="M1908">
        <v>0</v>
      </c>
      <c r="N1908" t="s">
        <v>68</v>
      </c>
      <c r="O1908">
        <v>0</v>
      </c>
      <c r="Q1908">
        <f t="shared" si="29"/>
        <v>0.19828767123287672</v>
      </c>
      <c r="R1908" t="s">
        <v>3216</v>
      </c>
    </row>
    <row r="1909" spans="1:18" x14ac:dyDescent="0.25">
      <c r="A1909" t="s">
        <v>125</v>
      </c>
      <c r="B1909">
        <v>2016</v>
      </c>
      <c r="C1909" t="s">
        <v>3217</v>
      </c>
      <c r="D1909" t="s">
        <v>3218</v>
      </c>
      <c r="E1909" t="s">
        <v>128</v>
      </c>
      <c r="F1909" t="s">
        <v>120</v>
      </c>
      <c r="G1909">
        <v>42293</v>
      </c>
      <c r="I1909" t="s">
        <v>129</v>
      </c>
      <c r="J1909" t="s">
        <v>69</v>
      </c>
      <c r="K1909">
        <v>1.3</v>
      </c>
      <c r="L1909">
        <v>2277</v>
      </c>
      <c r="M1909">
        <v>0</v>
      </c>
      <c r="N1909" t="s">
        <v>68</v>
      </c>
      <c r="O1909">
        <v>0</v>
      </c>
      <c r="Q1909">
        <f t="shared" si="29"/>
        <v>0.19994731296101159</v>
      </c>
      <c r="R1909" t="s">
        <v>3218</v>
      </c>
    </row>
    <row r="1910" spans="1:18" x14ac:dyDescent="0.25">
      <c r="A1910" t="s">
        <v>125</v>
      </c>
      <c r="B1910">
        <v>2016</v>
      </c>
      <c r="C1910" t="s">
        <v>3219</v>
      </c>
      <c r="D1910" t="s">
        <v>3220</v>
      </c>
      <c r="E1910" t="s">
        <v>128</v>
      </c>
      <c r="F1910" t="s">
        <v>120</v>
      </c>
      <c r="G1910">
        <v>42293</v>
      </c>
      <c r="I1910" t="s">
        <v>129</v>
      </c>
      <c r="J1910" t="s">
        <v>69</v>
      </c>
      <c r="K1910">
        <v>1.19</v>
      </c>
      <c r="L1910">
        <v>2084</v>
      </c>
      <c r="M1910">
        <v>0</v>
      </c>
      <c r="N1910" t="s">
        <v>68</v>
      </c>
      <c r="O1910">
        <v>0</v>
      </c>
      <c r="Q1910">
        <f t="shared" si="29"/>
        <v>0.19991558267142473</v>
      </c>
      <c r="R1910" t="s">
        <v>3220</v>
      </c>
    </row>
    <row r="1911" spans="1:18" x14ac:dyDescent="0.25">
      <c r="A1911" t="s">
        <v>125</v>
      </c>
      <c r="B1911">
        <v>2016</v>
      </c>
      <c r="C1911" t="s">
        <v>3221</v>
      </c>
      <c r="D1911" t="s">
        <v>3222</v>
      </c>
      <c r="E1911" t="s">
        <v>128</v>
      </c>
      <c r="F1911" t="s">
        <v>120</v>
      </c>
      <c r="G1911">
        <v>42293</v>
      </c>
      <c r="I1911" t="s">
        <v>129</v>
      </c>
      <c r="J1911" t="s">
        <v>69</v>
      </c>
      <c r="K1911">
        <v>0.5</v>
      </c>
      <c r="L1911">
        <v>876</v>
      </c>
      <c r="M1911">
        <v>0</v>
      </c>
      <c r="N1911" t="s">
        <v>68</v>
      </c>
      <c r="O1911">
        <v>0</v>
      </c>
      <c r="Q1911">
        <f t="shared" si="29"/>
        <v>0.2</v>
      </c>
      <c r="R1911" t="s">
        <v>3222</v>
      </c>
    </row>
    <row r="1912" spans="1:18" x14ac:dyDescent="0.25">
      <c r="A1912" t="s">
        <v>125</v>
      </c>
      <c r="B1912">
        <v>2016</v>
      </c>
      <c r="C1912" t="s">
        <v>3223</v>
      </c>
      <c r="D1912" t="s">
        <v>3224</v>
      </c>
      <c r="E1912" t="s">
        <v>128</v>
      </c>
      <c r="F1912" t="s">
        <v>120</v>
      </c>
      <c r="G1912">
        <v>42293</v>
      </c>
      <c r="I1912" t="s">
        <v>129</v>
      </c>
      <c r="J1912" t="s">
        <v>69</v>
      </c>
      <c r="K1912">
        <v>2.7</v>
      </c>
      <c r="L1912">
        <v>4730</v>
      </c>
      <c r="M1912">
        <v>0</v>
      </c>
      <c r="N1912" t="s">
        <v>68</v>
      </c>
      <c r="O1912">
        <v>0</v>
      </c>
      <c r="Q1912">
        <f t="shared" si="29"/>
        <v>0.19998308811094198</v>
      </c>
      <c r="R1912" t="s">
        <v>3224</v>
      </c>
    </row>
    <row r="1913" spans="1:18" x14ac:dyDescent="0.25">
      <c r="A1913" t="s">
        <v>125</v>
      </c>
      <c r="B1913">
        <v>2016</v>
      </c>
      <c r="C1913" t="s">
        <v>3225</v>
      </c>
      <c r="D1913" t="s">
        <v>3226</v>
      </c>
      <c r="E1913" t="s">
        <v>128</v>
      </c>
      <c r="F1913" t="s">
        <v>120</v>
      </c>
      <c r="G1913">
        <v>42619</v>
      </c>
      <c r="I1913" t="s">
        <v>129</v>
      </c>
      <c r="J1913" t="s">
        <v>69</v>
      </c>
      <c r="K1913">
        <v>1</v>
      </c>
      <c r="L1913">
        <v>504</v>
      </c>
      <c r="M1913">
        <v>0</v>
      </c>
      <c r="N1913" t="s">
        <v>68</v>
      </c>
      <c r="O1913">
        <v>0</v>
      </c>
      <c r="Q1913">
        <f t="shared" si="29"/>
        <v>5.7534246575342465E-2</v>
      </c>
      <c r="R1913" t="s">
        <v>3226</v>
      </c>
    </row>
    <row r="1914" spans="1:18" x14ac:dyDescent="0.25">
      <c r="A1914" t="s">
        <v>125</v>
      </c>
      <c r="B1914">
        <v>2016</v>
      </c>
      <c r="C1914" t="s">
        <v>3227</v>
      </c>
      <c r="D1914" t="s">
        <v>3228</v>
      </c>
      <c r="E1914" t="s">
        <v>128</v>
      </c>
      <c r="F1914" t="s">
        <v>120</v>
      </c>
      <c r="G1914">
        <v>42293</v>
      </c>
      <c r="I1914" t="s">
        <v>129</v>
      </c>
      <c r="J1914" t="s">
        <v>69</v>
      </c>
      <c r="K1914">
        <v>1.9</v>
      </c>
      <c r="L1914">
        <v>3329</v>
      </c>
      <c r="M1914">
        <v>0</v>
      </c>
      <c r="N1914" t="s">
        <v>68</v>
      </c>
      <c r="O1914">
        <v>0</v>
      </c>
      <c r="Q1914">
        <f t="shared" si="29"/>
        <v>0.20001201634222543</v>
      </c>
      <c r="R1914" t="s">
        <v>3228</v>
      </c>
    </row>
    <row r="1915" spans="1:18" x14ac:dyDescent="0.25">
      <c r="A1915" t="s">
        <v>125</v>
      </c>
      <c r="B1915">
        <v>2016</v>
      </c>
      <c r="C1915" t="s">
        <v>3229</v>
      </c>
      <c r="D1915" t="s">
        <v>3230</v>
      </c>
      <c r="E1915" t="s">
        <v>128</v>
      </c>
      <c r="F1915" t="s">
        <v>120</v>
      </c>
      <c r="G1915">
        <v>42293</v>
      </c>
      <c r="I1915" t="s">
        <v>129</v>
      </c>
      <c r="J1915" t="s">
        <v>69</v>
      </c>
      <c r="K1915">
        <v>0.98</v>
      </c>
      <c r="L1915">
        <v>1720</v>
      </c>
      <c r="M1915">
        <v>0</v>
      </c>
      <c r="N1915" t="s">
        <v>68</v>
      </c>
      <c r="O1915">
        <v>0</v>
      </c>
      <c r="Q1915">
        <f t="shared" si="29"/>
        <v>0.20035411424843913</v>
      </c>
      <c r="R1915" t="s">
        <v>3230</v>
      </c>
    </row>
    <row r="1916" spans="1:18" x14ac:dyDescent="0.25">
      <c r="A1916" t="s">
        <v>125</v>
      </c>
      <c r="B1916">
        <v>2016</v>
      </c>
      <c r="C1916" t="s">
        <v>3231</v>
      </c>
      <c r="D1916" t="s">
        <v>3232</v>
      </c>
      <c r="E1916" t="s">
        <v>128</v>
      </c>
      <c r="F1916" t="s">
        <v>120</v>
      </c>
      <c r="G1916">
        <v>42293</v>
      </c>
      <c r="I1916" t="s">
        <v>129</v>
      </c>
      <c r="J1916" t="s">
        <v>69</v>
      </c>
      <c r="K1916">
        <v>1.83</v>
      </c>
      <c r="L1916">
        <v>3206</v>
      </c>
      <c r="M1916">
        <v>0</v>
      </c>
      <c r="N1916" t="s">
        <v>68</v>
      </c>
      <c r="O1916">
        <v>0</v>
      </c>
      <c r="Q1916">
        <f t="shared" si="29"/>
        <v>0.19999001921301493</v>
      </c>
      <c r="R1916" t="s">
        <v>3232</v>
      </c>
    </row>
    <row r="1917" spans="1:18" x14ac:dyDescent="0.25">
      <c r="A1917" t="s">
        <v>125</v>
      </c>
      <c r="B1917">
        <v>2016</v>
      </c>
      <c r="C1917" t="s">
        <v>3233</v>
      </c>
      <c r="D1917" t="s">
        <v>3234</v>
      </c>
      <c r="E1917">
        <v>1</v>
      </c>
      <c r="F1917" t="s">
        <v>120</v>
      </c>
      <c r="G1917">
        <v>41855</v>
      </c>
      <c r="I1917" t="s">
        <v>129</v>
      </c>
      <c r="J1917" t="s">
        <v>69</v>
      </c>
      <c r="K1917">
        <v>1.5</v>
      </c>
      <c r="L1917">
        <v>3317</v>
      </c>
      <c r="M1917">
        <v>0</v>
      </c>
      <c r="N1917" t="s">
        <v>68</v>
      </c>
      <c r="O1917">
        <v>0</v>
      </c>
      <c r="P1917" t="s">
        <v>122</v>
      </c>
      <c r="Q1917">
        <f t="shared" si="29"/>
        <v>0.2524353120243531</v>
      </c>
      <c r="R1917" t="s">
        <v>3234</v>
      </c>
    </row>
    <row r="1918" spans="1:18" x14ac:dyDescent="0.25">
      <c r="A1918" t="s">
        <v>130</v>
      </c>
      <c r="B1918">
        <v>2016</v>
      </c>
      <c r="C1918" t="s">
        <v>3235</v>
      </c>
      <c r="D1918" t="s">
        <v>3236</v>
      </c>
      <c r="E1918" t="s">
        <v>3237</v>
      </c>
      <c r="F1918" t="s">
        <v>120</v>
      </c>
      <c r="G1918">
        <v>35612</v>
      </c>
      <c r="I1918" t="s">
        <v>133</v>
      </c>
      <c r="J1918" t="s">
        <v>75</v>
      </c>
      <c r="K1918">
        <v>0.8</v>
      </c>
      <c r="L1918">
        <v>4483</v>
      </c>
      <c r="M1918">
        <v>22235</v>
      </c>
      <c r="N1918" t="s">
        <v>79</v>
      </c>
      <c r="O1918">
        <v>32447</v>
      </c>
      <c r="P1918" t="s">
        <v>81</v>
      </c>
      <c r="Q1918">
        <f t="shared" si="29"/>
        <v>0.63969748858447484</v>
      </c>
      <c r="R1918" t="s">
        <v>3236</v>
      </c>
    </row>
    <row r="1919" spans="1:18" x14ac:dyDescent="0.25">
      <c r="A1919" t="s">
        <v>130</v>
      </c>
      <c r="B1919">
        <v>2016</v>
      </c>
      <c r="C1919" t="s">
        <v>3235</v>
      </c>
      <c r="D1919" t="s">
        <v>3236</v>
      </c>
      <c r="E1919" t="s">
        <v>3238</v>
      </c>
      <c r="F1919" t="s">
        <v>120</v>
      </c>
      <c r="G1919">
        <v>35612</v>
      </c>
      <c r="I1919" t="s">
        <v>133</v>
      </c>
      <c r="J1919" t="s">
        <v>75</v>
      </c>
      <c r="K1919">
        <v>0.8</v>
      </c>
      <c r="L1919">
        <v>5373</v>
      </c>
      <c r="M1919">
        <v>26126</v>
      </c>
      <c r="N1919" t="s">
        <v>79</v>
      </c>
      <c r="O1919">
        <v>38126</v>
      </c>
      <c r="P1919" t="s">
        <v>81</v>
      </c>
      <c r="Q1919">
        <f t="shared" si="29"/>
        <v>0.76669520547945202</v>
      </c>
      <c r="R1919" t="s">
        <v>3236</v>
      </c>
    </row>
    <row r="1920" spans="1:18" x14ac:dyDescent="0.25">
      <c r="A1920" t="s">
        <v>150</v>
      </c>
      <c r="B1920">
        <v>2016</v>
      </c>
      <c r="C1920" t="s">
        <v>3239</v>
      </c>
      <c r="D1920" t="s">
        <v>3240</v>
      </c>
      <c r="E1920" t="s">
        <v>172</v>
      </c>
      <c r="F1920" t="s">
        <v>120</v>
      </c>
      <c r="G1920">
        <v>37742</v>
      </c>
      <c r="I1920" t="s">
        <v>199</v>
      </c>
      <c r="J1920" t="s">
        <v>84</v>
      </c>
      <c r="K1920">
        <v>237.6</v>
      </c>
      <c r="L1920">
        <v>1411290</v>
      </c>
      <c r="M1920">
        <v>1378830</v>
      </c>
      <c r="N1920" t="s">
        <v>81</v>
      </c>
      <c r="O1920">
        <v>0</v>
      </c>
      <c r="P1920" t="s">
        <v>527</v>
      </c>
      <c r="Q1920">
        <f t="shared" si="29"/>
        <v>0.67805624740556247</v>
      </c>
      <c r="R1920" t="s">
        <v>3240</v>
      </c>
    </row>
    <row r="1921" spans="1:18" x14ac:dyDescent="0.25">
      <c r="A1921" t="s">
        <v>150</v>
      </c>
      <c r="B1921">
        <v>2016</v>
      </c>
      <c r="C1921" t="s">
        <v>3239</v>
      </c>
      <c r="D1921" t="s">
        <v>3240</v>
      </c>
      <c r="E1921" t="s">
        <v>3241</v>
      </c>
      <c r="F1921" t="s">
        <v>120</v>
      </c>
      <c r="G1921">
        <v>37742</v>
      </c>
      <c r="I1921" t="s">
        <v>197</v>
      </c>
      <c r="J1921" t="s">
        <v>82</v>
      </c>
      <c r="K1921">
        <v>167.2</v>
      </c>
      <c r="L1921">
        <v>1061240</v>
      </c>
      <c r="M1921">
        <v>11992800</v>
      </c>
      <c r="N1921" t="s">
        <v>81</v>
      </c>
      <c r="O1921">
        <v>0</v>
      </c>
      <c r="P1921" t="s">
        <v>122</v>
      </c>
      <c r="Q1921">
        <f t="shared" si="29"/>
        <v>0.72455812632452865</v>
      </c>
      <c r="R1921" t="s">
        <v>3240</v>
      </c>
    </row>
    <row r="1922" spans="1:18" x14ac:dyDescent="0.25">
      <c r="A1922" t="s">
        <v>150</v>
      </c>
      <c r="B1922">
        <v>2016</v>
      </c>
      <c r="C1922" t="s">
        <v>3239</v>
      </c>
      <c r="D1922" t="s">
        <v>3240</v>
      </c>
      <c r="E1922" t="s">
        <v>3242</v>
      </c>
      <c r="F1922" t="s">
        <v>120</v>
      </c>
      <c r="G1922">
        <v>37742</v>
      </c>
      <c r="I1922" t="s">
        <v>197</v>
      </c>
      <c r="J1922" t="s">
        <v>82</v>
      </c>
      <c r="K1922">
        <v>167.2</v>
      </c>
      <c r="L1922">
        <v>1048430</v>
      </c>
      <c r="M1922">
        <v>11684100</v>
      </c>
      <c r="N1922" t="s">
        <v>81</v>
      </c>
      <c r="O1922">
        <v>0</v>
      </c>
      <c r="P1922" t="s">
        <v>122</v>
      </c>
      <c r="Q1922">
        <f t="shared" si="29"/>
        <v>0.71581214087522671</v>
      </c>
      <c r="R1922" t="s">
        <v>3240</v>
      </c>
    </row>
    <row r="1923" spans="1:18" x14ac:dyDescent="0.25">
      <c r="A1923" t="s">
        <v>125</v>
      </c>
      <c r="B1923">
        <v>2016</v>
      </c>
      <c r="C1923" t="s">
        <v>3243</v>
      </c>
      <c r="D1923" t="s">
        <v>3244</v>
      </c>
      <c r="E1923">
        <v>1</v>
      </c>
      <c r="F1923" t="s">
        <v>120</v>
      </c>
      <c r="G1923">
        <v>40483</v>
      </c>
      <c r="I1923" t="s">
        <v>129</v>
      </c>
      <c r="J1923" t="s">
        <v>69</v>
      </c>
      <c r="K1923">
        <v>4.5</v>
      </c>
      <c r="L1923">
        <v>6879</v>
      </c>
      <c r="M1923">
        <v>0</v>
      </c>
      <c r="N1923" t="s">
        <v>68</v>
      </c>
      <c r="O1923">
        <v>0</v>
      </c>
      <c r="P1923" t="s">
        <v>122</v>
      </c>
      <c r="Q1923">
        <f t="shared" si="29"/>
        <v>0.17450532724505327</v>
      </c>
      <c r="R1923" t="s">
        <v>3244</v>
      </c>
    </row>
    <row r="1924" spans="1:18" x14ac:dyDescent="0.25">
      <c r="A1924" t="s">
        <v>130</v>
      </c>
      <c r="B1924">
        <v>2016</v>
      </c>
      <c r="C1924" t="s">
        <v>3245</v>
      </c>
      <c r="D1924" t="s">
        <v>3246</v>
      </c>
      <c r="E1924">
        <v>1</v>
      </c>
      <c r="F1924" t="s">
        <v>120</v>
      </c>
      <c r="G1924">
        <v>41883</v>
      </c>
      <c r="I1924" t="s">
        <v>167</v>
      </c>
      <c r="J1924" t="s">
        <v>74</v>
      </c>
      <c r="K1924">
        <v>4.5999999999999996</v>
      </c>
      <c r="L1924">
        <v>27309</v>
      </c>
      <c r="M1924">
        <v>347219</v>
      </c>
      <c r="N1924" t="s">
        <v>79</v>
      </c>
      <c r="O1924">
        <v>0</v>
      </c>
      <c r="P1924" t="s">
        <v>122</v>
      </c>
      <c r="Q1924">
        <f t="shared" si="29"/>
        <v>0.67770994639666471</v>
      </c>
      <c r="R1924" t="s">
        <v>3246</v>
      </c>
    </row>
    <row r="1925" spans="1:18" x14ac:dyDescent="0.25">
      <c r="A1925" t="s">
        <v>130</v>
      </c>
      <c r="B1925">
        <v>2016</v>
      </c>
      <c r="C1925" t="s">
        <v>3245</v>
      </c>
      <c r="D1925" t="s">
        <v>3246</v>
      </c>
      <c r="E1925">
        <v>2</v>
      </c>
      <c r="F1925" t="s">
        <v>120</v>
      </c>
      <c r="G1925">
        <v>41883</v>
      </c>
      <c r="I1925" t="s">
        <v>167</v>
      </c>
      <c r="J1925" t="s">
        <v>74</v>
      </c>
      <c r="K1925">
        <v>4.5999999999999996</v>
      </c>
      <c r="L1925">
        <v>25560</v>
      </c>
      <c r="M1925">
        <v>318526</v>
      </c>
      <c r="N1925" t="s">
        <v>79</v>
      </c>
      <c r="O1925">
        <v>0</v>
      </c>
      <c r="P1925" t="s">
        <v>122</v>
      </c>
      <c r="Q1925">
        <f t="shared" ref="Q1925:Q1988" si="30">IFERROR(L1925/(K1925*8760),"")</f>
        <v>0.63430613460393093</v>
      </c>
      <c r="R1925" t="s">
        <v>3246</v>
      </c>
    </row>
    <row r="1926" spans="1:18" x14ac:dyDescent="0.25">
      <c r="A1926" t="s">
        <v>130</v>
      </c>
      <c r="B1926">
        <v>2016</v>
      </c>
      <c r="C1926" t="s">
        <v>3245</v>
      </c>
      <c r="D1926" t="s">
        <v>3246</v>
      </c>
      <c r="E1926">
        <v>3</v>
      </c>
      <c r="F1926" t="s">
        <v>120</v>
      </c>
      <c r="G1926">
        <v>41883</v>
      </c>
      <c r="I1926" t="s">
        <v>167</v>
      </c>
      <c r="J1926" t="s">
        <v>74</v>
      </c>
      <c r="K1926">
        <v>4.5999999999999996</v>
      </c>
      <c r="L1926">
        <v>25308</v>
      </c>
      <c r="M1926">
        <v>314907</v>
      </c>
      <c r="N1926" t="s">
        <v>79</v>
      </c>
      <c r="O1926">
        <v>0</v>
      </c>
      <c r="P1926" t="s">
        <v>122</v>
      </c>
      <c r="Q1926">
        <f t="shared" si="30"/>
        <v>0.62805241215008933</v>
      </c>
      <c r="R1926" t="s">
        <v>3246</v>
      </c>
    </row>
    <row r="1927" spans="1:18" x14ac:dyDescent="0.25">
      <c r="A1927" t="s">
        <v>130</v>
      </c>
      <c r="B1927">
        <v>2016</v>
      </c>
      <c r="C1927" t="s">
        <v>3245</v>
      </c>
      <c r="D1927" t="s">
        <v>3246</v>
      </c>
      <c r="E1927">
        <v>4</v>
      </c>
      <c r="F1927" t="s">
        <v>120</v>
      </c>
      <c r="G1927">
        <v>41883</v>
      </c>
      <c r="I1927" t="s">
        <v>167</v>
      </c>
      <c r="J1927" t="s">
        <v>74</v>
      </c>
      <c r="K1927">
        <v>4.5999999999999996</v>
      </c>
      <c r="L1927">
        <v>26843</v>
      </c>
      <c r="M1927">
        <v>335080</v>
      </c>
      <c r="N1927" t="s">
        <v>79</v>
      </c>
      <c r="O1927">
        <v>0</v>
      </c>
      <c r="P1927" t="s">
        <v>122</v>
      </c>
      <c r="Q1927">
        <f t="shared" si="30"/>
        <v>0.66614552312884656</v>
      </c>
      <c r="R1927" t="s">
        <v>3246</v>
      </c>
    </row>
    <row r="1928" spans="1:18" x14ac:dyDescent="0.25">
      <c r="A1928" t="s">
        <v>130</v>
      </c>
      <c r="B1928">
        <v>2016</v>
      </c>
      <c r="C1928" t="s">
        <v>3245</v>
      </c>
      <c r="D1928" t="s">
        <v>3246</v>
      </c>
      <c r="E1928">
        <v>5</v>
      </c>
      <c r="F1928" t="s">
        <v>120</v>
      </c>
      <c r="G1928">
        <v>41883</v>
      </c>
      <c r="I1928" t="s">
        <v>167</v>
      </c>
      <c r="J1928" t="s">
        <v>74</v>
      </c>
      <c r="K1928">
        <v>4.5999999999999996</v>
      </c>
      <c r="L1928">
        <v>25174</v>
      </c>
      <c r="M1928">
        <v>313458</v>
      </c>
      <c r="N1928" t="s">
        <v>79</v>
      </c>
      <c r="O1928">
        <v>0</v>
      </c>
      <c r="P1928" t="s">
        <v>122</v>
      </c>
      <c r="Q1928">
        <f t="shared" si="30"/>
        <v>0.62472702005161806</v>
      </c>
      <c r="R1928" t="s">
        <v>3246</v>
      </c>
    </row>
    <row r="1929" spans="1:18" x14ac:dyDescent="0.25">
      <c r="A1929" t="s">
        <v>116</v>
      </c>
      <c r="B1929">
        <v>2016</v>
      </c>
      <c r="C1929" t="s">
        <v>3247</v>
      </c>
      <c r="D1929" t="s">
        <v>3248</v>
      </c>
      <c r="E1929" t="s">
        <v>119</v>
      </c>
      <c r="F1929" t="s">
        <v>120</v>
      </c>
      <c r="G1929">
        <v>41244</v>
      </c>
      <c r="I1929" t="s">
        <v>121</v>
      </c>
      <c r="J1929" t="s">
        <v>99</v>
      </c>
      <c r="K1929">
        <v>1</v>
      </c>
      <c r="L1929">
        <v>1425</v>
      </c>
      <c r="M1929">
        <v>0</v>
      </c>
      <c r="N1929" t="s">
        <v>98</v>
      </c>
      <c r="O1929">
        <v>0</v>
      </c>
      <c r="P1929" t="s">
        <v>122</v>
      </c>
      <c r="Q1929">
        <f t="shared" si="30"/>
        <v>0.16267123287671234</v>
      </c>
      <c r="R1929" t="s">
        <v>3248</v>
      </c>
    </row>
    <row r="1930" spans="1:18" x14ac:dyDescent="0.25">
      <c r="A1930" t="s">
        <v>125</v>
      </c>
      <c r="B1930">
        <v>2016</v>
      </c>
      <c r="C1930" t="s">
        <v>3249</v>
      </c>
      <c r="D1930" t="s">
        <v>3250</v>
      </c>
      <c r="E1930">
        <v>1</v>
      </c>
      <c r="F1930" t="s">
        <v>120</v>
      </c>
      <c r="G1930">
        <v>40909</v>
      </c>
      <c r="I1930" t="s">
        <v>129</v>
      </c>
      <c r="J1930" t="s">
        <v>69</v>
      </c>
      <c r="K1930">
        <v>1.1000000000000001</v>
      </c>
      <c r="L1930">
        <v>1802</v>
      </c>
      <c r="M1930">
        <v>0</v>
      </c>
      <c r="N1930" t="s">
        <v>68</v>
      </c>
      <c r="O1930">
        <v>0</v>
      </c>
      <c r="P1930" t="s">
        <v>122</v>
      </c>
      <c r="Q1930">
        <f t="shared" si="30"/>
        <v>0.18700705687007058</v>
      </c>
      <c r="R1930" t="s">
        <v>3250</v>
      </c>
    </row>
    <row r="1931" spans="1:18" x14ac:dyDescent="0.25">
      <c r="A1931" t="s">
        <v>150</v>
      </c>
      <c r="B1931">
        <v>2016</v>
      </c>
      <c r="C1931" t="s">
        <v>3251</v>
      </c>
      <c r="D1931" t="s">
        <v>3252</v>
      </c>
      <c r="E1931" t="s">
        <v>3253</v>
      </c>
      <c r="F1931" t="s">
        <v>153</v>
      </c>
      <c r="G1931">
        <v>37073</v>
      </c>
      <c r="I1931" t="s">
        <v>197</v>
      </c>
      <c r="J1931" t="s">
        <v>82</v>
      </c>
      <c r="K1931">
        <v>182.4</v>
      </c>
      <c r="L1931">
        <v>54.11</v>
      </c>
      <c r="M1931">
        <v>1370.1</v>
      </c>
      <c r="N1931" t="s">
        <v>81</v>
      </c>
      <c r="O1931">
        <v>0</v>
      </c>
      <c r="P1931" t="s">
        <v>122</v>
      </c>
      <c r="Q1931">
        <f t="shared" si="30"/>
        <v>3.3864806136345428E-5</v>
      </c>
      <c r="R1931" t="s">
        <v>3252</v>
      </c>
    </row>
    <row r="1932" spans="1:18" x14ac:dyDescent="0.25">
      <c r="A1932" t="s">
        <v>150</v>
      </c>
      <c r="B1932">
        <v>2016</v>
      </c>
      <c r="C1932" t="s">
        <v>3251</v>
      </c>
      <c r="D1932" t="s">
        <v>3252</v>
      </c>
      <c r="E1932" t="s">
        <v>3254</v>
      </c>
      <c r="F1932" t="s">
        <v>153</v>
      </c>
      <c r="G1932">
        <v>37073</v>
      </c>
      <c r="I1932" t="s">
        <v>197</v>
      </c>
      <c r="J1932" t="s">
        <v>82</v>
      </c>
      <c r="K1932">
        <v>182.4</v>
      </c>
      <c r="L1932">
        <v>66.11</v>
      </c>
      <c r="M1932">
        <v>1658.11</v>
      </c>
      <c r="N1932" t="s">
        <v>81</v>
      </c>
      <c r="O1932">
        <v>0</v>
      </c>
      <c r="P1932" t="s">
        <v>122</v>
      </c>
      <c r="Q1932">
        <f t="shared" si="30"/>
        <v>4.137502002723704E-5</v>
      </c>
      <c r="R1932" t="s">
        <v>3252</v>
      </c>
    </row>
    <row r="1933" spans="1:18" x14ac:dyDescent="0.25">
      <c r="A1933" t="s">
        <v>150</v>
      </c>
      <c r="B1933">
        <v>2016</v>
      </c>
      <c r="C1933" t="s">
        <v>3251</v>
      </c>
      <c r="D1933" t="s">
        <v>3252</v>
      </c>
      <c r="E1933" t="s">
        <v>3255</v>
      </c>
      <c r="F1933" t="s">
        <v>153</v>
      </c>
      <c r="G1933">
        <v>37073</v>
      </c>
      <c r="I1933" t="s">
        <v>199</v>
      </c>
      <c r="J1933" t="s">
        <v>84</v>
      </c>
      <c r="K1933">
        <v>187</v>
      </c>
      <c r="L1933">
        <v>0.12</v>
      </c>
      <c r="M1933">
        <v>0</v>
      </c>
      <c r="N1933" t="s">
        <v>81</v>
      </c>
      <c r="O1933">
        <v>0</v>
      </c>
      <c r="P1933" t="s">
        <v>122</v>
      </c>
      <c r="Q1933">
        <f t="shared" si="30"/>
        <v>7.3254706614900003E-8</v>
      </c>
      <c r="R1933" t="s">
        <v>3252</v>
      </c>
    </row>
    <row r="1934" spans="1:18" x14ac:dyDescent="0.25">
      <c r="A1934" t="s">
        <v>150</v>
      </c>
      <c r="B1934">
        <v>2016</v>
      </c>
      <c r="C1934" t="s">
        <v>3256</v>
      </c>
      <c r="D1934" t="s">
        <v>3257</v>
      </c>
      <c r="E1934" t="s">
        <v>386</v>
      </c>
      <c r="F1934" t="s">
        <v>120</v>
      </c>
      <c r="G1934">
        <v>32106</v>
      </c>
      <c r="I1934" t="s">
        <v>167</v>
      </c>
      <c r="J1934" t="s">
        <v>74</v>
      </c>
      <c r="K1934">
        <v>75</v>
      </c>
      <c r="L1934">
        <v>650936</v>
      </c>
      <c r="M1934">
        <v>7982570</v>
      </c>
      <c r="N1934" t="s">
        <v>81</v>
      </c>
      <c r="O1934">
        <v>0</v>
      </c>
      <c r="P1934" t="s">
        <v>122</v>
      </c>
      <c r="Q1934">
        <f t="shared" si="30"/>
        <v>0.99077016742770163</v>
      </c>
      <c r="R1934" t="s">
        <v>3257</v>
      </c>
    </row>
    <row r="1935" spans="1:18" x14ac:dyDescent="0.25">
      <c r="A1935" t="s">
        <v>150</v>
      </c>
      <c r="B1935">
        <v>2016</v>
      </c>
      <c r="C1935" t="s">
        <v>3256</v>
      </c>
      <c r="D1935" t="s">
        <v>3257</v>
      </c>
      <c r="E1935" t="s">
        <v>773</v>
      </c>
      <c r="F1935" t="s">
        <v>120</v>
      </c>
      <c r="G1935">
        <v>32106</v>
      </c>
      <c r="I1935" t="s">
        <v>167</v>
      </c>
      <c r="J1935" t="s">
        <v>74</v>
      </c>
      <c r="K1935">
        <v>75</v>
      </c>
      <c r="L1935">
        <v>25822</v>
      </c>
      <c r="M1935">
        <v>99022</v>
      </c>
      <c r="N1935" t="s">
        <v>81</v>
      </c>
      <c r="O1935">
        <v>0</v>
      </c>
      <c r="P1935" t="s">
        <v>122</v>
      </c>
      <c r="Q1935">
        <f t="shared" si="30"/>
        <v>3.9302891933028918E-2</v>
      </c>
      <c r="R1935" t="s">
        <v>3257</v>
      </c>
    </row>
    <row r="1936" spans="1:18" x14ac:dyDescent="0.25">
      <c r="A1936" t="s">
        <v>150</v>
      </c>
      <c r="B1936">
        <v>2016</v>
      </c>
      <c r="C1936" t="s">
        <v>3256</v>
      </c>
      <c r="D1936" t="s">
        <v>3257</v>
      </c>
      <c r="E1936" t="s">
        <v>774</v>
      </c>
      <c r="F1936" t="s">
        <v>120</v>
      </c>
      <c r="G1936">
        <v>32108</v>
      </c>
      <c r="I1936" t="s">
        <v>167</v>
      </c>
      <c r="J1936" t="s">
        <v>74</v>
      </c>
      <c r="K1936">
        <v>75</v>
      </c>
      <c r="L1936">
        <v>673752</v>
      </c>
      <c r="M1936">
        <v>8330750</v>
      </c>
      <c r="N1936" t="s">
        <v>81</v>
      </c>
      <c r="O1936">
        <v>0</v>
      </c>
      <c r="P1936" t="s">
        <v>122</v>
      </c>
      <c r="Q1936">
        <f t="shared" si="30"/>
        <v>1.0254977168949773</v>
      </c>
      <c r="R1936" t="s">
        <v>3257</v>
      </c>
    </row>
    <row r="1937" spans="1:19" x14ac:dyDescent="0.25">
      <c r="A1937" t="s">
        <v>150</v>
      </c>
      <c r="B1937">
        <v>2016</v>
      </c>
      <c r="C1937" t="s">
        <v>3256</v>
      </c>
      <c r="D1937" t="s">
        <v>3257</v>
      </c>
      <c r="E1937" t="s">
        <v>775</v>
      </c>
      <c r="F1937" t="s">
        <v>120</v>
      </c>
      <c r="G1937">
        <v>32123</v>
      </c>
      <c r="I1937" t="s">
        <v>167</v>
      </c>
      <c r="J1937" t="s">
        <v>74</v>
      </c>
      <c r="K1937">
        <v>75</v>
      </c>
      <c r="L1937">
        <v>7117.02</v>
      </c>
      <c r="M1937">
        <v>115491</v>
      </c>
      <c r="N1937" t="s">
        <v>81</v>
      </c>
      <c r="O1937">
        <v>0</v>
      </c>
      <c r="P1937" t="s">
        <v>122</v>
      </c>
      <c r="Q1937">
        <f t="shared" si="30"/>
        <v>1.0832602739726029E-2</v>
      </c>
      <c r="R1937" t="s">
        <v>3257</v>
      </c>
    </row>
    <row r="1938" spans="1:19" x14ac:dyDescent="0.25">
      <c r="A1938" t="s">
        <v>130</v>
      </c>
      <c r="B1938">
        <v>2016</v>
      </c>
      <c r="C1938" t="s">
        <v>3258</v>
      </c>
      <c r="D1938" t="s">
        <v>3259</v>
      </c>
      <c r="E1938" t="s">
        <v>128</v>
      </c>
      <c r="F1938" t="s">
        <v>120</v>
      </c>
      <c r="G1938">
        <v>40676</v>
      </c>
      <c r="I1938" t="s">
        <v>167</v>
      </c>
      <c r="J1938" t="s">
        <v>74</v>
      </c>
      <c r="K1938">
        <v>1.2</v>
      </c>
      <c r="L1938">
        <v>4592.88</v>
      </c>
      <c r="M1938">
        <v>99177</v>
      </c>
      <c r="N1938" t="s">
        <v>79</v>
      </c>
      <c r="O1938">
        <v>0</v>
      </c>
      <c r="P1938" t="s">
        <v>122</v>
      </c>
      <c r="Q1938">
        <f t="shared" si="30"/>
        <v>0.43691780821917808</v>
      </c>
      <c r="R1938" t="s">
        <v>3259</v>
      </c>
    </row>
    <row r="1939" spans="1:19" x14ac:dyDescent="0.25">
      <c r="A1939" t="s">
        <v>130</v>
      </c>
      <c r="B1939">
        <v>2016</v>
      </c>
      <c r="C1939" t="s">
        <v>3258</v>
      </c>
      <c r="D1939" t="s">
        <v>3259</v>
      </c>
      <c r="E1939" t="s">
        <v>154</v>
      </c>
      <c r="F1939" t="s">
        <v>120</v>
      </c>
      <c r="G1939">
        <v>40676</v>
      </c>
      <c r="I1939" t="s">
        <v>167</v>
      </c>
      <c r="J1939" t="s">
        <v>74</v>
      </c>
      <c r="K1939">
        <v>1.2</v>
      </c>
      <c r="L1939">
        <v>4592.88</v>
      </c>
      <c r="M1939">
        <v>99177</v>
      </c>
      <c r="N1939" t="s">
        <v>79</v>
      </c>
      <c r="O1939">
        <v>0</v>
      </c>
      <c r="P1939" t="s">
        <v>122</v>
      </c>
      <c r="Q1939">
        <f t="shared" si="30"/>
        <v>0.43691780821917808</v>
      </c>
      <c r="R1939" t="s">
        <v>3259</v>
      </c>
    </row>
    <row r="1940" spans="1:19" x14ac:dyDescent="0.25">
      <c r="A1940" t="s">
        <v>130</v>
      </c>
      <c r="B1940">
        <v>2016</v>
      </c>
      <c r="C1940" t="s">
        <v>3258</v>
      </c>
      <c r="D1940" t="s">
        <v>3259</v>
      </c>
      <c r="E1940" t="s">
        <v>268</v>
      </c>
      <c r="F1940" t="s">
        <v>120</v>
      </c>
      <c r="G1940">
        <v>38047</v>
      </c>
      <c r="I1940" t="s">
        <v>167</v>
      </c>
      <c r="J1940" t="s">
        <v>74</v>
      </c>
      <c r="K1940">
        <v>3</v>
      </c>
      <c r="L1940">
        <v>11482.2</v>
      </c>
      <c r="M1940">
        <v>247944</v>
      </c>
      <c r="N1940" t="s">
        <v>79</v>
      </c>
      <c r="O1940">
        <v>0</v>
      </c>
      <c r="P1940" t="s">
        <v>122</v>
      </c>
      <c r="Q1940">
        <f t="shared" si="30"/>
        <v>0.43691780821917808</v>
      </c>
      <c r="R1940" t="s">
        <v>3259</v>
      </c>
    </row>
    <row r="1941" spans="1:19" x14ac:dyDescent="0.25">
      <c r="A1941" t="s">
        <v>125</v>
      </c>
      <c r="B1941">
        <v>2016</v>
      </c>
      <c r="C1941" t="s">
        <v>3260</v>
      </c>
      <c r="D1941" t="s">
        <v>3261</v>
      </c>
      <c r="E1941">
        <v>1</v>
      </c>
      <c r="F1941" t="s">
        <v>120</v>
      </c>
      <c r="G1941">
        <v>41358</v>
      </c>
      <c r="I1941" t="s">
        <v>129</v>
      </c>
      <c r="J1941" t="s">
        <v>69</v>
      </c>
      <c r="K1941">
        <v>20</v>
      </c>
      <c r="L1941">
        <v>55873</v>
      </c>
      <c r="M1941">
        <v>0</v>
      </c>
      <c r="N1941" t="s">
        <v>68</v>
      </c>
      <c r="O1941">
        <v>0</v>
      </c>
      <c r="P1941" t="s">
        <v>122</v>
      </c>
      <c r="Q1941">
        <f t="shared" si="30"/>
        <v>0.31890981735159818</v>
      </c>
      <c r="R1941" t="s">
        <v>3261</v>
      </c>
    </row>
    <row r="1942" spans="1:19" x14ac:dyDescent="0.25">
      <c r="A1942" t="s">
        <v>150</v>
      </c>
      <c r="B1942">
        <v>2016</v>
      </c>
      <c r="C1942" t="s">
        <v>3262</v>
      </c>
      <c r="D1942" t="s">
        <v>3263</v>
      </c>
      <c r="E1942" t="s">
        <v>3264</v>
      </c>
      <c r="F1942" t="s">
        <v>120</v>
      </c>
      <c r="G1942">
        <v>30133</v>
      </c>
      <c r="I1942" t="s">
        <v>167</v>
      </c>
      <c r="J1942" t="s">
        <v>74</v>
      </c>
      <c r="K1942">
        <v>2.5</v>
      </c>
      <c r="L1942">
        <v>19642</v>
      </c>
      <c r="M1942">
        <v>411285</v>
      </c>
      <c r="N1942" t="s">
        <v>81</v>
      </c>
      <c r="O1942">
        <v>0</v>
      </c>
      <c r="P1942" t="s">
        <v>527</v>
      </c>
      <c r="Q1942">
        <f t="shared" si="30"/>
        <v>0.89689497716894973</v>
      </c>
      <c r="R1942" t="s">
        <v>3263</v>
      </c>
    </row>
    <row r="1943" spans="1:19" x14ac:dyDescent="0.25">
      <c r="A1943" t="s">
        <v>150</v>
      </c>
      <c r="B1943">
        <v>2016</v>
      </c>
      <c r="C1943" t="s">
        <v>3262</v>
      </c>
      <c r="D1943" t="s">
        <v>3263</v>
      </c>
      <c r="E1943" t="s">
        <v>3265</v>
      </c>
      <c r="F1943" t="s">
        <v>120</v>
      </c>
      <c r="G1943">
        <v>30133</v>
      </c>
      <c r="I1943" t="s">
        <v>167</v>
      </c>
      <c r="J1943" t="s">
        <v>74</v>
      </c>
      <c r="K1943">
        <v>2.5</v>
      </c>
      <c r="L1943">
        <v>19712</v>
      </c>
      <c r="M1943">
        <v>397802</v>
      </c>
      <c r="N1943" t="s">
        <v>81</v>
      </c>
      <c r="O1943">
        <v>0</v>
      </c>
      <c r="P1943" t="s">
        <v>527</v>
      </c>
      <c r="Q1943">
        <f t="shared" si="30"/>
        <v>0.9000913242009132</v>
      </c>
      <c r="R1943" t="s">
        <v>3263</v>
      </c>
    </row>
    <row r="1944" spans="1:19" x14ac:dyDescent="0.25">
      <c r="A1944" t="s">
        <v>150</v>
      </c>
      <c r="B1944">
        <v>2016</v>
      </c>
      <c r="C1944" t="s">
        <v>3262</v>
      </c>
      <c r="D1944" t="s">
        <v>3263</v>
      </c>
      <c r="E1944" t="s">
        <v>3266</v>
      </c>
      <c r="F1944" t="s">
        <v>120</v>
      </c>
      <c r="G1944">
        <v>30133</v>
      </c>
      <c r="I1944" t="s">
        <v>167</v>
      </c>
      <c r="J1944" t="s">
        <v>74</v>
      </c>
      <c r="K1944">
        <v>2.5</v>
      </c>
      <c r="L1944">
        <v>19628</v>
      </c>
      <c r="M1944">
        <v>422676</v>
      </c>
      <c r="N1944" t="s">
        <v>81</v>
      </c>
      <c r="O1944">
        <v>0</v>
      </c>
      <c r="P1944" t="s">
        <v>527</v>
      </c>
      <c r="Q1944">
        <f t="shared" si="30"/>
        <v>0.89625570776255703</v>
      </c>
      <c r="R1944" t="s">
        <v>3263</v>
      </c>
    </row>
    <row r="1945" spans="1:19" x14ac:dyDescent="0.25">
      <c r="A1945" t="s">
        <v>150</v>
      </c>
      <c r="B1945">
        <v>2016</v>
      </c>
      <c r="C1945" t="s">
        <v>3262</v>
      </c>
      <c r="D1945" t="s">
        <v>3263</v>
      </c>
      <c r="E1945" t="s">
        <v>3267</v>
      </c>
      <c r="F1945" t="s">
        <v>120</v>
      </c>
      <c r="G1945">
        <v>30133</v>
      </c>
      <c r="I1945" t="s">
        <v>167</v>
      </c>
      <c r="J1945" t="s">
        <v>74</v>
      </c>
      <c r="K1945">
        <v>2.5</v>
      </c>
      <c r="L1945">
        <v>20000</v>
      </c>
      <c r="M1945">
        <v>429844</v>
      </c>
      <c r="N1945" t="s">
        <v>81</v>
      </c>
      <c r="O1945">
        <v>0</v>
      </c>
      <c r="P1945" t="s">
        <v>527</v>
      </c>
      <c r="Q1945">
        <f t="shared" si="30"/>
        <v>0.91324200913242004</v>
      </c>
      <c r="R1945" t="s">
        <v>3263</v>
      </c>
    </row>
    <row r="1946" spans="1:19" x14ac:dyDescent="0.25">
      <c r="A1946" t="s">
        <v>125</v>
      </c>
      <c r="B1946">
        <v>2016</v>
      </c>
      <c r="C1946" t="s">
        <v>3268</v>
      </c>
      <c r="D1946" t="s">
        <v>3269</v>
      </c>
      <c r="E1946">
        <v>1</v>
      </c>
      <c r="F1946" t="s">
        <v>120</v>
      </c>
      <c r="G1946">
        <v>41153</v>
      </c>
      <c r="I1946" t="s">
        <v>129</v>
      </c>
      <c r="J1946" t="s">
        <v>69</v>
      </c>
      <c r="K1946">
        <v>1</v>
      </c>
      <c r="L1946">
        <v>1748</v>
      </c>
      <c r="M1946">
        <v>0</v>
      </c>
      <c r="N1946" t="s">
        <v>68</v>
      </c>
      <c r="O1946">
        <v>0</v>
      </c>
      <c r="P1946" t="s">
        <v>122</v>
      </c>
      <c r="Q1946">
        <f t="shared" si="30"/>
        <v>0.19954337899543378</v>
      </c>
      <c r="R1946" t="s">
        <v>3269</v>
      </c>
    </row>
    <row r="1947" spans="1:19" x14ac:dyDescent="0.25">
      <c r="A1947" t="s">
        <v>116</v>
      </c>
      <c r="B1947">
        <v>2016</v>
      </c>
      <c r="C1947" t="s">
        <v>3270</v>
      </c>
      <c r="D1947" t="s">
        <v>3271</v>
      </c>
      <c r="E1947" t="s">
        <v>119</v>
      </c>
      <c r="F1947" t="s">
        <v>120</v>
      </c>
      <c r="G1947">
        <v>32873</v>
      </c>
      <c r="I1947" t="s">
        <v>121</v>
      </c>
      <c r="J1947" t="s">
        <v>99</v>
      </c>
      <c r="K1947">
        <v>1</v>
      </c>
      <c r="L1947">
        <v>3892</v>
      </c>
      <c r="M1947">
        <v>0</v>
      </c>
      <c r="N1947" t="s">
        <v>98</v>
      </c>
      <c r="O1947">
        <v>0</v>
      </c>
      <c r="P1947" t="s">
        <v>122</v>
      </c>
      <c r="Q1947">
        <f t="shared" si="30"/>
        <v>0.4442922374429224</v>
      </c>
      <c r="R1947" t="s">
        <v>3271</v>
      </c>
    </row>
    <row r="1948" spans="1:19" x14ac:dyDescent="0.25">
      <c r="A1948" t="s">
        <v>150</v>
      </c>
      <c r="B1948">
        <v>2016</v>
      </c>
      <c r="C1948" t="s">
        <v>3272</v>
      </c>
      <c r="D1948" t="s">
        <v>3273</v>
      </c>
      <c r="E1948">
        <v>1</v>
      </c>
      <c r="F1948" t="s">
        <v>120</v>
      </c>
      <c r="G1948">
        <v>41394</v>
      </c>
      <c r="I1948" t="s">
        <v>133</v>
      </c>
      <c r="J1948" t="s">
        <v>75</v>
      </c>
      <c r="K1948">
        <v>1.42</v>
      </c>
      <c r="L1948">
        <v>3082</v>
      </c>
      <c r="M1948">
        <v>341925</v>
      </c>
      <c r="N1948" t="s">
        <v>81</v>
      </c>
      <c r="O1948">
        <v>0</v>
      </c>
      <c r="P1948" t="s">
        <v>122</v>
      </c>
      <c r="Q1948">
        <f t="shared" si="30"/>
        <v>0.24776512959032737</v>
      </c>
      <c r="R1948" t="s">
        <v>3273</v>
      </c>
    </row>
    <row r="1949" spans="1:19" x14ac:dyDescent="0.25">
      <c r="A1949" t="s">
        <v>125</v>
      </c>
      <c r="B1949">
        <v>2016</v>
      </c>
      <c r="C1949" t="s">
        <v>3274</v>
      </c>
      <c r="D1949" t="s">
        <v>3275</v>
      </c>
      <c r="E1949" t="s">
        <v>128</v>
      </c>
      <c r="F1949" t="s">
        <v>120</v>
      </c>
      <c r="G1949">
        <v>42004</v>
      </c>
      <c r="I1949" t="s">
        <v>129</v>
      </c>
      <c r="J1949" t="s">
        <v>69</v>
      </c>
      <c r="K1949">
        <v>1.5</v>
      </c>
      <c r="L1949">
        <v>2628</v>
      </c>
      <c r="M1949">
        <v>0</v>
      </c>
      <c r="N1949" t="s">
        <v>68</v>
      </c>
      <c r="O1949">
        <v>0</v>
      </c>
      <c r="Q1949">
        <f t="shared" si="30"/>
        <v>0.2</v>
      </c>
      <c r="R1949" t="s">
        <v>3989</v>
      </c>
      <c r="S1949" t="s">
        <v>3990</v>
      </c>
    </row>
    <row r="1950" spans="1:19" x14ac:dyDescent="0.25">
      <c r="A1950" t="s">
        <v>116</v>
      </c>
      <c r="B1950">
        <v>2016</v>
      </c>
      <c r="C1950" t="s">
        <v>3276</v>
      </c>
      <c r="D1950" t="s">
        <v>3277</v>
      </c>
      <c r="E1950" t="s">
        <v>119</v>
      </c>
      <c r="F1950" t="s">
        <v>120</v>
      </c>
      <c r="G1950">
        <v>32143</v>
      </c>
      <c r="I1950" t="s">
        <v>121</v>
      </c>
      <c r="J1950" t="s">
        <v>99</v>
      </c>
      <c r="K1950">
        <v>1.5</v>
      </c>
      <c r="L1950">
        <v>1563</v>
      </c>
      <c r="M1950">
        <v>0</v>
      </c>
      <c r="N1950" t="s">
        <v>98</v>
      </c>
      <c r="O1950">
        <v>0</v>
      </c>
      <c r="P1950" t="s">
        <v>122</v>
      </c>
      <c r="Q1950">
        <f t="shared" si="30"/>
        <v>0.11894977168949772</v>
      </c>
      <c r="R1950" t="s">
        <v>3277</v>
      </c>
    </row>
    <row r="1951" spans="1:19" x14ac:dyDescent="0.25">
      <c r="A1951" t="s">
        <v>188</v>
      </c>
      <c r="B1951">
        <v>2016</v>
      </c>
      <c r="C1951" t="s">
        <v>3278</v>
      </c>
      <c r="D1951" t="s">
        <v>3279</v>
      </c>
      <c r="E1951">
        <v>1</v>
      </c>
      <c r="F1951" t="s">
        <v>120</v>
      </c>
      <c r="G1951">
        <v>30407</v>
      </c>
      <c r="I1951" t="s">
        <v>191</v>
      </c>
      <c r="J1951" t="s">
        <v>95</v>
      </c>
      <c r="K1951">
        <v>2.85</v>
      </c>
      <c r="L1951">
        <v>16278</v>
      </c>
      <c r="M1951">
        <v>0</v>
      </c>
      <c r="N1951" t="s">
        <v>93</v>
      </c>
      <c r="O1951">
        <v>0</v>
      </c>
      <c r="P1951" t="s">
        <v>122</v>
      </c>
      <c r="Q1951">
        <f t="shared" si="30"/>
        <v>0.65200672915164626</v>
      </c>
      <c r="R1951" t="s">
        <v>3279</v>
      </c>
    </row>
    <row r="1952" spans="1:19" x14ac:dyDescent="0.25">
      <c r="A1952" t="s">
        <v>125</v>
      </c>
      <c r="B1952">
        <v>2016</v>
      </c>
      <c r="C1952" t="s">
        <v>3280</v>
      </c>
      <c r="D1952" t="s">
        <v>3281</v>
      </c>
      <c r="E1952">
        <v>1</v>
      </c>
      <c r="F1952" t="s">
        <v>120</v>
      </c>
      <c r="G1952">
        <v>40680</v>
      </c>
      <c r="I1952" t="s">
        <v>129</v>
      </c>
      <c r="J1952" t="s">
        <v>69</v>
      </c>
      <c r="K1952">
        <v>1.5</v>
      </c>
      <c r="L1952">
        <v>2511</v>
      </c>
      <c r="M1952">
        <v>0</v>
      </c>
      <c r="N1952" t="s">
        <v>68</v>
      </c>
      <c r="O1952">
        <v>0</v>
      </c>
      <c r="P1952" t="s">
        <v>122</v>
      </c>
      <c r="Q1952">
        <f t="shared" si="30"/>
        <v>0.1910958904109589</v>
      </c>
      <c r="R1952" t="s">
        <v>3281</v>
      </c>
    </row>
    <row r="1953" spans="1:20" x14ac:dyDescent="0.25">
      <c r="A1953" t="s">
        <v>125</v>
      </c>
      <c r="B1953">
        <v>2016</v>
      </c>
      <c r="C1953" t="s">
        <v>3282</v>
      </c>
      <c r="D1953" t="s">
        <v>3283</v>
      </c>
      <c r="E1953" t="s">
        <v>128</v>
      </c>
      <c r="F1953" t="s">
        <v>120</v>
      </c>
      <c r="G1953">
        <v>42256</v>
      </c>
      <c r="I1953" t="s">
        <v>129</v>
      </c>
      <c r="J1953" t="s">
        <v>69</v>
      </c>
      <c r="K1953">
        <v>7.5</v>
      </c>
      <c r="L1953">
        <v>15045</v>
      </c>
      <c r="M1953">
        <v>0</v>
      </c>
      <c r="N1953" t="s">
        <v>68</v>
      </c>
      <c r="O1953">
        <v>0</v>
      </c>
      <c r="Q1953">
        <f t="shared" si="30"/>
        <v>0.22899543378995435</v>
      </c>
      <c r="R1953" t="s">
        <v>3283</v>
      </c>
    </row>
    <row r="1954" spans="1:20" x14ac:dyDescent="0.25">
      <c r="A1954" t="s">
        <v>188</v>
      </c>
      <c r="B1954">
        <v>2016</v>
      </c>
      <c r="C1954" t="s">
        <v>3284</v>
      </c>
      <c r="D1954" t="s">
        <v>3285</v>
      </c>
      <c r="E1954">
        <v>1</v>
      </c>
      <c r="F1954" t="s">
        <v>120</v>
      </c>
      <c r="G1954">
        <v>32948</v>
      </c>
      <c r="I1954" t="s">
        <v>191</v>
      </c>
      <c r="J1954" t="s">
        <v>95</v>
      </c>
      <c r="K1954">
        <v>20</v>
      </c>
      <c r="L1954">
        <v>29958</v>
      </c>
      <c r="M1954">
        <v>0</v>
      </c>
      <c r="N1954" t="s">
        <v>93</v>
      </c>
      <c r="O1954">
        <v>0</v>
      </c>
      <c r="P1954" t="s">
        <v>122</v>
      </c>
      <c r="Q1954">
        <f t="shared" si="30"/>
        <v>0.17099315068493151</v>
      </c>
      <c r="R1954" t="s">
        <v>3285</v>
      </c>
    </row>
    <row r="1955" spans="1:20" x14ac:dyDescent="0.25">
      <c r="A1955" t="s">
        <v>150</v>
      </c>
      <c r="B1955">
        <v>2016</v>
      </c>
      <c r="C1955" t="s">
        <v>3286</v>
      </c>
      <c r="D1955" t="s">
        <v>3287</v>
      </c>
      <c r="E1955" t="s">
        <v>3288</v>
      </c>
      <c r="F1955" t="s">
        <v>120</v>
      </c>
      <c r="G1955">
        <v>37742</v>
      </c>
      <c r="I1955" t="s">
        <v>197</v>
      </c>
      <c r="J1955" t="s">
        <v>82</v>
      </c>
      <c r="K1955">
        <v>185.3</v>
      </c>
      <c r="L1955">
        <v>813037</v>
      </c>
      <c r="M1955">
        <v>9789460</v>
      </c>
      <c r="N1955" t="s">
        <v>81</v>
      </c>
      <c r="O1955">
        <v>0</v>
      </c>
      <c r="P1955" t="s">
        <v>122</v>
      </c>
      <c r="Q1955">
        <f t="shared" si="30"/>
        <v>0.50087664825890144</v>
      </c>
      <c r="R1955" t="s">
        <v>3991</v>
      </c>
      <c r="S1955" t="s">
        <v>3992</v>
      </c>
      <c r="T1955">
        <v>1</v>
      </c>
    </row>
    <row r="1956" spans="1:20" x14ac:dyDescent="0.25">
      <c r="A1956" t="s">
        <v>150</v>
      </c>
      <c r="B1956">
        <v>2016</v>
      </c>
      <c r="C1956" t="s">
        <v>3286</v>
      </c>
      <c r="D1956" t="s">
        <v>3287</v>
      </c>
      <c r="E1956" t="s">
        <v>3289</v>
      </c>
      <c r="F1956" t="s">
        <v>120</v>
      </c>
      <c r="G1956">
        <v>37742</v>
      </c>
      <c r="I1956" t="s">
        <v>197</v>
      </c>
      <c r="J1956" t="s">
        <v>82</v>
      </c>
      <c r="K1956">
        <v>185.3</v>
      </c>
      <c r="L1956">
        <v>825757</v>
      </c>
      <c r="M1956">
        <v>9880180</v>
      </c>
      <c r="N1956" t="s">
        <v>81</v>
      </c>
      <c r="O1956">
        <v>0</v>
      </c>
      <c r="P1956" t="s">
        <v>122</v>
      </c>
      <c r="Q1956">
        <f t="shared" si="30"/>
        <v>0.50871288568210993</v>
      </c>
      <c r="R1956" t="s">
        <v>3991</v>
      </c>
      <c r="S1956" t="s">
        <v>3992</v>
      </c>
      <c r="T1956">
        <v>1</v>
      </c>
    </row>
    <row r="1957" spans="1:20" x14ac:dyDescent="0.25">
      <c r="A1957" t="s">
        <v>150</v>
      </c>
      <c r="B1957">
        <v>2016</v>
      </c>
      <c r="C1957" t="s">
        <v>3286</v>
      </c>
      <c r="D1957" t="s">
        <v>3287</v>
      </c>
      <c r="E1957" t="s">
        <v>172</v>
      </c>
      <c r="F1957" t="s">
        <v>120</v>
      </c>
      <c r="G1957">
        <v>37742</v>
      </c>
      <c r="I1957" t="s">
        <v>199</v>
      </c>
      <c r="J1957" t="s">
        <v>84</v>
      </c>
      <c r="K1957">
        <v>310.25</v>
      </c>
      <c r="L1957">
        <v>1048710</v>
      </c>
      <c r="M1957">
        <v>0</v>
      </c>
      <c r="N1957" t="s">
        <v>81</v>
      </c>
      <c r="O1957">
        <v>0</v>
      </c>
      <c r="P1957" t="s">
        <v>122</v>
      </c>
      <c r="Q1957">
        <f t="shared" si="30"/>
        <v>0.38586866534941994</v>
      </c>
      <c r="R1957" t="s">
        <v>3991</v>
      </c>
      <c r="S1957" t="s">
        <v>3992</v>
      </c>
      <c r="T1957">
        <v>1</v>
      </c>
    </row>
    <row r="1958" spans="1:20" x14ac:dyDescent="0.25">
      <c r="A1958" t="s">
        <v>125</v>
      </c>
      <c r="B1958">
        <v>2016</v>
      </c>
      <c r="C1958" t="s">
        <v>3290</v>
      </c>
      <c r="D1958" t="s">
        <v>3291</v>
      </c>
      <c r="E1958" t="s">
        <v>128</v>
      </c>
      <c r="F1958" t="s">
        <v>120</v>
      </c>
      <c r="G1958">
        <v>42064</v>
      </c>
      <c r="I1958" t="s">
        <v>129</v>
      </c>
      <c r="J1958" t="s">
        <v>69</v>
      </c>
      <c r="K1958">
        <v>1.49</v>
      </c>
      <c r="L1958">
        <v>3125</v>
      </c>
      <c r="M1958">
        <v>0</v>
      </c>
      <c r="N1958" t="s">
        <v>68</v>
      </c>
      <c r="O1958">
        <v>0</v>
      </c>
      <c r="P1958" t="s">
        <v>122</v>
      </c>
      <c r="Q1958">
        <f t="shared" si="30"/>
        <v>0.23941957034721584</v>
      </c>
      <c r="R1958" t="s">
        <v>3291</v>
      </c>
    </row>
    <row r="1959" spans="1:20" x14ac:dyDescent="0.25">
      <c r="A1959" t="s">
        <v>116</v>
      </c>
      <c r="B1959">
        <v>2016</v>
      </c>
      <c r="C1959" t="s">
        <v>3292</v>
      </c>
      <c r="D1959" t="s">
        <v>3293</v>
      </c>
      <c r="E1959" t="s">
        <v>119</v>
      </c>
      <c r="F1959" t="s">
        <v>120</v>
      </c>
      <c r="G1959">
        <v>31048</v>
      </c>
      <c r="I1959" t="s">
        <v>121</v>
      </c>
      <c r="J1959" t="s">
        <v>99</v>
      </c>
      <c r="K1959">
        <v>16.91</v>
      </c>
      <c r="L1959">
        <v>22830</v>
      </c>
      <c r="M1959">
        <v>0</v>
      </c>
      <c r="N1959" t="s">
        <v>98</v>
      </c>
      <c r="O1959">
        <v>0</v>
      </c>
      <c r="P1959" t="s">
        <v>122</v>
      </c>
      <c r="Q1959">
        <f t="shared" si="30"/>
        <v>0.15411971517218473</v>
      </c>
      <c r="R1959" t="s">
        <v>3993</v>
      </c>
      <c r="S1959" t="s">
        <v>3994</v>
      </c>
    </row>
    <row r="1960" spans="1:20" x14ac:dyDescent="0.25">
      <c r="A1960" t="s">
        <v>168</v>
      </c>
      <c r="B1960">
        <v>2016</v>
      </c>
      <c r="C1960" t="s">
        <v>3294</v>
      </c>
      <c r="D1960" t="s">
        <v>3295</v>
      </c>
      <c r="E1960" t="s">
        <v>128</v>
      </c>
      <c r="F1960" t="s">
        <v>120</v>
      </c>
      <c r="G1960">
        <v>31963</v>
      </c>
      <c r="I1960" t="s">
        <v>172</v>
      </c>
      <c r="J1960" t="s">
        <v>70</v>
      </c>
      <c r="K1960">
        <v>64.7</v>
      </c>
      <c r="L1960">
        <v>495330</v>
      </c>
      <c r="M1960">
        <v>0</v>
      </c>
      <c r="N1960" t="s">
        <v>77</v>
      </c>
      <c r="O1960">
        <v>0</v>
      </c>
      <c r="P1960" t="s">
        <v>122</v>
      </c>
      <c r="Q1960">
        <f t="shared" si="30"/>
        <v>0.87394931295123968</v>
      </c>
      <c r="R1960" t="s">
        <v>3995</v>
      </c>
      <c r="S1960" t="s">
        <v>3731</v>
      </c>
      <c r="T1960">
        <v>1</v>
      </c>
    </row>
    <row r="1961" spans="1:20" x14ac:dyDescent="0.25">
      <c r="A1961" t="s">
        <v>116</v>
      </c>
      <c r="B1961">
        <v>2016</v>
      </c>
      <c r="C1961" t="s">
        <v>3296</v>
      </c>
      <c r="D1961" t="s">
        <v>3297</v>
      </c>
      <c r="E1961" t="s">
        <v>119</v>
      </c>
      <c r="F1961" t="s">
        <v>120</v>
      </c>
      <c r="G1961">
        <v>29952</v>
      </c>
      <c r="I1961" t="s">
        <v>121</v>
      </c>
      <c r="J1961" t="s">
        <v>99</v>
      </c>
      <c r="K1961">
        <v>28.44</v>
      </c>
      <c r="L1961">
        <v>59013</v>
      </c>
      <c r="M1961">
        <v>0</v>
      </c>
      <c r="N1961" t="s">
        <v>98</v>
      </c>
      <c r="O1961">
        <v>0</v>
      </c>
      <c r="P1961" t="s">
        <v>122</v>
      </c>
      <c r="Q1961">
        <f t="shared" si="30"/>
        <v>0.23687214611872143</v>
      </c>
      <c r="R1961" t="s">
        <v>3996</v>
      </c>
      <c r="S1961" t="s">
        <v>3997</v>
      </c>
    </row>
    <row r="1962" spans="1:20" x14ac:dyDescent="0.25">
      <c r="A1962" t="s">
        <v>116</v>
      </c>
      <c r="B1962">
        <v>2016</v>
      </c>
      <c r="C1962" t="s">
        <v>3298</v>
      </c>
      <c r="D1962" t="s">
        <v>3299</v>
      </c>
      <c r="E1962" t="s">
        <v>119</v>
      </c>
      <c r="F1962" t="s">
        <v>120</v>
      </c>
      <c r="G1962">
        <v>29952</v>
      </c>
      <c r="I1962" t="s">
        <v>121</v>
      </c>
      <c r="J1962" t="s">
        <v>99</v>
      </c>
      <c r="K1962">
        <v>7.41</v>
      </c>
      <c r="L1962">
        <v>13321</v>
      </c>
      <c r="M1962">
        <v>0</v>
      </c>
      <c r="N1962" t="s">
        <v>98</v>
      </c>
      <c r="O1962">
        <v>0</v>
      </c>
      <c r="P1962" t="s">
        <v>122</v>
      </c>
      <c r="Q1962">
        <f t="shared" si="30"/>
        <v>0.20521755741654804</v>
      </c>
      <c r="R1962" t="s">
        <v>3299</v>
      </c>
    </row>
    <row r="1963" spans="1:20" x14ac:dyDescent="0.25">
      <c r="A1963" t="s">
        <v>125</v>
      </c>
      <c r="B1963">
        <v>2016</v>
      </c>
      <c r="C1963" t="s">
        <v>3300</v>
      </c>
      <c r="D1963" t="s">
        <v>3301</v>
      </c>
      <c r="E1963">
        <v>1</v>
      </c>
      <c r="F1963" t="s">
        <v>120</v>
      </c>
      <c r="G1963">
        <v>41760</v>
      </c>
      <c r="I1963" t="s">
        <v>129</v>
      </c>
      <c r="J1963" t="s">
        <v>69</v>
      </c>
      <c r="K1963">
        <v>1.25</v>
      </c>
      <c r="L1963">
        <v>2684</v>
      </c>
      <c r="M1963">
        <v>0</v>
      </c>
      <c r="N1963" t="s">
        <v>68</v>
      </c>
      <c r="O1963">
        <v>0</v>
      </c>
      <c r="P1963" t="s">
        <v>122</v>
      </c>
      <c r="Q1963">
        <f t="shared" si="30"/>
        <v>0.24511415525114155</v>
      </c>
      <c r="R1963" t="s">
        <v>3301</v>
      </c>
    </row>
    <row r="1964" spans="1:20" x14ac:dyDescent="0.25">
      <c r="A1964" t="s">
        <v>150</v>
      </c>
      <c r="B1964">
        <v>2016</v>
      </c>
      <c r="C1964" t="s">
        <v>3302</v>
      </c>
      <c r="D1964" t="s">
        <v>3303</v>
      </c>
      <c r="E1964" t="s">
        <v>682</v>
      </c>
      <c r="F1964" t="s">
        <v>483</v>
      </c>
      <c r="G1964">
        <v>30834</v>
      </c>
      <c r="I1964" t="s">
        <v>609</v>
      </c>
      <c r="J1964" t="s">
        <v>86</v>
      </c>
      <c r="K1964">
        <v>12</v>
      </c>
      <c r="L1964">
        <v>0.12</v>
      </c>
      <c r="M1964">
        <v>0</v>
      </c>
      <c r="N1964" t="s">
        <v>97</v>
      </c>
      <c r="O1964">
        <v>0</v>
      </c>
      <c r="P1964" t="s">
        <v>122</v>
      </c>
      <c r="Q1964">
        <f t="shared" si="30"/>
        <v>1.1415525114155251E-6</v>
      </c>
      <c r="R1964" t="s">
        <v>3998</v>
      </c>
      <c r="S1964" t="s">
        <v>3999</v>
      </c>
    </row>
    <row r="1965" spans="1:20" x14ac:dyDescent="0.25">
      <c r="A1965" t="s">
        <v>125</v>
      </c>
      <c r="B1965">
        <v>2016</v>
      </c>
      <c r="C1965" t="s">
        <v>3304</v>
      </c>
      <c r="D1965" t="s">
        <v>3305</v>
      </c>
      <c r="E1965">
        <v>1</v>
      </c>
      <c r="F1965" t="s">
        <v>120</v>
      </c>
      <c r="G1965">
        <v>40909</v>
      </c>
      <c r="I1965" t="s">
        <v>129</v>
      </c>
      <c r="J1965" t="s">
        <v>69</v>
      </c>
      <c r="K1965">
        <v>1</v>
      </c>
      <c r="L1965">
        <v>1622</v>
      </c>
      <c r="M1965">
        <v>0</v>
      </c>
      <c r="N1965" t="s">
        <v>68</v>
      </c>
      <c r="O1965">
        <v>0</v>
      </c>
      <c r="P1965" t="s">
        <v>122</v>
      </c>
      <c r="Q1965">
        <f t="shared" si="30"/>
        <v>0.18515981735159817</v>
      </c>
      <c r="R1965" t="s">
        <v>3305</v>
      </c>
    </row>
    <row r="1966" spans="1:20" x14ac:dyDescent="0.25">
      <c r="A1966" t="s">
        <v>150</v>
      </c>
      <c r="B1966">
        <v>2016</v>
      </c>
      <c r="C1966" t="s">
        <v>3306</v>
      </c>
      <c r="D1966" t="s">
        <v>3307</v>
      </c>
      <c r="E1966">
        <v>1</v>
      </c>
      <c r="F1966" t="s">
        <v>120</v>
      </c>
      <c r="G1966">
        <v>30011</v>
      </c>
      <c r="I1966" t="s">
        <v>167</v>
      </c>
      <c r="J1966" t="s">
        <v>74</v>
      </c>
      <c r="K1966">
        <v>19.88</v>
      </c>
      <c r="L1966">
        <v>174692</v>
      </c>
      <c r="M1966">
        <v>1936920</v>
      </c>
      <c r="N1966" t="s">
        <v>81</v>
      </c>
      <c r="O1966">
        <v>0</v>
      </c>
      <c r="P1966" t="s">
        <v>122</v>
      </c>
      <c r="Q1966">
        <f t="shared" si="30"/>
        <v>1.00311917165091</v>
      </c>
      <c r="R1966" t="s">
        <v>3307</v>
      </c>
    </row>
    <row r="1967" spans="1:20" x14ac:dyDescent="0.25">
      <c r="A1967" t="s">
        <v>150</v>
      </c>
      <c r="B1967">
        <v>2016</v>
      </c>
      <c r="C1967" t="s">
        <v>3306</v>
      </c>
      <c r="D1967" t="s">
        <v>3307</v>
      </c>
      <c r="E1967">
        <v>2</v>
      </c>
      <c r="F1967" t="s">
        <v>120</v>
      </c>
      <c r="G1967">
        <v>32843</v>
      </c>
      <c r="I1967" t="s">
        <v>167</v>
      </c>
      <c r="J1967" t="s">
        <v>74</v>
      </c>
      <c r="K1967">
        <v>49.9</v>
      </c>
      <c r="L1967">
        <v>327514</v>
      </c>
      <c r="M1967">
        <v>3155970</v>
      </c>
      <c r="N1967" t="s">
        <v>81</v>
      </c>
      <c r="O1967">
        <v>0</v>
      </c>
      <c r="P1967" t="s">
        <v>122</v>
      </c>
      <c r="Q1967">
        <f t="shared" si="30"/>
        <v>0.7492473531537962</v>
      </c>
      <c r="R1967" t="s">
        <v>3307</v>
      </c>
    </row>
    <row r="1968" spans="1:20" x14ac:dyDescent="0.25">
      <c r="A1968" t="s">
        <v>188</v>
      </c>
      <c r="B1968">
        <v>2016</v>
      </c>
      <c r="C1968" t="s">
        <v>3308</v>
      </c>
      <c r="D1968" t="s">
        <v>3309</v>
      </c>
      <c r="E1968">
        <v>1</v>
      </c>
      <c r="F1968" t="s">
        <v>427</v>
      </c>
      <c r="G1968">
        <v>25143</v>
      </c>
      <c r="I1968" t="s">
        <v>191</v>
      </c>
      <c r="J1968" t="s">
        <v>95</v>
      </c>
      <c r="K1968">
        <v>32.6</v>
      </c>
      <c r="L1968">
        <v>0.12</v>
      </c>
      <c r="M1968">
        <v>0</v>
      </c>
      <c r="N1968" t="s">
        <v>93</v>
      </c>
      <c r="O1968">
        <v>0</v>
      </c>
      <c r="P1968" t="s">
        <v>122</v>
      </c>
      <c r="Q1968">
        <f t="shared" si="30"/>
        <v>4.2020337843516258E-7</v>
      </c>
      <c r="R1968" t="s">
        <v>4000</v>
      </c>
      <c r="S1968" t="s">
        <v>4001</v>
      </c>
    </row>
    <row r="1969" spans="1:19" x14ac:dyDescent="0.25">
      <c r="A1969" t="s">
        <v>188</v>
      </c>
      <c r="B1969">
        <v>2016</v>
      </c>
      <c r="C1969" t="s">
        <v>3308</v>
      </c>
      <c r="D1969" t="s">
        <v>3309</v>
      </c>
      <c r="E1969">
        <v>2</v>
      </c>
      <c r="F1969" t="s">
        <v>427</v>
      </c>
      <c r="G1969">
        <v>25020</v>
      </c>
      <c r="I1969" t="s">
        <v>191</v>
      </c>
      <c r="J1969" t="s">
        <v>95</v>
      </c>
      <c r="K1969">
        <v>27.5</v>
      </c>
      <c r="L1969">
        <v>0.12</v>
      </c>
      <c r="M1969">
        <v>0</v>
      </c>
      <c r="N1969" t="s">
        <v>93</v>
      </c>
      <c r="O1969">
        <v>0</v>
      </c>
      <c r="P1969" t="s">
        <v>122</v>
      </c>
      <c r="Q1969">
        <f t="shared" si="30"/>
        <v>4.9813200498132006E-7</v>
      </c>
      <c r="R1969" t="s">
        <v>4000</v>
      </c>
      <c r="S1969" t="s">
        <v>4001</v>
      </c>
    </row>
    <row r="1970" spans="1:19" x14ac:dyDescent="0.25">
      <c r="A1970" t="s">
        <v>188</v>
      </c>
      <c r="B1970">
        <v>2016</v>
      </c>
      <c r="C1970" t="s">
        <v>3308</v>
      </c>
      <c r="D1970" t="s">
        <v>3309</v>
      </c>
      <c r="E1970">
        <v>3</v>
      </c>
      <c r="F1970" t="s">
        <v>427</v>
      </c>
      <c r="G1970">
        <v>25020</v>
      </c>
      <c r="I1970" t="s">
        <v>191</v>
      </c>
      <c r="J1970" t="s">
        <v>95</v>
      </c>
      <c r="K1970">
        <v>27.5</v>
      </c>
      <c r="L1970">
        <v>0.12</v>
      </c>
      <c r="M1970">
        <v>0</v>
      </c>
      <c r="N1970" t="s">
        <v>93</v>
      </c>
      <c r="O1970">
        <v>0</v>
      </c>
      <c r="P1970" t="s">
        <v>122</v>
      </c>
      <c r="Q1970">
        <f t="shared" si="30"/>
        <v>4.9813200498132006E-7</v>
      </c>
      <c r="R1970" t="s">
        <v>4000</v>
      </c>
      <c r="S1970" t="s">
        <v>4001</v>
      </c>
    </row>
    <row r="1971" spans="1:19" x14ac:dyDescent="0.25">
      <c r="A1971" t="s">
        <v>188</v>
      </c>
      <c r="B1971">
        <v>2016</v>
      </c>
      <c r="C1971" t="s">
        <v>3308</v>
      </c>
      <c r="D1971" t="s">
        <v>3309</v>
      </c>
      <c r="E1971">
        <v>4</v>
      </c>
      <c r="F1971" t="s">
        <v>427</v>
      </c>
      <c r="G1971">
        <v>24869</v>
      </c>
      <c r="I1971" t="s">
        <v>191</v>
      </c>
      <c r="J1971" t="s">
        <v>95</v>
      </c>
      <c r="K1971">
        <v>27.5</v>
      </c>
      <c r="L1971">
        <v>0.12</v>
      </c>
      <c r="M1971">
        <v>0</v>
      </c>
      <c r="N1971" t="s">
        <v>93</v>
      </c>
      <c r="O1971">
        <v>0</v>
      </c>
      <c r="P1971" t="s">
        <v>122</v>
      </c>
      <c r="Q1971">
        <f t="shared" si="30"/>
        <v>4.9813200498132006E-7</v>
      </c>
      <c r="R1971" t="s">
        <v>4000</v>
      </c>
      <c r="S1971" t="s">
        <v>4001</v>
      </c>
    </row>
    <row r="1972" spans="1:19" x14ac:dyDescent="0.25">
      <c r="A1972" t="s">
        <v>188</v>
      </c>
      <c r="B1972">
        <v>2016</v>
      </c>
      <c r="C1972" t="s">
        <v>3310</v>
      </c>
      <c r="D1972" t="s">
        <v>3311</v>
      </c>
      <c r="E1972" t="s">
        <v>3312</v>
      </c>
      <c r="F1972" t="s">
        <v>120</v>
      </c>
      <c r="G1972">
        <v>31959</v>
      </c>
      <c r="I1972" t="s">
        <v>191</v>
      </c>
      <c r="J1972" t="s">
        <v>95</v>
      </c>
      <c r="K1972">
        <v>2.97</v>
      </c>
      <c r="L1972">
        <v>20321</v>
      </c>
      <c r="M1972">
        <v>0</v>
      </c>
      <c r="N1972" t="s">
        <v>93</v>
      </c>
      <c r="O1972">
        <v>0</v>
      </c>
      <c r="P1972" t="s">
        <v>122</v>
      </c>
      <c r="Q1972">
        <f t="shared" si="30"/>
        <v>0.78106022169949108</v>
      </c>
      <c r="R1972" t="s">
        <v>3311</v>
      </c>
    </row>
    <row r="1973" spans="1:19" x14ac:dyDescent="0.25">
      <c r="A1973" t="s">
        <v>188</v>
      </c>
      <c r="B1973">
        <v>2016</v>
      </c>
      <c r="C1973" t="s">
        <v>3313</v>
      </c>
      <c r="D1973" t="s">
        <v>3314</v>
      </c>
      <c r="E1973" t="s">
        <v>128</v>
      </c>
      <c r="F1973" t="s">
        <v>120</v>
      </c>
      <c r="G1973">
        <v>31044</v>
      </c>
      <c r="I1973" t="s">
        <v>191</v>
      </c>
      <c r="J1973" t="s">
        <v>95</v>
      </c>
      <c r="K1973">
        <v>1.3</v>
      </c>
      <c r="L1973">
        <v>7703</v>
      </c>
      <c r="M1973">
        <v>0</v>
      </c>
      <c r="N1973" t="s">
        <v>93</v>
      </c>
      <c r="O1973">
        <v>0</v>
      </c>
      <c r="P1973" t="s">
        <v>122</v>
      </c>
      <c r="Q1973">
        <f t="shared" si="30"/>
        <v>0.67641376887952231</v>
      </c>
      <c r="R1973" t="s">
        <v>3314</v>
      </c>
    </row>
    <row r="1974" spans="1:19" x14ac:dyDescent="0.25">
      <c r="A1974" t="s">
        <v>150</v>
      </c>
      <c r="B1974">
        <v>2016</v>
      </c>
      <c r="C1974" t="s">
        <v>3315</v>
      </c>
      <c r="D1974" t="s">
        <v>3316</v>
      </c>
      <c r="E1974" t="s">
        <v>3317</v>
      </c>
      <c r="F1974" t="s">
        <v>120</v>
      </c>
      <c r="G1974">
        <v>37591</v>
      </c>
      <c r="I1974" t="s">
        <v>167</v>
      </c>
      <c r="J1974" t="s">
        <v>74</v>
      </c>
      <c r="K1974">
        <v>47.8</v>
      </c>
      <c r="L1974">
        <v>379218</v>
      </c>
      <c r="M1974">
        <v>3878780</v>
      </c>
      <c r="N1974" t="s">
        <v>81</v>
      </c>
      <c r="O1974">
        <v>0</v>
      </c>
      <c r="P1974" t="s">
        <v>122</v>
      </c>
      <c r="Q1974">
        <f t="shared" si="30"/>
        <v>0.90564280392044483</v>
      </c>
      <c r="R1974" t="s">
        <v>3316</v>
      </c>
    </row>
    <row r="1975" spans="1:19" x14ac:dyDescent="0.25">
      <c r="A1975" t="s">
        <v>125</v>
      </c>
      <c r="B1975">
        <v>2016</v>
      </c>
      <c r="C1975" t="s">
        <v>3318</v>
      </c>
      <c r="D1975" t="s">
        <v>3319</v>
      </c>
      <c r="E1975" t="s">
        <v>3320</v>
      </c>
      <c r="F1975" t="s">
        <v>120</v>
      </c>
      <c r="G1975">
        <v>42726</v>
      </c>
      <c r="I1975" t="s">
        <v>129</v>
      </c>
      <c r="J1975" t="s">
        <v>69</v>
      </c>
      <c r="K1975">
        <v>54</v>
      </c>
      <c r="L1975">
        <v>15466</v>
      </c>
      <c r="M1975">
        <v>0</v>
      </c>
      <c r="N1975" t="s">
        <v>68</v>
      </c>
      <c r="O1975">
        <v>0</v>
      </c>
      <c r="Q1975">
        <f t="shared" si="30"/>
        <v>3.2694909521393541E-2</v>
      </c>
      <c r="R1975" t="s">
        <v>3319</v>
      </c>
    </row>
    <row r="1976" spans="1:19" x14ac:dyDescent="0.25">
      <c r="A1976" t="s">
        <v>188</v>
      </c>
      <c r="B1976">
        <v>2016</v>
      </c>
      <c r="C1976" t="s">
        <v>3321</v>
      </c>
      <c r="D1976" t="s">
        <v>3322</v>
      </c>
      <c r="E1976" t="s">
        <v>3323</v>
      </c>
      <c r="F1976" t="s">
        <v>120</v>
      </c>
      <c r="G1976">
        <v>11536</v>
      </c>
      <c r="I1976" t="s">
        <v>191</v>
      </c>
      <c r="J1976" t="s">
        <v>95</v>
      </c>
      <c r="K1976">
        <v>30</v>
      </c>
      <c r="L1976">
        <v>134656</v>
      </c>
      <c r="M1976">
        <v>0</v>
      </c>
      <c r="N1976" t="s">
        <v>93</v>
      </c>
      <c r="O1976">
        <v>0</v>
      </c>
      <c r="P1976" t="s">
        <v>122</v>
      </c>
      <c r="Q1976">
        <f t="shared" si="30"/>
        <v>0.51238964992389646</v>
      </c>
      <c r="R1976" t="s">
        <v>3322</v>
      </c>
    </row>
    <row r="1977" spans="1:19" x14ac:dyDescent="0.25">
      <c r="A1977" t="s">
        <v>188</v>
      </c>
      <c r="B1977">
        <v>2016</v>
      </c>
      <c r="C1977" t="s">
        <v>3321</v>
      </c>
      <c r="D1977" t="s">
        <v>3322</v>
      </c>
      <c r="E1977" t="s">
        <v>3324</v>
      </c>
      <c r="F1977" t="s">
        <v>120</v>
      </c>
      <c r="G1977">
        <v>11536</v>
      </c>
      <c r="I1977" t="s">
        <v>191</v>
      </c>
      <c r="J1977" t="s">
        <v>95</v>
      </c>
      <c r="K1977">
        <v>30</v>
      </c>
      <c r="L1977">
        <v>134691</v>
      </c>
      <c r="M1977">
        <v>0</v>
      </c>
      <c r="N1977" t="s">
        <v>93</v>
      </c>
      <c r="O1977">
        <v>0</v>
      </c>
      <c r="P1977" t="s">
        <v>122</v>
      </c>
      <c r="Q1977">
        <f t="shared" si="30"/>
        <v>0.51252283105022833</v>
      </c>
      <c r="R1977" t="s">
        <v>3322</v>
      </c>
    </row>
    <row r="1978" spans="1:19" x14ac:dyDescent="0.25">
      <c r="A1978" t="s">
        <v>188</v>
      </c>
      <c r="B1978">
        <v>2016</v>
      </c>
      <c r="C1978" t="s">
        <v>3325</v>
      </c>
      <c r="D1978" t="s">
        <v>3326</v>
      </c>
      <c r="E1978">
        <v>1</v>
      </c>
      <c r="F1978" t="s">
        <v>120</v>
      </c>
      <c r="G1978">
        <v>31503</v>
      </c>
      <c r="I1978" t="s">
        <v>191</v>
      </c>
      <c r="J1978" t="s">
        <v>95</v>
      </c>
      <c r="K1978">
        <v>1.3</v>
      </c>
      <c r="L1978">
        <v>3202</v>
      </c>
      <c r="M1978">
        <v>0</v>
      </c>
      <c r="N1978" t="s">
        <v>93</v>
      </c>
      <c r="O1978">
        <v>0</v>
      </c>
      <c r="P1978" t="s">
        <v>122</v>
      </c>
      <c r="Q1978">
        <f t="shared" si="30"/>
        <v>0.28117316473480858</v>
      </c>
      <c r="R1978" t="s">
        <v>3326</v>
      </c>
    </row>
    <row r="1979" spans="1:19" x14ac:dyDescent="0.25">
      <c r="A1979" t="s">
        <v>130</v>
      </c>
      <c r="B1979">
        <v>2016</v>
      </c>
      <c r="C1979" t="s">
        <v>3327</v>
      </c>
      <c r="D1979" t="s">
        <v>3328</v>
      </c>
      <c r="E1979">
        <v>1</v>
      </c>
      <c r="F1979" t="s">
        <v>120</v>
      </c>
      <c r="G1979">
        <v>39995</v>
      </c>
      <c r="I1979" t="s">
        <v>167</v>
      </c>
      <c r="J1979" t="s">
        <v>74</v>
      </c>
      <c r="K1979">
        <v>2.25</v>
      </c>
      <c r="L1979">
        <v>1516.61</v>
      </c>
      <c r="M1979">
        <v>34377</v>
      </c>
      <c r="N1979" t="s">
        <v>79</v>
      </c>
      <c r="O1979">
        <v>0</v>
      </c>
      <c r="P1979" t="s">
        <v>122</v>
      </c>
      <c r="Q1979">
        <f t="shared" si="30"/>
        <v>7.6946220192795525E-2</v>
      </c>
      <c r="R1979" t="s">
        <v>4002</v>
      </c>
      <c r="S1979" t="s">
        <v>4003</v>
      </c>
    </row>
    <row r="1980" spans="1:19" x14ac:dyDescent="0.25">
      <c r="A1980" t="s">
        <v>125</v>
      </c>
      <c r="B1980">
        <v>2016</v>
      </c>
      <c r="C1980" t="s">
        <v>3329</v>
      </c>
      <c r="D1980" t="s">
        <v>3330</v>
      </c>
      <c r="E1980">
        <v>1</v>
      </c>
      <c r="F1980" t="s">
        <v>120</v>
      </c>
      <c r="G1980">
        <v>40909</v>
      </c>
      <c r="I1980" t="s">
        <v>129</v>
      </c>
      <c r="J1980" t="s">
        <v>69</v>
      </c>
      <c r="K1980">
        <v>1</v>
      </c>
      <c r="L1980">
        <v>1622</v>
      </c>
      <c r="M1980">
        <v>0</v>
      </c>
      <c r="N1980" t="s">
        <v>68</v>
      </c>
      <c r="O1980">
        <v>0</v>
      </c>
      <c r="P1980" t="s">
        <v>122</v>
      </c>
      <c r="Q1980">
        <f t="shared" si="30"/>
        <v>0.18515981735159817</v>
      </c>
      <c r="R1980" t="s">
        <v>3330</v>
      </c>
    </row>
    <row r="1981" spans="1:19" x14ac:dyDescent="0.25">
      <c r="A1981" t="s">
        <v>125</v>
      </c>
      <c r="B1981">
        <v>2016</v>
      </c>
      <c r="C1981" t="s">
        <v>3331</v>
      </c>
      <c r="D1981" t="s">
        <v>3332</v>
      </c>
      <c r="E1981" t="s">
        <v>3333</v>
      </c>
      <c r="F1981" t="s">
        <v>120</v>
      </c>
      <c r="G1981">
        <v>41518</v>
      </c>
      <c r="I1981" t="s">
        <v>129</v>
      </c>
      <c r="J1981" t="s">
        <v>69</v>
      </c>
      <c r="K1981">
        <v>550</v>
      </c>
      <c r="L1981">
        <v>1265760</v>
      </c>
      <c r="M1981">
        <v>0</v>
      </c>
      <c r="N1981" t="s">
        <v>68</v>
      </c>
      <c r="O1981">
        <v>0</v>
      </c>
      <c r="P1981" t="s">
        <v>122</v>
      </c>
      <c r="Q1981">
        <f t="shared" si="30"/>
        <v>0.26271481942714819</v>
      </c>
      <c r="R1981" t="s">
        <v>3332</v>
      </c>
    </row>
    <row r="1982" spans="1:19" x14ac:dyDescent="0.25">
      <c r="A1982" t="s">
        <v>125</v>
      </c>
      <c r="B1982">
        <v>2016</v>
      </c>
      <c r="C1982" t="s">
        <v>3334</v>
      </c>
      <c r="D1982" t="s">
        <v>3335</v>
      </c>
      <c r="E1982" t="s">
        <v>128</v>
      </c>
      <c r="F1982" t="s">
        <v>120</v>
      </c>
      <c r="G1982">
        <v>42004</v>
      </c>
      <c r="I1982" t="s">
        <v>129</v>
      </c>
      <c r="J1982" t="s">
        <v>69</v>
      </c>
      <c r="K1982">
        <v>1.5</v>
      </c>
      <c r="L1982">
        <v>2628</v>
      </c>
      <c r="M1982">
        <v>0</v>
      </c>
      <c r="N1982" t="s">
        <v>68</v>
      </c>
      <c r="O1982">
        <v>0</v>
      </c>
      <c r="Q1982">
        <f t="shared" si="30"/>
        <v>0.2</v>
      </c>
      <c r="R1982" t="s">
        <v>3335</v>
      </c>
    </row>
    <row r="1983" spans="1:19" x14ac:dyDescent="0.25">
      <c r="A1983" t="s">
        <v>125</v>
      </c>
      <c r="B1983">
        <v>2016</v>
      </c>
      <c r="C1983" t="s">
        <v>3336</v>
      </c>
      <c r="D1983" t="s">
        <v>3337</v>
      </c>
      <c r="E1983" t="s">
        <v>128</v>
      </c>
      <c r="F1983" t="s">
        <v>120</v>
      </c>
      <c r="G1983">
        <v>42004</v>
      </c>
      <c r="I1983" t="s">
        <v>129</v>
      </c>
      <c r="J1983" t="s">
        <v>69</v>
      </c>
      <c r="K1983">
        <v>1</v>
      </c>
      <c r="L1983">
        <v>1752</v>
      </c>
      <c r="M1983">
        <v>0</v>
      </c>
      <c r="N1983" t="s">
        <v>68</v>
      </c>
      <c r="O1983">
        <v>0</v>
      </c>
      <c r="Q1983">
        <f t="shared" si="30"/>
        <v>0.2</v>
      </c>
      <c r="R1983" t="s">
        <v>3337</v>
      </c>
    </row>
    <row r="1984" spans="1:19" x14ac:dyDescent="0.25">
      <c r="A1984" t="s">
        <v>150</v>
      </c>
      <c r="B1984">
        <v>2016</v>
      </c>
      <c r="C1984" t="s">
        <v>3338</v>
      </c>
      <c r="D1984" t="s">
        <v>3339</v>
      </c>
      <c r="E1984" t="s">
        <v>3340</v>
      </c>
      <c r="F1984" t="s">
        <v>120</v>
      </c>
      <c r="G1984">
        <v>30560</v>
      </c>
      <c r="I1984" t="s">
        <v>609</v>
      </c>
      <c r="J1984" t="s">
        <v>86</v>
      </c>
      <c r="K1984">
        <v>7.5</v>
      </c>
      <c r="L1984">
        <v>10527</v>
      </c>
      <c r="M1984">
        <v>0</v>
      </c>
      <c r="N1984" t="s">
        <v>81</v>
      </c>
      <c r="O1984">
        <v>0</v>
      </c>
      <c r="P1984" t="s">
        <v>91</v>
      </c>
      <c r="Q1984">
        <f t="shared" si="30"/>
        <v>0.16022831050228312</v>
      </c>
      <c r="R1984" t="s">
        <v>3339</v>
      </c>
    </row>
    <row r="1985" spans="1:20" x14ac:dyDescent="0.25">
      <c r="A1985" t="s">
        <v>150</v>
      </c>
      <c r="B1985">
        <v>2016</v>
      </c>
      <c r="C1985" t="s">
        <v>3338</v>
      </c>
      <c r="D1985" t="s">
        <v>3339</v>
      </c>
      <c r="E1985" t="s">
        <v>3341</v>
      </c>
      <c r="F1985" t="s">
        <v>120</v>
      </c>
      <c r="G1985">
        <v>32448</v>
      </c>
      <c r="I1985" t="s">
        <v>167</v>
      </c>
      <c r="J1985" t="s">
        <v>74</v>
      </c>
      <c r="K1985">
        <v>22.48</v>
      </c>
      <c r="L1985">
        <v>12894.1</v>
      </c>
      <c r="M1985">
        <v>209414</v>
      </c>
      <c r="N1985" t="s">
        <v>81</v>
      </c>
      <c r="O1985">
        <v>0</v>
      </c>
      <c r="P1985" t="s">
        <v>81</v>
      </c>
      <c r="Q1985">
        <f t="shared" si="30"/>
        <v>6.5477278636311934E-2</v>
      </c>
      <c r="R1985" t="s">
        <v>3339</v>
      </c>
    </row>
    <row r="1986" spans="1:20" x14ac:dyDescent="0.25">
      <c r="A1986" t="s">
        <v>150</v>
      </c>
      <c r="B1986">
        <v>2016</v>
      </c>
      <c r="C1986" t="s">
        <v>3338</v>
      </c>
      <c r="D1986" t="s">
        <v>3339</v>
      </c>
      <c r="E1986" t="s">
        <v>2794</v>
      </c>
      <c r="F1986" t="s">
        <v>120</v>
      </c>
      <c r="G1986">
        <v>32448</v>
      </c>
      <c r="I1986" t="s">
        <v>172</v>
      </c>
      <c r="J1986" t="s">
        <v>70</v>
      </c>
      <c r="K1986">
        <v>19.3</v>
      </c>
      <c r="L1986">
        <v>45085</v>
      </c>
      <c r="M1986">
        <v>0</v>
      </c>
      <c r="N1986" t="s">
        <v>81</v>
      </c>
      <c r="O1986">
        <v>0</v>
      </c>
      <c r="P1986" t="s">
        <v>91</v>
      </c>
      <c r="Q1986">
        <f t="shared" si="30"/>
        <v>0.26666784962263707</v>
      </c>
      <c r="R1986" t="s">
        <v>3339</v>
      </c>
    </row>
    <row r="1987" spans="1:20" x14ac:dyDescent="0.25">
      <c r="A1987" t="s">
        <v>130</v>
      </c>
      <c r="B1987">
        <v>2016</v>
      </c>
      <c r="C1987" t="s">
        <v>3342</v>
      </c>
      <c r="D1987" t="s">
        <v>3343</v>
      </c>
      <c r="E1987" t="s">
        <v>681</v>
      </c>
      <c r="F1987" t="s">
        <v>120</v>
      </c>
      <c r="G1987">
        <v>31413</v>
      </c>
      <c r="I1987" t="s">
        <v>197</v>
      </c>
      <c r="J1987" t="s">
        <v>82</v>
      </c>
      <c r="K1987">
        <v>9.9</v>
      </c>
      <c r="L1987">
        <v>31852</v>
      </c>
      <c r="M1987">
        <v>433337</v>
      </c>
      <c r="N1987" t="s">
        <v>88</v>
      </c>
      <c r="O1987">
        <v>5209.01</v>
      </c>
      <c r="P1987" t="s">
        <v>81</v>
      </c>
      <c r="Q1987">
        <f t="shared" si="30"/>
        <v>0.36728010700613439</v>
      </c>
      <c r="R1987" t="s">
        <v>3343</v>
      </c>
    </row>
    <row r="1988" spans="1:20" x14ac:dyDescent="0.25">
      <c r="A1988" t="s">
        <v>130</v>
      </c>
      <c r="B1988">
        <v>2016</v>
      </c>
      <c r="C1988" t="s">
        <v>3342</v>
      </c>
      <c r="D1988" t="s">
        <v>3343</v>
      </c>
      <c r="E1988" t="s">
        <v>682</v>
      </c>
      <c r="F1988" t="s">
        <v>120</v>
      </c>
      <c r="G1988">
        <v>36923</v>
      </c>
      <c r="I1988" t="s">
        <v>197</v>
      </c>
      <c r="J1988" t="s">
        <v>82</v>
      </c>
      <c r="K1988">
        <v>9.9</v>
      </c>
      <c r="L1988">
        <v>49926</v>
      </c>
      <c r="M1988">
        <v>669398</v>
      </c>
      <c r="N1988" t="s">
        <v>88</v>
      </c>
      <c r="O1988">
        <v>6186</v>
      </c>
      <c r="P1988" t="s">
        <v>81</v>
      </c>
      <c r="Q1988">
        <f t="shared" si="30"/>
        <v>0.57568839075688394</v>
      </c>
      <c r="R1988" t="s">
        <v>3343</v>
      </c>
    </row>
    <row r="1989" spans="1:20" x14ac:dyDescent="0.25">
      <c r="A1989" t="s">
        <v>130</v>
      </c>
      <c r="B1989">
        <v>2016</v>
      </c>
      <c r="C1989" t="s">
        <v>3342</v>
      </c>
      <c r="D1989" t="s">
        <v>3343</v>
      </c>
      <c r="E1989" t="s">
        <v>683</v>
      </c>
      <c r="F1989" t="s">
        <v>120</v>
      </c>
      <c r="G1989">
        <v>36861</v>
      </c>
      <c r="I1989" t="s">
        <v>197</v>
      </c>
      <c r="J1989" t="s">
        <v>82</v>
      </c>
      <c r="K1989">
        <v>9.9</v>
      </c>
      <c r="L1989">
        <v>41672</v>
      </c>
      <c r="M1989">
        <v>553426</v>
      </c>
      <c r="N1989" t="s">
        <v>88</v>
      </c>
      <c r="O1989">
        <v>4563</v>
      </c>
      <c r="P1989" t="s">
        <v>81</v>
      </c>
      <c r="Q1989">
        <f t="shared" ref="Q1989:Q2052" si="31">IFERROR(L1989/(K1989*8760),"")</f>
        <v>0.4805128914717956</v>
      </c>
      <c r="R1989" t="s">
        <v>3343</v>
      </c>
    </row>
    <row r="1990" spans="1:20" x14ac:dyDescent="0.25">
      <c r="A1990" t="s">
        <v>130</v>
      </c>
      <c r="B1990">
        <v>2016</v>
      </c>
      <c r="C1990" t="s">
        <v>3342</v>
      </c>
      <c r="D1990" t="s">
        <v>3343</v>
      </c>
      <c r="E1990" t="s">
        <v>3344</v>
      </c>
      <c r="F1990" t="s">
        <v>120</v>
      </c>
      <c r="G1990">
        <v>41363</v>
      </c>
      <c r="I1990" t="s">
        <v>199</v>
      </c>
      <c r="J1990" t="s">
        <v>84</v>
      </c>
      <c r="K1990">
        <v>8.6999999999999993</v>
      </c>
      <c r="L1990">
        <v>30191</v>
      </c>
      <c r="M1990">
        <v>0</v>
      </c>
      <c r="N1990" t="s">
        <v>88</v>
      </c>
      <c r="O1990">
        <v>0</v>
      </c>
      <c r="P1990" t="s">
        <v>81</v>
      </c>
      <c r="Q1990">
        <f t="shared" si="31"/>
        <v>0.39614496404765653</v>
      </c>
      <c r="R1990" t="s">
        <v>3343</v>
      </c>
    </row>
    <row r="1991" spans="1:20" x14ac:dyDescent="0.25">
      <c r="A1991" t="s">
        <v>130</v>
      </c>
      <c r="B1991">
        <v>2016</v>
      </c>
      <c r="C1991" t="s">
        <v>3345</v>
      </c>
      <c r="D1991" t="s">
        <v>3346</v>
      </c>
      <c r="E1991" t="s">
        <v>1843</v>
      </c>
      <c r="F1991" t="s">
        <v>427</v>
      </c>
      <c r="G1991">
        <v>38596</v>
      </c>
      <c r="I1991" t="s">
        <v>133</v>
      </c>
      <c r="J1991" t="s">
        <v>75</v>
      </c>
      <c r="K1991">
        <v>1.88</v>
      </c>
      <c r="L1991">
        <v>0.01</v>
      </c>
      <c r="M1991">
        <v>0</v>
      </c>
      <c r="N1991" t="s">
        <v>79</v>
      </c>
      <c r="O1991">
        <v>0</v>
      </c>
      <c r="P1991" t="s">
        <v>81</v>
      </c>
      <c r="Q1991">
        <f t="shared" si="31"/>
        <v>6.0720878266783251E-7</v>
      </c>
      <c r="R1991" t="s">
        <v>4004</v>
      </c>
      <c r="S1991" t="s">
        <v>4005</v>
      </c>
      <c r="T1991">
        <v>1</v>
      </c>
    </row>
    <row r="1992" spans="1:20" x14ac:dyDescent="0.25">
      <c r="A1992" t="s">
        <v>130</v>
      </c>
      <c r="B1992">
        <v>2016</v>
      </c>
      <c r="C1992" t="s">
        <v>3345</v>
      </c>
      <c r="D1992" t="s">
        <v>3346</v>
      </c>
      <c r="E1992" t="s">
        <v>1844</v>
      </c>
      <c r="F1992" t="s">
        <v>427</v>
      </c>
      <c r="G1992">
        <v>38596</v>
      </c>
      <c r="I1992" t="s">
        <v>133</v>
      </c>
      <c r="J1992" t="s">
        <v>75</v>
      </c>
      <c r="K1992">
        <v>1.88</v>
      </c>
      <c r="L1992">
        <v>0.01</v>
      </c>
      <c r="M1992">
        <v>0</v>
      </c>
      <c r="N1992" t="s">
        <v>79</v>
      </c>
      <c r="O1992">
        <v>0</v>
      </c>
      <c r="P1992" t="s">
        <v>81</v>
      </c>
      <c r="Q1992">
        <f t="shared" si="31"/>
        <v>6.0720878266783251E-7</v>
      </c>
      <c r="R1992" t="s">
        <v>4004</v>
      </c>
      <c r="S1992" t="s">
        <v>4005</v>
      </c>
      <c r="T1992">
        <v>1</v>
      </c>
    </row>
    <row r="1993" spans="1:20" x14ac:dyDescent="0.25">
      <c r="A1993" t="s">
        <v>150</v>
      </c>
      <c r="B1993">
        <v>2016</v>
      </c>
      <c r="C1993" t="s">
        <v>3347</v>
      </c>
      <c r="D1993" t="s">
        <v>3348</v>
      </c>
      <c r="E1993" t="s">
        <v>128</v>
      </c>
      <c r="F1993" t="s">
        <v>120</v>
      </c>
      <c r="G1993">
        <v>38718</v>
      </c>
      <c r="I1993" t="s">
        <v>133</v>
      </c>
      <c r="J1993" t="s">
        <v>75</v>
      </c>
      <c r="K1993">
        <v>1.38</v>
      </c>
      <c r="L1993">
        <v>293</v>
      </c>
      <c r="M1993">
        <v>0</v>
      </c>
      <c r="N1993" t="s">
        <v>76</v>
      </c>
      <c r="O1993">
        <v>0</v>
      </c>
      <c r="P1993" t="s">
        <v>122</v>
      </c>
      <c r="Q1993">
        <f t="shared" si="31"/>
        <v>2.4237310568460065E-2</v>
      </c>
      <c r="R1993" t="s">
        <v>3348</v>
      </c>
    </row>
    <row r="1994" spans="1:20" x14ac:dyDescent="0.25">
      <c r="A1994" t="s">
        <v>130</v>
      </c>
      <c r="B1994">
        <v>2016</v>
      </c>
      <c r="C1994" t="s">
        <v>3349</v>
      </c>
      <c r="D1994" t="s">
        <v>3350</v>
      </c>
      <c r="E1994" t="s">
        <v>207</v>
      </c>
      <c r="F1994" t="s">
        <v>446</v>
      </c>
      <c r="G1994">
        <v>32989</v>
      </c>
      <c r="I1994" t="s">
        <v>172</v>
      </c>
      <c r="J1994" t="s">
        <v>70</v>
      </c>
      <c r="K1994">
        <v>23</v>
      </c>
      <c r="L1994">
        <v>0.12</v>
      </c>
      <c r="M1994">
        <v>0</v>
      </c>
      <c r="N1994" t="s">
        <v>96</v>
      </c>
      <c r="O1994">
        <v>0</v>
      </c>
      <c r="P1994" t="s">
        <v>81</v>
      </c>
      <c r="Q1994">
        <f t="shared" si="31"/>
        <v>5.9559261465157825E-7</v>
      </c>
      <c r="R1994" t="s">
        <v>3350</v>
      </c>
    </row>
    <row r="1995" spans="1:20" x14ac:dyDescent="0.25">
      <c r="A1995" t="s">
        <v>150</v>
      </c>
      <c r="B1995">
        <v>2016</v>
      </c>
      <c r="C1995" t="s">
        <v>3351</v>
      </c>
      <c r="D1995" t="s">
        <v>3352</v>
      </c>
      <c r="E1995" t="s">
        <v>3353</v>
      </c>
      <c r="F1995" t="s">
        <v>120</v>
      </c>
      <c r="G1995">
        <v>41122</v>
      </c>
      <c r="I1995" t="s">
        <v>199</v>
      </c>
      <c r="J1995" t="s">
        <v>84</v>
      </c>
      <c r="K1995">
        <v>167</v>
      </c>
      <c r="L1995">
        <v>123020</v>
      </c>
      <c r="M1995">
        <v>0</v>
      </c>
      <c r="N1995" t="s">
        <v>81</v>
      </c>
      <c r="O1995">
        <v>0</v>
      </c>
      <c r="P1995" t="s">
        <v>122</v>
      </c>
      <c r="Q1995">
        <f t="shared" si="31"/>
        <v>8.4092089793016703E-2</v>
      </c>
      <c r="R1995" t="s">
        <v>4006</v>
      </c>
      <c r="S1995" t="s">
        <v>4007</v>
      </c>
    </row>
    <row r="1996" spans="1:20" x14ac:dyDescent="0.25">
      <c r="A1996" t="s">
        <v>150</v>
      </c>
      <c r="B1996">
        <v>2016</v>
      </c>
      <c r="C1996" t="s">
        <v>3351</v>
      </c>
      <c r="D1996" t="s">
        <v>3352</v>
      </c>
      <c r="E1996" t="s">
        <v>3354</v>
      </c>
      <c r="F1996" t="s">
        <v>120</v>
      </c>
      <c r="G1996">
        <v>41122</v>
      </c>
      <c r="I1996" t="s">
        <v>197</v>
      </c>
      <c r="J1996" t="s">
        <v>82</v>
      </c>
      <c r="K1996">
        <v>83</v>
      </c>
      <c r="L1996">
        <v>101862</v>
      </c>
      <c r="M1996">
        <v>1378960</v>
      </c>
      <c r="N1996" t="s">
        <v>81</v>
      </c>
      <c r="O1996">
        <v>0</v>
      </c>
      <c r="P1996" t="s">
        <v>122</v>
      </c>
      <c r="Q1996">
        <f t="shared" si="31"/>
        <v>0.14009737580458823</v>
      </c>
      <c r="R1996" t="s">
        <v>4006</v>
      </c>
      <c r="S1996" t="s">
        <v>4007</v>
      </c>
    </row>
    <row r="1997" spans="1:20" x14ac:dyDescent="0.25">
      <c r="A1997" t="s">
        <v>150</v>
      </c>
      <c r="B1997">
        <v>2016</v>
      </c>
      <c r="C1997" t="s">
        <v>3351</v>
      </c>
      <c r="D1997" t="s">
        <v>3352</v>
      </c>
      <c r="E1997" t="s">
        <v>3355</v>
      </c>
      <c r="F1997" t="s">
        <v>120</v>
      </c>
      <c r="G1997">
        <v>41122</v>
      </c>
      <c r="I1997" t="s">
        <v>197</v>
      </c>
      <c r="J1997" t="s">
        <v>82</v>
      </c>
      <c r="K1997">
        <v>83</v>
      </c>
      <c r="L1997">
        <v>99865</v>
      </c>
      <c r="M1997">
        <v>1351010</v>
      </c>
      <c r="N1997" t="s">
        <v>81</v>
      </c>
      <c r="O1997">
        <v>0</v>
      </c>
      <c r="P1997" t="s">
        <v>122</v>
      </c>
      <c r="Q1997">
        <f t="shared" si="31"/>
        <v>0.13735077295483303</v>
      </c>
      <c r="R1997" t="s">
        <v>4006</v>
      </c>
      <c r="S1997" t="s">
        <v>4007</v>
      </c>
    </row>
    <row r="1998" spans="1:20" x14ac:dyDescent="0.25">
      <c r="A1998" t="s">
        <v>125</v>
      </c>
      <c r="B1998">
        <v>2016</v>
      </c>
      <c r="C1998" t="s">
        <v>3356</v>
      </c>
      <c r="D1998" t="s">
        <v>3357</v>
      </c>
      <c r="E1998" t="s">
        <v>3358</v>
      </c>
      <c r="F1998" t="s">
        <v>120</v>
      </c>
      <c r="G1998">
        <v>42579</v>
      </c>
      <c r="I1998" t="s">
        <v>129</v>
      </c>
      <c r="J1998" t="s">
        <v>69</v>
      </c>
      <c r="K1998">
        <v>205.3</v>
      </c>
      <c r="L1998">
        <v>267742</v>
      </c>
      <c r="M1998">
        <v>0</v>
      </c>
      <c r="N1998" t="s">
        <v>68</v>
      </c>
      <c r="O1998">
        <v>0</v>
      </c>
      <c r="Q1998">
        <f t="shared" si="31"/>
        <v>0.14887557355646153</v>
      </c>
      <c r="R1998" t="s">
        <v>3357</v>
      </c>
    </row>
    <row r="1999" spans="1:20" x14ac:dyDescent="0.25">
      <c r="A1999" t="s">
        <v>125</v>
      </c>
      <c r="B1999">
        <v>2016</v>
      </c>
      <c r="C1999" t="s">
        <v>3359</v>
      </c>
      <c r="D1999" t="s">
        <v>3360</v>
      </c>
      <c r="E1999" t="s">
        <v>128</v>
      </c>
      <c r="F1999" t="s">
        <v>120</v>
      </c>
      <c r="G1999">
        <v>42004</v>
      </c>
      <c r="I1999" t="s">
        <v>129</v>
      </c>
      <c r="J1999" t="s">
        <v>69</v>
      </c>
      <c r="K1999">
        <v>1</v>
      </c>
      <c r="L1999">
        <v>1752</v>
      </c>
      <c r="M1999">
        <v>0</v>
      </c>
      <c r="N1999" t="s">
        <v>68</v>
      </c>
      <c r="O1999">
        <v>0</v>
      </c>
      <c r="Q1999">
        <f t="shared" si="31"/>
        <v>0.2</v>
      </c>
      <c r="R1999" t="s">
        <v>3360</v>
      </c>
    </row>
    <row r="2000" spans="1:20" x14ac:dyDescent="0.25">
      <c r="A2000" t="s">
        <v>125</v>
      </c>
      <c r="B2000">
        <v>2016</v>
      </c>
      <c r="C2000" t="s">
        <v>3361</v>
      </c>
      <c r="D2000" t="s">
        <v>3362</v>
      </c>
      <c r="E2000" t="s">
        <v>128</v>
      </c>
      <c r="F2000" t="s">
        <v>120</v>
      </c>
      <c r="G2000">
        <v>42004</v>
      </c>
      <c r="I2000" t="s">
        <v>129</v>
      </c>
      <c r="J2000" t="s">
        <v>69</v>
      </c>
      <c r="K2000">
        <v>1</v>
      </c>
      <c r="L2000">
        <v>1752</v>
      </c>
      <c r="M2000">
        <v>0</v>
      </c>
      <c r="N2000" t="s">
        <v>68</v>
      </c>
      <c r="O2000">
        <v>0</v>
      </c>
      <c r="Q2000">
        <f t="shared" si="31"/>
        <v>0.2</v>
      </c>
      <c r="R2000" t="s">
        <v>3362</v>
      </c>
    </row>
    <row r="2001" spans="1:19" x14ac:dyDescent="0.25">
      <c r="A2001" t="s">
        <v>188</v>
      </c>
      <c r="B2001">
        <v>2016</v>
      </c>
      <c r="C2001" t="s">
        <v>3363</v>
      </c>
      <c r="D2001" t="s">
        <v>3364</v>
      </c>
      <c r="E2001" t="s">
        <v>386</v>
      </c>
      <c r="F2001" t="s">
        <v>120</v>
      </c>
      <c r="G2001">
        <v>23408</v>
      </c>
      <c r="I2001" t="s">
        <v>191</v>
      </c>
      <c r="J2001" t="s">
        <v>95</v>
      </c>
      <c r="K2001">
        <v>70</v>
      </c>
      <c r="L2001">
        <v>138904</v>
      </c>
      <c r="M2001">
        <v>0</v>
      </c>
      <c r="N2001" t="s">
        <v>93</v>
      </c>
      <c r="O2001">
        <v>0</v>
      </c>
      <c r="P2001" t="s">
        <v>122</v>
      </c>
      <c r="Q2001">
        <f t="shared" si="31"/>
        <v>0.22652315720808872</v>
      </c>
      <c r="R2001" t="s">
        <v>3364</v>
      </c>
    </row>
    <row r="2002" spans="1:19" x14ac:dyDescent="0.25">
      <c r="A2002" t="s">
        <v>188</v>
      </c>
      <c r="B2002">
        <v>2016</v>
      </c>
      <c r="C2002" t="s">
        <v>3363</v>
      </c>
      <c r="D2002" t="s">
        <v>3364</v>
      </c>
      <c r="E2002" t="s">
        <v>773</v>
      </c>
      <c r="F2002" t="s">
        <v>120</v>
      </c>
      <c r="G2002">
        <v>23408</v>
      </c>
      <c r="I2002" t="s">
        <v>191</v>
      </c>
      <c r="J2002" t="s">
        <v>95</v>
      </c>
      <c r="K2002">
        <v>70</v>
      </c>
      <c r="L2002">
        <v>138904</v>
      </c>
      <c r="M2002">
        <v>0</v>
      </c>
      <c r="N2002" t="s">
        <v>93</v>
      </c>
      <c r="O2002">
        <v>0</v>
      </c>
      <c r="P2002" t="s">
        <v>122</v>
      </c>
      <c r="Q2002">
        <f t="shared" si="31"/>
        <v>0.22652315720808872</v>
      </c>
      <c r="R2002" t="s">
        <v>3364</v>
      </c>
    </row>
    <row r="2003" spans="1:19" x14ac:dyDescent="0.25">
      <c r="A2003" t="s">
        <v>125</v>
      </c>
      <c r="B2003">
        <v>2016</v>
      </c>
      <c r="C2003" t="s">
        <v>3365</v>
      </c>
      <c r="D2003" t="s">
        <v>3366</v>
      </c>
      <c r="E2003" t="s">
        <v>128</v>
      </c>
      <c r="F2003" t="s">
        <v>120</v>
      </c>
      <c r="G2003">
        <v>42627</v>
      </c>
      <c r="I2003" t="s">
        <v>129</v>
      </c>
      <c r="J2003" t="s">
        <v>69</v>
      </c>
      <c r="K2003">
        <v>14</v>
      </c>
      <c r="L2003">
        <v>7899.08</v>
      </c>
      <c r="M2003">
        <v>0</v>
      </c>
      <c r="N2003" t="s">
        <v>68</v>
      </c>
      <c r="O2003">
        <v>0</v>
      </c>
      <c r="Q2003">
        <f t="shared" si="31"/>
        <v>6.4408675799086754E-2</v>
      </c>
      <c r="R2003" t="s">
        <v>3366</v>
      </c>
    </row>
    <row r="2004" spans="1:19" x14ac:dyDescent="0.25">
      <c r="A2004" t="s">
        <v>188</v>
      </c>
      <c r="B2004">
        <v>2016</v>
      </c>
      <c r="C2004" t="s">
        <v>3367</v>
      </c>
      <c r="D2004" t="s">
        <v>3368</v>
      </c>
      <c r="E2004">
        <v>1</v>
      </c>
      <c r="F2004" t="s">
        <v>120</v>
      </c>
      <c r="G2004">
        <v>5115</v>
      </c>
      <c r="I2004" t="s">
        <v>191</v>
      </c>
      <c r="J2004" t="s">
        <v>95</v>
      </c>
      <c r="K2004">
        <v>3.2</v>
      </c>
      <c r="L2004">
        <v>7978</v>
      </c>
      <c r="M2004">
        <v>0</v>
      </c>
      <c r="N2004" t="s">
        <v>93</v>
      </c>
      <c r="O2004">
        <v>0</v>
      </c>
      <c r="P2004" t="s">
        <v>122</v>
      </c>
      <c r="Q2004">
        <f t="shared" si="31"/>
        <v>0.2846033105022831</v>
      </c>
      <c r="R2004" t="s">
        <v>3368</v>
      </c>
    </row>
    <row r="2005" spans="1:19" x14ac:dyDescent="0.25">
      <c r="A2005" t="s">
        <v>188</v>
      </c>
      <c r="B2005">
        <v>2016</v>
      </c>
      <c r="C2005" t="s">
        <v>3367</v>
      </c>
      <c r="D2005" t="s">
        <v>3368</v>
      </c>
      <c r="E2005">
        <v>2</v>
      </c>
      <c r="F2005" t="s">
        <v>120</v>
      </c>
      <c r="G2005">
        <v>5115</v>
      </c>
      <c r="I2005" t="s">
        <v>191</v>
      </c>
      <c r="J2005" t="s">
        <v>95</v>
      </c>
      <c r="K2005">
        <v>3.2</v>
      </c>
      <c r="L2005">
        <v>6846</v>
      </c>
      <c r="M2005">
        <v>0</v>
      </c>
      <c r="N2005" t="s">
        <v>93</v>
      </c>
      <c r="O2005">
        <v>0</v>
      </c>
      <c r="P2005" t="s">
        <v>122</v>
      </c>
      <c r="Q2005">
        <f t="shared" si="31"/>
        <v>0.2442208904109589</v>
      </c>
      <c r="R2005" t="s">
        <v>3368</v>
      </c>
    </row>
    <row r="2006" spans="1:19" x14ac:dyDescent="0.25">
      <c r="A2006" t="s">
        <v>188</v>
      </c>
      <c r="B2006">
        <v>2016</v>
      </c>
      <c r="C2006" t="s">
        <v>3369</v>
      </c>
      <c r="D2006" t="s">
        <v>3370</v>
      </c>
      <c r="E2006">
        <v>1</v>
      </c>
      <c r="F2006" t="s">
        <v>120</v>
      </c>
      <c r="G2006">
        <v>3532</v>
      </c>
      <c r="I2006" t="s">
        <v>191</v>
      </c>
      <c r="J2006" t="s">
        <v>95</v>
      </c>
      <c r="K2006">
        <v>1.26</v>
      </c>
      <c r="L2006">
        <v>5270</v>
      </c>
      <c r="M2006">
        <v>0</v>
      </c>
      <c r="N2006" t="s">
        <v>93</v>
      </c>
      <c r="O2006">
        <v>0</v>
      </c>
      <c r="P2006" t="s">
        <v>122</v>
      </c>
      <c r="Q2006">
        <f t="shared" si="31"/>
        <v>0.47745886786982678</v>
      </c>
      <c r="R2006" t="s">
        <v>3370</v>
      </c>
    </row>
    <row r="2007" spans="1:19" x14ac:dyDescent="0.25">
      <c r="A2007" t="s">
        <v>188</v>
      </c>
      <c r="B2007">
        <v>2016</v>
      </c>
      <c r="C2007" t="s">
        <v>3369</v>
      </c>
      <c r="D2007" t="s">
        <v>3370</v>
      </c>
      <c r="E2007">
        <v>2</v>
      </c>
      <c r="F2007" t="s">
        <v>120</v>
      </c>
      <c r="G2007">
        <v>3532</v>
      </c>
      <c r="I2007" t="s">
        <v>191</v>
      </c>
      <c r="J2007" t="s">
        <v>95</v>
      </c>
      <c r="K2007">
        <v>1.26</v>
      </c>
      <c r="L2007">
        <v>5270</v>
      </c>
      <c r="M2007">
        <v>0</v>
      </c>
      <c r="N2007" t="s">
        <v>93</v>
      </c>
      <c r="O2007">
        <v>0</v>
      </c>
      <c r="P2007" t="s">
        <v>122</v>
      </c>
      <c r="Q2007">
        <f t="shared" si="31"/>
        <v>0.47745886786982678</v>
      </c>
      <c r="R2007" t="s">
        <v>3370</v>
      </c>
    </row>
    <row r="2008" spans="1:19" x14ac:dyDescent="0.25">
      <c r="A2008" t="s">
        <v>188</v>
      </c>
      <c r="B2008">
        <v>2016</v>
      </c>
      <c r="C2008" t="s">
        <v>3371</v>
      </c>
      <c r="D2008" t="s">
        <v>3372</v>
      </c>
      <c r="E2008">
        <v>1</v>
      </c>
      <c r="F2008" t="s">
        <v>120</v>
      </c>
      <c r="G2008">
        <v>21002</v>
      </c>
      <c r="I2008" t="s">
        <v>191</v>
      </c>
      <c r="J2008" t="s">
        <v>95</v>
      </c>
      <c r="K2008">
        <v>11.7</v>
      </c>
      <c r="L2008">
        <v>32619.1</v>
      </c>
      <c r="M2008">
        <v>0</v>
      </c>
      <c r="N2008" t="s">
        <v>93</v>
      </c>
      <c r="O2008">
        <v>0</v>
      </c>
      <c r="P2008" t="s">
        <v>122</v>
      </c>
      <c r="Q2008">
        <f t="shared" si="31"/>
        <v>0.31825996175311244</v>
      </c>
      <c r="R2008" t="s">
        <v>3372</v>
      </c>
    </row>
    <row r="2009" spans="1:19" x14ac:dyDescent="0.25">
      <c r="A2009" t="s">
        <v>188</v>
      </c>
      <c r="B2009">
        <v>2016</v>
      </c>
      <c r="C2009" t="s">
        <v>3371</v>
      </c>
      <c r="D2009" t="s">
        <v>3372</v>
      </c>
      <c r="E2009">
        <v>2</v>
      </c>
      <c r="F2009" t="s">
        <v>120</v>
      </c>
      <c r="G2009">
        <v>21002</v>
      </c>
      <c r="I2009" t="s">
        <v>191</v>
      </c>
      <c r="J2009" t="s">
        <v>95</v>
      </c>
      <c r="K2009">
        <v>11.7</v>
      </c>
      <c r="L2009">
        <v>32619.1</v>
      </c>
      <c r="M2009">
        <v>0</v>
      </c>
      <c r="N2009" t="s">
        <v>93</v>
      </c>
      <c r="O2009">
        <v>0</v>
      </c>
      <c r="P2009" t="s">
        <v>122</v>
      </c>
      <c r="Q2009">
        <f t="shared" si="31"/>
        <v>0.31825996175311244</v>
      </c>
      <c r="R2009" t="s">
        <v>3372</v>
      </c>
    </row>
    <row r="2010" spans="1:19" x14ac:dyDescent="0.25">
      <c r="A2010" t="s">
        <v>188</v>
      </c>
      <c r="B2010">
        <v>2016</v>
      </c>
      <c r="C2010" t="s">
        <v>3371</v>
      </c>
      <c r="D2010" t="s">
        <v>3372</v>
      </c>
      <c r="E2010">
        <v>3</v>
      </c>
      <c r="F2010" t="s">
        <v>120</v>
      </c>
      <c r="G2010">
        <v>40909</v>
      </c>
      <c r="I2010" t="s">
        <v>191</v>
      </c>
      <c r="J2010" t="s">
        <v>95</v>
      </c>
      <c r="K2010">
        <v>7.2</v>
      </c>
      <c r="L2010">
        <v>20073.8</v>
      </c>
      <c r="M2010">
        <v>0</v>
      </c>
      <c r="N2010" t="s">
        <v>93</v>
      </c>
      <c r="O2010">
        <v>0</v>
      </c>
      <c r="P2010" t="s">
        <v>122</v>
      </c>
      <c r="Q2010">
        <f t="shared" si="31"/>
        <v>0.31826801116184678</v>
      </c>
      <c r="R2010" t="s">
        <v>3372</v>
      </c>
    </row>
    <row r="2011" spans="1:19" x14ac:dyDescent="0.25">
      <c r="A2011" t="s">
        <v>188</v>
      </c>
      <c r="B2011">
        <v>2016</v>
      </c>
      <c r="C2011" t="s">
        <v>3373</v>
      </c>
      <c r="D2011" t="s">
        <v>3374</v>
      </c>
      <c r="E2011">
        <v>1</v>
      </c>
      <c r="F2011" t="s">
        <v>120</v>
      </c>
      <c r="G2011">
        <v>29403</v>
      </c>
      <c r="I2011" t="s">
        <v>191</v>
      </c>
      <c r="J2011" t="s">
        <v>95</v>
      </c>
      <c r="K2011">
        <v>1.1000000000000001</v>
      </c>
      <c r="L2011">
        <v>24</v>
      </c>
      <c r="M2011">
        <v>0</v>
      </c>
      <c r="N2011" t="s">
        <v>93</v>
      </c>
      <c r="O2011">
        <v>0</v>
      </c>
      <c r="P2011" t="s">
        <v>122</v>
      </c>
      <c r="Q2011">
        <f t="shared" si="31"/>
        <v>2.4906600249066002E-3</v>
      </c>
      <c r="R2011" t="s">
        <v>3374</v>
      </c>
    </row>
    <row r="2012" spans="1:19" x14ac:dyDescent="0.25">
      <c r="A2012" t="s">
        <v>188</v>
      </c>
      <c r="B2012">
        <v>2016</v>
      </c>
      <c r="C2012" t="s">
        <v>3373</v>
      </c>
      <c r="D2012" t="s">
        <v>3374</v>
      </c>
      <c r="E2012">
        <v>2</v>
      </c>
      <c r="F2012" t="s">
        <v>120</v>
      </c>
      <c r="G2012">
        <v>29403</v>
      </c>
      <c r="I2012" t="s">
        <v>191</v>
      </c>
      <c r="J2012" t="s">
        <v>95</v>
      </c>
      <c r="K2012">
        <v>1.1000000000000001</v>
      </c>
      <c r="L2012">
        <v>24</v>
      </c>
      <c r="M2012">
        <v>0</v>
      </c>
      <c r="N2012" t="s">
        <v>93</v>
      </c>
      <c r="O2012">
        <v>0</v>
      </c>
      <c r="P2012" t="s">
        <v>122</v>
      </c>
      <c r="Q2012">
        <f t="shared" si="31"/>
        <v>2.4906600249066002E-3</v>
      </c>
      <c r="R2012" t="s">
        <v>3374</v>
      </c>
    </row>
    <row r="2013" spans="1:19" x14ac:dyDescent="0.25">
      <c r="A2013" t="s">
        <v>188</v>
      </c>
      <c r="B2013">
        <v>2016</v>
      </c>
      <c r="C2013" t="s">
        <v>3373</v>
      </c>
      <c r="D2013" t="s">
        <v>3374</v>
      </c>
      <c r="E2013">
        <v>3</v>
      </c>
      <c r="F2013" t="s">
        <v>120</v>
      </c>
      <c r="G2013">
        <v>29403</v>
      </c>
      <c r="I2013" t="s">
        <v>191</v>
      </c>
      <c r="J2013" t="s">
        <v>95</v>
      </c>
      <c r="K2013">
        <v>1.1000000000000001</v>
      </c>
      <c r="L2013">
        <v>24</v>
      </c>
      <c r="M2013">
        <v>0</v>
      </c>
      <c r="N2013" t="s">
        <v>93</v>
      </c>
      <c r="O2013">
        <v>0</v>
      </c>
      <c r="P2013" t="s">
        <v>122</v>
      </c>
      <c r="Q2013">
        <f t="shared" si="31"/>
        <v>2.4906600249066002E-3</v>
      </c>
      <c r="R2013" t="s">
        <v>3374</v>
      </c>
    </row>
    <row r="2014" spans="1:19" x14ac:dyDescent="0.25">
      <c r="A2014" t="s">
        <v>150</v>
      </c>
      <c r="B2014">
        <v>2016</v>
      </c>
      <c r="C2014" t="s">
        <v>3375</v>
      </c>
      <c r="D2014" t="s">
        <v>3376</v>
      </c>
      <c r="E2014" t="s">
        <v>128</v>
      </c>
      <c r="F2014" t="s">
        <v>120</v>
      </c>
      <c r="G2014">
        <v>30950</v>
      </c>
      <c r="I2014" t="s">
        <v>167</v>
      </c>
      <c r="J2014" t="s">
        <v>74</v>
      </c>
      <c r="K2014">
        <v>42</v>
      </c>
      <c r="L2014">
        <v>336498</v>
      </c>
      <c r="M2014">
        <v>4387810</v>
      </c>
      <c r="N2014" t="s">
        <v>81</v>
      </c>
      <c r="O2014">
        <v>0</v>
      </c>
      <c r="P2014" t="s">
        <v>122</v>
      </c>
      <c r="Q2014">
        <f t="shared" si="31"/>
        <v>0.91459556425309851</v>
      </c>
      <c r="R2014" t="s">
        <v>3376</v>
      </c>
    </row>
    <row r="2015" spans="1:19" x14ac:dyDescent="0.25">
      <c r="A2015" t="s">
        <v>125</v>
      </c>
      <c r="B2015">
        <v>2016</v>
      </c>
      <c r="C2015" t="s">
        <v>3377</v>
      </c>
      <c r="D2015" t="s">
        <v>3378</v>
      </c>
      <c r="E2015">
        <v>1</v>
      </c>
      <c r="F2015" t="s">
        <v>120</v>
      </c>
      <c r="G2015">
        <v>40909</v>
      </c>
      <c r="I2015" t="s">
        <v>129</v>
      </c>
      <c r="J2015" t="s">
        <v>69</v>
      </c>
      <c r="K2015">
        <v>1.1000000000000001</v>
      </c>
      <c r="L2015">
        <v>1841</v>
      </c>
      <c r="M2015">
        <v>0</v>
      </c>
      <c r="N2015" t="s">
        <v>68</v>
      </c>
      <c r="O2015">
        <v>0</v>
      </c>
      <c r="P2015" t="s">
        <v>122</v>
      </c>
      <c r="Q2015">
        <f t="shared" si="31"/>
        <v>0.19105437941054379</v>
      </c>
      <c r="R2015" t="s">
        <v>3378</v>
      </c>
    </row>
    <row r="2016" spans="1:19" x14ac:dyDescent="0.25">
      <c r="A2016" t="s">
        <v>125</v>
      </c>
      <c r="B2016">
        <v>2016</v>
      </c>
      <c r="C2016" t="s">
        <v>3379</v>
      </c>
      <c r="D2016" t="s">
        <v>3380</v>
      </c>
      <c r="E2016">
        <v>1</v>
      </c>
      <c r="F2016" t="s">
        <v>120</v>
      </c>
      <c r="G2016">
        <v>40909</v>
      </c>
      <c r="I2016" t="s">
        <v>129</v>
      </c>
      <c r="J2016" t="s">
        <v>69</v>
      </c>
      <c r="K2016">
        <v>2.5</v>
      </c>
      <c r="L2016">
        <v>4006</v>
      </c>
      <c r="M2016">
        <v>0</v>
      </c>
      <c r="N2016" t="s">
        <v>68</v>
      </c>
      <c r="O2016">
        <v>0</v>
      </c>
      <c r="P2016" t="s">
        <v>122</v>
      </c>
      <c r="Q2016">
        <f t="shared" si="31"/>
        <v>0.18292237442922374</v>
      </c>
      <c r="R2016" t="s">
        <v>4008</v>
      </c>
      <c r="S2016" t="s">
        <v>4009</v>
      </c>
    </row>
    <row r="2017" spans="1:18" x14ac:dyDescent="0.25">
      <c r="A2017" t="s">
        <v>125</v>
      </c>
      <c r="B2017">
        <v>2016</v>
      </c>
      <c r="C2017" t="s">
        <v>3381</v>
      </c>
      <c r="D2017" t="s">
        <v>3382</v>
      </c>
      <c r="E2017">
        <v>1</v>
      </c>
      <c r="F2017" t="s">
        <v>120</v>
      </c>
      <c r="G2017">
        <v>40909</v>
      </c>
      <c r="I2017" t="s">
        <v>129</v>
      </c>
      <c r="J2017" t="s">
        <v>69</v>
      </c>
      <c r="K2017">
        <v>1</v>
      </c>
      <c r="L2017">
        <v>1622</v>
      </c>
      <c r="M2017">
        <v>0</v>
      </c>
      <c r="N2017" t="s">
        <v>68</v>
      </c>
      <c r="O2017">
        <v>0</v>
      </c>
      <c r="P2017" t="s">
        <v>122</v>
      </c>
      <c r="Q2017">
        <f t="shared" si="31"/>
        <v>0.18515981735159817</v>
      </c>
      <c r="R2017" t="s">
        <v>3382</v>
      </c>
    </row>
    <row r="2018" spans="1:18" x14ac:dyDescent="0.25">
      <c r="A2018" t="s">
        <v>150</v>
      </c>
      <c r="B2018">
        <v>2016</v>
      </c>
      <c r="C2018" t="s">
        <v>3383</v>
      </c>
      <c r="D2018" t="s">
        <v>3384</v>
      </c>
      <c r="E2018" t="s">
        <v>3385</v>
      </c>
      <c r="F2018" t="s">
        <v>120</v>
      </c>
      <c r="G2018">
        <v>42217</v>
      </c>
      <c r="I2018" t="s">
        <v>167</v>
      </c>
      <c r="J2018" t="s">
        <v>74</v>
      </c>
      <c r="K2018">
        <v>4.4000000000000004</v>
      </c>
      <c r="L2018">
        <v>32278</v>
      </c>
      <c r="M2018">
        <v>397242</v>
      </c>
      <c r="N2018" t="s">
        <v>81</v>
      </c>
      <c r="O2018">
        <v>0</v>
      </c>
      <c r="P2018" t="s">
        <v>73</v>
      </c>
      <c r="Q2018">
        <f t="shared" si="31"/>
        <v>0.83743254462432548</v>
      </c>
      <c r="R2018" t="s">
        <v>3384</v>
      </c>
    </row>
    <row r="2019" spans="1:18" x14ac:dyDescent="0.25">
      <c r="A2019" t="s">
        <v>150</v>
      </c>
      <c r="B2019">
        <v>2016</v>
      </c>
      <c r="C2019" t="s">
        <v>3386</v>
      </c>
      <c r="D2019" t="s">
        <v>3387</v>
      </c>
      <c r="E2019" t="s">
        <v>3388</v>
      </c>
      <c r="F2019" t="s">
        <v>120</v>
      </c>
      <c r="G2019">
        <v>34335</v>
      </c>
      <c r="I2019" t="s">
        <v>197</v>
      </c>
      <c r="J2019" t="s">
        <v>82</v>
      </c>
      <c r="K2019">
        <v>14.7</v>
      </c>
      <c r="L2019">
        <v>114876</v>
      </c>
      <c r="M2019">
        <v>1193760</v>
      </c>
      <c r="N2019" t="s">
        <v>81</v>
      </c>
      <c r="O2019">
        <v>95373</v>
      </c>
      <c r="P2019" t="s">
        <v>79</v>
      </c>
      <c r="Q2019">
        <f t="shared" si="31"/>
        <v>0.8920883421861896</v>
      </c>
      <c r="R2019" t="s">
        <v>3387</v>
      </c>
    </row>
    <row r="2020" spans="1:18" x14ac:dyDescent="0.25">
      <c r="A2020" t="s">
        <v>150</v>
      </c>
      <c r="B2020">
        <v>2016</v>
      </c>
      <c r="C2020" t="s">
        <v>3386</v>
      </c>
      <c r="D2020" t="s">
        <v>3387</v>
      </c>
      <c r="E2020" t="s">
        <v>3389</v>
      </c>
      <c r="F2020" t="s">
        <v>120</v>
      </c>
      <c r="G2020">
        <v>34335</v>
      </c>
      <c r="I2020" t="s">
        <v>197</v>
      </c>
      <c r="J2020" t="s">
        <v>82</v>
      </c>
      <c r="K2020">
        <v>14.7</v>
      </c>
      <c r="L2020">
        <v>114428</v>
      </c>
      <c r="M2020">
        <v>1255220</v>
      </c>
      <c r="N2020" t="s">
        <v>81</v>
      </c>
      <c r="O2020">
        <v>100705</v>
      </c>
      <c r="P2020" t="s">
        <v>122</v>
      </c>
      <c r="Q2020">
        <f t="shared" si="31"/>
        <v>0.88860932500854228</v>
      </c>
      <c r="R2020" t="s">
        <v>3387</v>
      </c>
    </row>
    <row r="2021" spans="1:18" x14ac:dyDescent="0.25">
      <c r="A2021" t="s">
        <v>150</v>
      </c>
      <c r="B2021">
        <v>2016</v>
      </c>
      <c r="C2021" t="s">
        <v>3386</v>
      </c>
      <c r="D2021" t="s">
        <v>3387</v>
      </c>
      <c r="E2021" t="s">
        <v>3390</v>
      </c>
      <c r="F2021" t="s">
        <v>120</v>
      </c>
      <c r="G2021">
        <v>34335</v>
      </c>
      <c r="I2021" t="s">
        <v>199</v>
      </c>
      <c r="J2021" t="s">
        <v>84</v>
      </c>
      <c r="K2021">
        <v>13.6</v>
      </c>
      <c r="L2021">
        <v>28910</v>
      </c>
      <c r="M2021">
        <v>1300030</v>
      </c>
      <c r="N2021" t="s">
        <v>81</v>
      </c>
      <c r="O2021">
        <v>0</v>
      </c>
      <c r="P2021" t="s">
        <v>3391</v>
      </c>
      <c r="Q2021">
        <f t="shared" si="31"/>
        <v>0.24266384636046198</v>
      </c>
      <c r="R2021" t="s">
        <v>3387</v>
      </c>
    </row>
    <row r="2022" spans="1:18" x14ac:dyDescent="0.25">
      <c r="A2022" t="s">
        <v>150</v>
      </c>
      <c r="B2022">
        <v>2016</v>
      </c>
      <c r="C2022" t="s">
        <v>3392</v>
      </c>
      <c r="D2022" t="s">
        <v>3393</v>
      </c>
      <c r="E2022">
        <v>1</v>
      </c>
      <c r="F2022" t="s">
        <v>120</v>
      </c>
      <c r="G2022">
        <v>41131</v>
      </c>
      <c r="I2022" t="s">
        <v>535</v>
      </c>
      <c r="J2022" t="s">
        <v>85</v>
      </c>
      <c r="K2022">
        <v>0.2</v>
      </c>
      <c r="L2022">
        <v>1649</v>
      </c>
      <c r="M2022">
        <v>12050</v>
      </c>
      <c r="N2022" t="s">
        <v>81</v>
      </c>
      <c r="O2022">
        <v>0</v>
      </c>
      <c r="P2022" t="s">
        <v>122</v>
      </c>
      <c r="Q2022">
        <f t="shared" si="31"/>
        <v>0.94121004566210043</v>
      </c>
      <c r="R2022" t="s">
        <v>3393</v>
      </c>
    </row>
    <row r="2023" spans="1:18" x14ac:dyDescent="0.25">
      <c r="A2023" t="s">
        <v>125</v>
      </c>
      <c r="B2023">
        <v>2016</v>
      </c>
      <c r="C2023" t="s">
        <v>3394</v>
      </c>
      <c r="D2023" t="s">
        <v>3395</v>
      </c>
      <c r="E2023" t="s">
        <v>128</v>
      </c>
      <c r="F2023" t="s">
        <v>120</v>
      </c>
      <c r="G2023">
        <v>39600</v>
      </c>
      <c r="I2023" t="s">
        <v>129</v>
      </c>
      <c r="J2023" t="s">
        <v>69</v>
      </c>
      <c r="K2023">
        <v>1.2</v>
      </c>
      <c r="L2023">
        <v>3447</v>
      </c>
      <c r="M2023">
        <v>0</v>
      </c>
      <c r="N2023" t="s">
        <v>68</v>
      </c>
      <c r="O2023">
        <v>0</v>
      </c>
      <c r="P2023" t="s">
        <v>122</v>
      </c>
      <c r="Q2023">
        <f t="shared" si="31"/>
        <v>0.3279109589041096</v>
      </c>
      <c r="R2023" t="s">
        <v>3395</v>
      </c>
    </row>
    <row r="2024" spans="1:18" x14ac:dyDescent="0.25">
      <c r="A2024" t="s">
        <v>125</v>
      </c>
      <c r="B2024">
        <v>2016</v>
      </c>
      <c r="C2024" t="s">
        <v>3396</v>
      </c>
      <c r="D2024" t="s">
        <v>3397</v>
      </c>
      <c r="E2024">
        <v>1</v>
      </c>
      <c r="F2024" t="s">
        <v>120</v>
      </c>
      <c r="G2024">
        <v>40909</v>
      </c>
      <c r="I2024" t="s">
        <v>129</v>
      </c>
      <c r="J2024" t="s">
        <v>69</v>
      </c>
      <c r="K2024">
        <v>1</v>
      </c>
      <c r="L2024">
        <v>1622</v>
      </c>
      <c r="M2024">
        <v>0</v>
      </c>
      <c r="N2024" t="s">
        <v>68</v>
      </c>
      <c r="O2024">
        <v>0</v>
      </c>
      <c r="P2024" t="s">
        <v>122</v>
      </c>
      <c r="Q2024">
        <f t="shared" si="31"/>
        <v>0.18515981735159817</v>
      </c>
      <c r="R2024" t="s">
        <v>3397</v>
      </c>
    </row>
    <row r="2025" spans="1:18" x14ac:dyDescent="0.25">
      <c r="A2025" t="s">
        <v>188</v>
      </c>
      <c r="B2025">
        <v>2016</v>
      </c>
      <c r="C2025" t="s">
        <v>3398</v>
      </c>
      <c r="D2025" t="s">
        <v>3399</v>
      </c>
      <c r="E2025" t="s">
        <v>128</v>
      </c>
      <c r="F2025" t="s">
        <v>120</v>
      </c>
      <c r="G2025">
        <v>23285</v>
      </c>
      <c r="I2025" t="s">
        <v>191</v>
      </c>
      <c r="J2025" t="s">
        <v>95</v>
      </c>
      <c r="K2025">
        <v>38.6</v>
      </c>
      <c r="L2025">
        <v>109772</v>
      </c>
      <c r="M2025">
        <v>0</v>
      </c>
      <c r="N2025" t="s">
        <v>93</v>
      </c>
      <c r="O2025">
        <v>0</v>
      </c>
      <c r="P2025" t="s">
        <v>122</v>
      </c>
      <c r="Q2025">
        <f t="shared" si="31"/>
        <v>0.32463860695104929</v>
      </c>
      <c r="R2025" t="s">
        <v>3399</v>
      </c>
    </row>
    <row r="2026" spans="1:18" x14ac:dyDescent="0.25">
      <c r="A2026" t="s">
        <v>125</v>
      </c>
      <c r="B2026">
        <v>2016</v>
      </c>
      <c r="C2026" t="s">
        <v>3400</v>
      </c>
      <c r="D2026" t="s">
        <v>3401</v>
      </c>
      <c r="E2026" t="s">
        <v>128</v>
      </c>
      <c r="F2026" t="s">
        <v>120</v>
      </c>
      <c r="G2026">
        <v>42004</v>
      </c>
      <c r="I2026" t="s">
        <v>129</v>
      </c>
      <c r="J2026" t="s">
        <v>69</v>
      </c>
      <c r="K2026">
        <v>0.25</v>
      </c>
      <c r="L2026">
        <v>438</v>
      </c>
      <c r="M2026">
        <v>0</v>
      </c>
      <c r="N2026" t="s">
        <v>68</v>
      </c>
      <c r="O2026">
        <v>0</v>
      </c>
      <c r="Q2026">
        <f t="shared" si="31"/>
        <v>0.2</v>
      </c>
      <c r="R2026" t="s">
        <v>3401</v>
      </c>
    </row>
    <row r="2027" spans="1:18" x14ac:dyDescent="0.25">
      <c r="A2027" t="s">
        <v>150</v>
      </c>
      <c r="B2027">
        <v>2016</v>
      </c>
      <c r="C2027" t="s">
        <v>3402</v>
      </c>
      <c r="D2027" t="s">
        <v>3403</v>
      </c>
      <c r="E2027" t="s">
        <v>3404</v>
      </c>
      <c r="F2027" t="s">
        <v>120</v>
      </c>
      <c r="G2027">
        <v>32021</v>
      </c>
      <c r="I2027" t="s">
        <v>133</v>
      </c>
      <c r="J2027" t="s">
        <v>75</v>
      </c>
      <c r="K2027">
        <v>1.5</v>
      </c>
      <c r="L2027">
        <v>5686</v>
      </c>
      <c r="M2027">
        <v>106887</v>
      </c>
      <c r="N2027" t="s">
        <v>81</v>
      </c>
      <c r="O2027">
        <v>0</v>
      </c>
      <c r="P2027" t="s">
        <v>122</v>
      </c>
      <c r="Q2027">
        <f t="shared" si="31"/>
        <v>0.43272450532724505</v>
      </c>
      <c r="R2027" t="s">
        <v>3403</v>
      </c>
    </row>
    <row r="2028" spans="1:18" x14ac:dyDescent="0.25">
      <c r="A2028" t="s">
        <v>150</v>
      </c>
      <c r="B2028">
        <v>2016</v>
      </c>
      <c r="C2028" t="s">
        <v>3405</v>
      </c>
      <c r="D2028" t="s">
        <v>3406</v>
      </c>
      <c r="E2028" t="s">
        <v>128</v>
      </c>
      <c r="F2028" t="s">
        <v>120</v>
      </c>
      <c r="G2028">
        <v>37073</v>
      </c>
      <c r="I2028" t="s">
        <v>197</v>
      </c>
      <c r="J2028" t="s">
        <v>82</v>
      </c>
      <c r="K2028">
        <v>13.5</v>
      </c>
      <c r="L2028">
        <v>103231</v>
      </c>
      <c r="M2028">
        <v>1187500</v>
      </c>
      <c r="N2028" t="s">
        <v>81</v>
      </c>
      <c r="O2028">
        <v>0</v>
      </c>
      <c r="P2028" t="s">
        <v>122</v>
      </c>
      <c r="Q2028">
        <f t="shared" si="31"/>
        <v>0.87291560967360049</v>
      </c>
      <c r="R2028" t="s">
        <v>3406</v>
      </c>
    </row>
    <row r="2029" spans="1:18" x14ac:dyDescent="0.25">
      <c r="A2029" t="s">
        <v>150</v>
      </c>
      <c r="B2029">
        <v>2016</v>
      </c>
      <c r="C2029" t="s">
        <v>3405</v>
      </c>
      <c r="D2029" t="s">
        <v>3406</v>
      </c>
      <c r="E2029" t="s">
        <v>154</v>
      </c>
      <c r="F2029" t="s">
        <v>120</v>
      </c>
      <c r="G2029">
        <v>37073</v>
      </c>
      <c r="I2029" t="s">
        <v>197</v>
      </c>
      <c r="J2029" t="s">
        <v>82</v>
      </c>
      <c r="K2029">
        <v>13.5</v>
      </c>
      <c r="L2029">
        <v>103231</v>
      </c>
      <c r="M2029">
        <v>1187500</v>
      </c>
      <c r="N2029" t="s">
        <v>81</v>
      </c>
      <c r="O2029">
        <v>0</v>
      </c>
      <c r="P2029" t="s">
        <v>122</v>
      </c>
      <c r="Q2029">
        <f t="shared" si="31"/>
        <v>0.87291560967360049</v>
      </c>
      <c r="R2029" t="s">
        <v>3406</v>
      </c>
    </row>
    <row r="2030" spans="1:18" x14ac:dyDescent="0.25">
      <c r="A2030" t="s">
        <v>150</v>
      </c>
      <c r="B2030">
        <v>2016</v>
      </c>
      <c r="C2030" t="s">
        <v>3405</v>
      </c>
      <c r="D2030" t="s">
        <v>3406</v>
      </c>
      <c r="E2030" t="s">
        <v>268</v>
      </c>
      <c r="F2030" t="s">
        <v>331</v>
      </c>
      <c r="G2030">
        <v>37073</v>
      </c>
      <c r="I2030" t="s">
        <v>199</v>
      </c>
      <c r="J2030" t="s">
        <v>84</v>
      </c>
      <c r="K2030">
        <v>3</v>
      </c>
      <c r="L2030">
        <v>4171</v>
      </c>
      <c r="M2030">
        <v>0</v>
      </c>
      <c r="N2030" t="s">
        <v>81</v>
      </c>
      <c r="O2030">
        <v>0</v>
      </c>
      <c r="P2030" t="s">
        <v>122</v>
      </c>
      <c r="Q2030">
        <f t="shared" si="31"/>
        <v>0.15871385083713851</v>
      </c>
      <c r="R2030" t="s">
        <v>3406</v>
      </c>
    </row>
    <row r="2031" spans="1:18" x14ac:dyDescent="0.25">
      <c r="A2031" t="s">
        <v>125</v>
      </c>
      <c r="B2031">
        <v>2016</v>
      </c>
      <c r="C2031" t="s">
        <v>3407</v>
      </c>
      <c r="D2031" t="s">
        <v>3408</v>
      </c>
      <c r="E2031">
        <v>1</v>
      </c>
      <c r="F2031" t="s">
        <v>120</v>
      </c>
      <c r="G2031">
        <v>40909</v>
      </c>
      <c r="I2031" t="s">
        <v>129</v>
      </c>
      <c r="J2031" t="s">
        <v>69</v>
      </c>
      <c r="K2031">
        <v>2</v>
      </c>
      <c r="L2031">
        <v>3195</v>
      </c>
      <c r="M2031">
        <v>0</v>
      </c>
      <c r="N2031" t="s">
        <v>68</v>
      </c>
      <c r="O2031">
        <v>0</v>
      </c>
      <c r="P2031" t="s">
        <v>122</v>
      </c>
      <c r="Q2031">
        <f t="shared" si="31"/>
        <v>0.18236301369863014</v>
      </c>
      <c r="R2031" t="s">
        <v>3408</v>
      </c>
    </row>
    <row r="2032" spans="1:18" x14ac:dyDescent="0.25">
      <c r="A2032" t="s">
        <v>188</v>
      </c>
      <c r="B2032">
        <v>2016</v>
      </c>
      <c r="C2032" t="s">
        <v>3409</v>
      </c>
      <c r="D2032" t="s">
        <v>3410</v>
      </c>
      <c r="E2032">
        <v>1</v>
      </c>
      <c r="F2032" t="s">
        <v>120</v>
      </c>
      <c r="G2032">
        <v>30621</v>
      </c>
      <c r="I2032" t="s">
        <v>191</v>
      </c>
      <c r="J2032" t="s">
        <v>95</v>
      </c>
      <c r="K2032">
        <v>4.4000000000000004</v>
      </c>
      <c r="L2032">
        <v>7654</v>
      </c>
      <c r="M2032">
        <v>0</v>
      </c>
      <c r="N2032" t="s">
        <v>93</v>
      </c>
      <c r="O2032">
        <v>0</v>
      </c>
      <c r="P2032" t="s">
        <v>122</v>
      </c>
      <c r="Q2032">
        <f t="shared" si="31"/>
        <v>0.19857824823578249</v>
      </c>
      <c r="R2032" t="s">
        <v>3410</v>
      </c>
    </row>
    <row r="2033" spans="1:19" x14ac:dyDescent="0.25">
      <c r="A2033" t="s">
        <v>188</v>
      </c>
      <c r="B2033">
        <v>2016</v>
      </c>
      <c r="C2033" t="s">
        <v>3411</v>
      </c>
      <c r="D2033" t="s">
        <v>3412</v>
      </c>
      <c r="E2033" t="s">
        <v>128</v>
      </c>
      <c r="F2033" t="s">
        <v>120</v>
      </c>
      <c r="G2033">
        <v>19511</v>
      </c>
      <c r="I2033" t="s">
        <v>191</v>
      </c>
      <c r="J2033" t="s">
        <v>95</v>
      </c>
      <c r="K2033">
        <v>37.5</v>
      </c>
      <c r="L2033">
        <v>30935</v>
      </c>
      <c r="M2033">
        <v>0</v>
      </c>
      <c r="N2033" t="s">
        <v>93</v>
      </c>
      <c r="O2033">
        <v>0</v>
      </c>
      <c r="P2033" t="s">
        <v>122</v>
      </c>
      <c r="Q2033">
        <f t="shared" si="31"/>
        <v>9.4170471841704712E-2</v>
      </c>
      <c r="R2033" t="s">
        <v>3412</v>
      </c>
    </row>
    <row r="2034" spans="1:19" x14ac:dyDescent="0.25">
      <c r="A2034" t="s">
        <v>125</v>
      </c>
      <c r="B2034">
        <v>2016</v>
      </c>
      <c r="C2034" t="s">
        <v>3413</v>
      </c>
      <c r="D2034" t="s">
        <v>3414</v>
      </c>
      <c r="E2034">
        <v>1</v>
      </c>
      <c r="F2034" t="s">
        <v>120</v>
      </c>
      <c r="G2034">
        <v>42150</v>
      </c>
      <c r="I2034" t="s">
        <v>129</v>
      </c>
      <c r="J2034" t="s">
        <v>69</v>
      </c>
      <c r="K2034">
        <v>2.8</v>
      </c>
      <c r="L2034">
        <v>4905.6000000000004</v>
      </c>
      <c r="M2034">
        <v>0</v>
      </c>
      <c r="N2034" t="s">
        <v>68</v>
      </c>
      <c r="O2034">
        <v>0</v>
      </c>
      <c r="Q2034">
        <f t="shared" si="31"/>
        <v>0.2</v>
      </c>
      <c r="R2034" t="s">
        <v>3414</v>
      </c>
    </row>
    <row r="2035" spans="1:19" x14ac:dyDescent="0.25">
      <c r="A2035" t="s">
        <v>125</v>
      </c>
      <c r="B2035">
        <v>2016</v>
      </c>
      <c r="C2035" t="s">
        <v>3415</v>
      </c>
      <c r="D2035" t="s">
        <v>3416</v>
      </c>
      <c r="E2035">
        <v>1</v>
      </c>
      <c r="F2035" t="s">
        <v>120</v>
      </c>
      <c r="G2035">
        <v>41129</v>
      </c>
      <c r="I2035" t="s">
        <v>129</v>
      </c>
      <c r="J2035" t="s">
        <v>69</v>
      </c>
      <c r="K2035">
        <v>1.53</v>
      </c>
      <c r="L2035">
        <v>2680.56</v>
      </c>
      <c r="M2035">
        <v>0</v>
      </c>
      <c r="N2035" t="s">
        <v>68</v>
      </c>
      <c r="O2035">
        <v>0</v>
      </c>
      <c r="Q2035">
        <f t="shared" si="31"/>
        <v>0.19999999999999998</v>
      </c>
      <c r="R2035" t="s">
        <v>3416</v>
      </c>
    </row>
    <row r="2036" spans="1:19" x14ac:dyDescent="0.25">
      <c r="A2036" t="s">
        <v>150</v>
      </c>
      <c r="B2036">
        <v>2016</v>
      </c>
      <c r="C2036" t="s">
        <v>3417</v>
      </c>
      <c r="D2036" t="s">
        <v>3418</v>
      </c>
      <c r="E2036" t="s">
        <v>3419</v>
      </c>
      <c r="F2036" t="s">
        <v>120</v>
      </c>
      <c r="G2036">
        <v>37372</v>
      </c>
      <c r="I2036" t="s">
        <v>133</v>
      </c>
      <c r="J2036" t="s">
        <v>75</v>
      </c>
      <c r="K2036">
        <v>3.16</v>
      </c>
      <c r="L2036">
        <v>3450</v>
      </c>
      <c r="M2036">
        <v>0</v>
      </c>
      <c r="N2036" t="s">
        <v>81</v>
      </c>
      <c r="O2036">
        <v>0</v>
      </c>
      <c r="P2036" t="s">
        <v>73</v>
      </c>
      <c r="Q2036">
        <f t="shared" si="31"/>
        <v>0.12463152418935321</v>
      </c>
      <c r="R2036" t="s">
        <v>3418</v>
      </c>
    </row>
    <row r="2037" spans="1:19" x14ac:dyDescent="0.25">
      <c r="A2037" t="s">
        <v>150</v>
      </c>
      <c r="B2037">
        <v>2016</v>
      </c>
      <c r="C2037" t="s">
        <v>3417</v>
      </c>
      <c r="D2037" t="s">
        <v>3418</v>
      </c>
      <c r="E2037" t="s">
        <v>3420</v>
      </c>
      <c r="F2037" t="s">
        <v>120</v>
      </c>
      <c r="G2037">
        <v>37372</v>
      </c>
      <c r="I2037" t="s">
        <v>133</v>
      </c>
      <c r="J2037" t="s">
        <v>75</v>
      </c>
      <c r="K2037">
        <v>3.16</v>
      </c>
      <c r="L2037">
        <v>10495</v>
      </c>
      <c r="M2037">
        <v>0</v>
      </c>
      <c r="N2037" t="s">
        <v>81</v>
      </c>
      <c r="O2037">
        <v>0</v>
      </c>
      <c r="P2037" t="s">
        <v>73</v>
      </c>
      <c r="Q2037">
        <f t="shared" si="31"/>
        <v>0.37913270909195995</v>
      </c>
      <c r="R2037" t="s">
        <v>3418</v>
      </c>
    </row>
    <row r="2038" spans="1:19" x14ac:dyDescent="0.25">
      <c r="A2038" t="s">
        <v>150</v>
      </c>
      <c r="B2038">
        <v>2016</v>
      </c>
      <c r="C2038" t="s">
        <v>3417</v>
      </c>
      <c r="D2038" t="s">
        <v>3418</v>
      </c>
      <c r="E2038" t="s">
        <v>3421</v>
      </c>
      <c r="F2038" t="s">
        <v>120</v>
      </c>
      <c r="G2038">
        <v>37372</v>
      </c>
      <c r="I2038" t="s">
        <v>133</v>
      </c>
      <c r="J2038" t="s">
        <v>75</v>
      </c>
      <c r="K2038">
        <v>3.16</v>
      </c>
      <c r="L2038">
        <v>7091</v>
      </c>
      <c r="M2038">
        <v>0</v>
      </c>
      <c r="N2038" t="s">
        <v>81</v>
      </c>
      <c r="O2038">
        <v>0</v>
      </c>
      <c r="P2038" t="s">
        <v>73</v>
      </c>
      <c r="Q2038">
        <f t="shared" si="31"/>
        <v>0.25616293855846478</v>
      </c>
      <c r="R2038" t="s">
        <v>3418</v>
      </c>
    </row>
    <row r="2039" spans="1:19" x14ac:dyDescent="0.25">
      <c r="A2039" t="s">
        <v>125</v>
      </c>
      <c r="B2039">
        <v>2016</v>
      </c>
      <c r="C2039" t="s">
        <v>3422</v>
      </c>
      <c r="D2039" t="s">
        <v>3423</v>
      </c>
      <c r="E2039">
        <v>1</v>
      </c>
      <c r="F2039" t="s">
        <v>120</v>
      </c>
      <c r="G2039">
        <v>41275</v>
      </c>
      <c r="I2039" t="s">
        <v>129</v>
      </c>
      <c r="J2039" t="s">
        <v>69</v>
      </c>
      <c r="K2039">
        <v>3.96</v>
      </c>
      <c r="L2039">
        <v>6948.43</v>
      </c>
      <c r="M2039">
        <v>0</v>
      </c>
      <c r="N2039" t="s">
        <v>68</v>
      </c>
      <c r="O2039">
        <v>0</v>
      </c>
      <c r="P2039" t="s">
        <v>122</v>
      </c>
      <c r="Q2039">
        <f t="shared" si="31"/>
        <v>0.20030297264886307</v>
      </c>
      <c r="R2039" t="s">
        <v>3423</v>
      </c>
    </row>
    <row r="2040" spans="1:19" x14ac:dyDescent="0.25">
      <c r="A2040" t="s">
        <v>150</v>
      </c>
      <c r="B2040">
        <v>2016</v>
      </c>
      <c r="C2040" t="s">
        <v>3424</v>
      </c>
      <c r="D2040" t="s">
        <v>3425</v>
      </c>
      <c r="E2040">
        <v>4</v>
      </c>
      <c r="F2040" t="s">
        <v>446</v>
      </c>
      <c r="G2040">
        <v>37428</v>
      </c>
      <c r="I2040" t="s">
        <v>167</v>
      </c>
      <c r="J2040" t="s">
        <v>74</v>
      </c>
      <c r="K2040">
        <v>49.9</v>
      </c>
      <c r="L2040">
        <v>13757</v>
      </c>
      <c r="M2040">
        <v>150699</v>
      </c>
      <c r="N2040" t="s">
        <v>81</v>
      </c>
      <c r="O2040">
        <v>0</v>
      </c>
      <c r="P2040" t="s">
        <v>122</v>
      </c>
      <c r="Q2040">
        <f t="shared" si="31"/>
        <v>3.1471619037161079E-2</v>
      </c>
      <c r="R2040" t="s">
        <v>3425</v>
      </c>
    </row>
    <row r="2041" spans="1:19" x14ac:dyDescent="0.25">
      <c r="A2041" t="s">
        <v>125</v>
      </c>
      <c r="B2041">
        <v>2016</v>
      </c>
      <c r="C2041" t="s">
        <v>3426</v>
      </c>
      <c r="D2041" t="s">
        <v>3427</v>
      </c>
      <c r="E2041">
        <v>1</v>
      </c>
      <c r="F2041" t="s">
        <v>120</v>
      </c>
      <c r="G2041">
        <v>40169</v>
      </c>
      <c r="I2041" t="s">
        <v>129</v>
      </c>
      <c r="J2041" t="s">
        <v>69</v>
      </c>
      <c r="K2041">
        <v>2</v>
      </c>
      <c r="L2041">
        <v>4028</v>
      </c>
      <c r="M2041">
        <v>0</v>
      </c>
      <c r="N2041" t="s">
        <v>68</v>
      </c>
      <c r="O2041">
        <v>0</v>
      </c>
      <c r="P2041" t="s">
        <v>122</v>
      </c>
      <c r="Q2041">
        <f t="shared" si="31"/>
        <v>0.22990867579908675</v>
      </c>
      <c r="R2041" t="s">
        <v>3427</v>
      </c>
    </row>
    <row r="2042" spans="1:19" x14ac:dyDescent="0.25">
      <c r="A2042" t="s">
        <v>125</v>
      </c>
      <c r="B2042">
        <v>2016</v>
      </c>
      <c r="C2042" t="s">
        <v>3428</v>
      </c>
      <c r="D2042" t="s">
        <v>3429</v>
      </c>
      <c r="E2042" t="s">
        <v>128</v>
      </c>
      <c r="F2042" t="s">
        <v>120</v>
      </c>
      <c r="G2042">
        <v>41639</v>
      </c>
      <c r="I2042" t="s">
        <v>129</v>
      </c>
      <c r="J2042" t="s">
        <v>69</v>
      </c>
      <c r="K2042">
        <v>1.5</v>
      </c>
      <c r="L2042">
        <v>1971</v>
      </c>
      <c r="M2042">
        <v>0</v>
      </c>
      <c r="N2042" t="s">
        <v>68</v>
      </c>
      <c r="O2042">
        <v>0</v>
      </c>
      <c r="P2042" t="s">
        <v>122</v>
      </c>
      <c r="Q2042">
        <f t="shared" si="31"/>
        <v>0.15</v>
      </c>
      <c r="R2042" t="s">
        <v>4010</v>
      </c>
      <c r="S2042" t="s">
        <v>4011</v>
      </c>
    </row>
    <row r="2043" spans="1:19" x14ac:dyDescent="0.25">
      <c r="A2043" t="s">
        <v>150</v>
      </c>
      <c r="B2043">
        <v>2016</v>
      </c>
      <c r="C2043" t="s">
        <v>3430</v>
      </c>
      <c r="D2043" t="s">
        <v>3431</v>
      </c>
      <c r="E2043" t="s">
        <v>3432</v>
      </c>
      <c r="F2043" t="s">
        <v>120</v>
      </c>
      <c r="G2043">
        <v>37545</v>
      </c>
      <c r="I2043" t="s">
        <v>167</v>
      </c>
      <c r="J2043" t="s">
        <v>74</v>
      </c>
      <c r="K2043">
        <v>47.7</v>
      </c>
      <c r="L2043">
        <v>292002</v>
      </c>
      <c r="M2043">
        <v>1740100</v>
      </c>
      <c r="N2043" t="s">
        <v>81</v>
      </c>
      <c r="O2043">
        <v>176588</v>
      </c>
      <c r="P2043" t="s">
        <v>89</v>
      </c>
      <c r="Q2043">
        <f t="shared" si="31"/>
        <v>0.69881680595043216</v>
      </c>
      <c r="R2043" t="s">
        <v>3431</v>
      </c>
    </row>
    <row r="2044" spans="1:19" x14ac:dyDescent="0.25">
      <c r="A2044" t="s">
        <v>125</v>
      </c>
      <c r="B2044">
        <v>2016</v>
      </c>
      <c r="C2044" t="s">
        <v>3433</v>
      </c>
      <c r="D2044" t="s">
        <v>3434</v>
      </c>
      <c r="E2044">
        <v>1</v>
      </c>
      <c r="F2044" t="s">
        <v>120</v>
      </c>
      <c r="G2044">
        <v>40909</v>
      </c>
      <c r="I2044" t="s">
        <v>129</v>
      </c>
      <c r="J2044" t="s">
        <v>69</v>
      </c>
      <c r="K2044">
        <v>1.2</v>
      </c>
      <c r="L2044">
        <v>1865</v>
      </c>
      <c r="M2044">
        <v>0</v>
      </c>
      <c r="N2044" t="s">
        <v>68</v>
      </c>
      <c r="O2044">
        <v>0</v>
      </c>
      <c r="P2044" t="s">
        <v>122</v>
      </c>
      <c r="Q2044">
        <f t="shared" si="31"/>
        <v>0.17741628614916286</v>
      </c>
      <c r="R2044" t="s">
        <v>3434</v>
      </c>
    </row>
    <row r="2045" spans="1:19" x14ac:dyDescent="0.25">
      <c r="A2045" t="s">
        <v>125</v>
      </c>
      <c r="B2045">
        <v>2016</v>
      </c>
      <c r="C2045" t="s">
        <v>3435</v>
      </c>
      <c r="D2045" t="s">
        <v>3436</v>
      </c>
      <c r="E2045" t="s">
        <v>128</v>
      </c>
      <c r="F2045" t="s">
        <v>120</v>
      </c>
      <c r="G2045">
        <v>41609</v>
      </c>
      <c r="I2045" t="s">
        <v>129</v>
      </c>
      <c r="J2045" t="s">
        <v>69</v>
      </c>
      <c r="K2045">
        <v>2.5</v>
      </c>
      <c r="L2045">
        <v>6154</v>
      </c>
      <c r="M2045">
        <v>0</v>
      </c>
      <c r="N2045" t="s">
        <v>68</v>
      </c>
      <c r="O2045">
        <v>0</v>
      </c>
      <c r="P2045" t="s">
        <v>122</v>
      </c>
      <c r="Q2045">
        <f t="shared" si="31"/>
        <v>0.28100456621004566</v>
      </c>
      <c r="R2045" t="s">
        <v>3436</v>
      </c>
    </row>
    <row r="2046" spans="1:19" x14ac:dyDescent="0.25">
      <c r="A2046" t="s">
        <v>125</v>
      </c>
      <c r="B2046">
        <v>2016</v>
      </c>
      <c r="C2046" t="s">
        <v>3435</v>
      </c>
      <c r="D2046" t="s">
        <v>3436</v>
      </c>
      <c r="E2046" t="s">
        <v>154</v>
      </c>
      <c r="F2046" t="s">
        <v>120</v>
      </c>
      <c r="G2046">
        <v>41609</v>
      </c>
      <c r="I2046" t="s">
        <v>129</v>
      </c>
      <c r="J2046" t="s">
        <v>69</v>
      </c>
      <c r="K2046">
        <v>5</v>
      </c>
      <c r="L2046">
        <v>11566</v>
      </c>
      <c r="M2046">
        <v>0</v>
      </c>
      <c r="N2046" t="s">
        <v>68</v>
      </c>
      <c r="O2046">
        <v>0</v>
      </c>
      <c r="P2046" t="s">
        <v>122</v>
      </c>
      <c r="Q2046">
        <f t="shared" si="31"/>
        <v>0.26406392694063929</v>
      </c>
      <c r="R2046" t="s">
        <v>3436</v>
      </c>
    </row>
    <row r="2047" spans="1:19" x14ac:dyDescent="0.25">
      <c r="A2047" t="s">
        <v>150</v>
      </c>
      <c r="B2047">
        <v>2016</v>
      </c>
      <c r="C2047" t="s">
        <v>3437</v>
      </c>
      <c r="D2047" t="s">
        <v>3438</v>
      </c>
      <c r="E2047" t="s">
        <v>606</v>
      </c>
      <c r="F2047" t="s">
        <v>120</v>
      </c>
      <c r="G2047">
        <v>37167</v>
      </c>
      <c r="I2047" t="s">
        <v>167</v>
      </c>
      <c r="J2047" t="s">
        <v>74</v>
      </c>
      <c r="K2047">
        <v>60.5</v>
      </c>
      <c r="L2047">
        <v>8879</v>
      </c>
      <c r="M2047">
        <v>96100</v>
      </c>
      <c r="N2047" t="s">
        <v>81</v>
      </c>
      <c r="O2047">
        <v>4561.05</v>
      </c>
      <c r="P2047" t="s">
        <v>81</v>
      </c>
      <c r="Q2047">
        <f t="shared" si="31"/>
        <v>1.675346239480735E-2</v>
      </c>
      <c r="R2047" t="s">
        <v>3438</v>
      </c>
    </row>
    <row r="2048" spans="1:19" x14ac:dyDescent="0.25">
      <c r="A2048" t="s">
        <v>150</v>
      </c>
      <c r="B2048">
        <v>2016</v>
      </c>
      <c r="C2048" t="s">
        <v>3437</v>
      </c>
      <c r="D2048" t="s">
        <v>3438</v>
      </c>
      <c r="E2048" t="s">
        <v>607</v>
      </c>
      <c r="F2048" t="s">
        <v>120</v>
      </c>
      <c r="G2048">
        <v>38047</v>
      </c>
      <c r="I2048" t="s">
        <v>197</v>
      </c>
      <c r="J2048" t="s">
        <v>82</v>
      </c>
      <c r="K2048">
        <v>182.75</v>
      </c>
      <c r="L2048">
        <v>607754</v>
      </c>
      <c r="M2048">
        <v>7100920</v>
      </c>
      <c r="N2048" t="s">
        <v>81</v>
      </c>
      <c r="O2048">
        <v>34724</v>
      </c>
      <c r="P2048" t="s">
        <v>122</v>
      </c>
      <c r="Q2048">
        <f t="shared" si="31"/>
        <v>0.37963507798786927</v>
      </c>
      <c r="R2048" t="s">
        <v>3438</v>
      </c>
    </row>
    <row r="2049" spans="1:19" x14ac:dyDescent="0.25">
      <c r="A2049" t="s">
        <v>150</v>
      </c>
      <c r="B2049">
        <v>2016</v>
      </c>
      <c r="C2049" t="s">
        <v>3437</v>
      </c>
      <c r="D2049" t="s">
        <v>3438</v>
      </c>
      <c r="E2049" t="s">
        <v>608</v>
      </c>
      <c r="F2049" t="s">
        <v>120</v>
      </c>
      <c r="G2049">
        <v>38047</v>
      </c>
      <c r="I2049" t="s">
        <v>197</v>
      </c>
      <c r="J2049" t="s">
        <v>82</v>
      </c>
      <c r="K2049">
        <v>182.75</v>
      </c>
      <c r="L2049">
        <v>517685</v>
      </c>
      <c r="M2049">
        <v>6203520</v>
      </c>
      <c r="N2049" t="s">
        <v>81</v>
      </c>
      <c r="O2049">
        <v>0</v>
      </c>
      <c r="P2049" t="s">
        <v>122</v>
      </c>
      <c r="Q2049">
        <f t="shared" si="31"/>
        <v>0.32337324863044931</v>
      </c>
      <c r="R2049" t="s">
        <v>3438</v>
      </c>
    </row>
    <row r="2050" spans="1:19" x14ac:dyDescent="0.25">
      <c r="A2050" t="s">
        <v>150</v>
      </c>
      <c r="B2050">
        <v>2016</v>
      </c>
      <c r="C2050" t="s">
        <v>3437</v>
      </c>
      <c r="D2050" t="s">
        <v>3438</v>
      </c>
      <c r="E2050" t="s">
        <v>1507</v>
      </c>
      <c r="F2050" t="s">
        <v>120</v>
      </c>
      <c r="G2050">
        <v>38047</v>
      </c>
      <c r="I2050" t="s">
        <v>199</v>
      </c>
      <c r="J2050" t="s">
        <v>84</v>
      </c>
      <c r="K2050">
        <v>264.35000000000002</v>
      </c>
      <c r="L2050">
        <v>681725</v>
      </c>
      <c r="M2050">
        <v>0</v>
      </c>
      <c r="N2050" t="s">
        <v>81</v>
      </c>
      <c r="O2050">
        <v>0</v>
      </c>
      <c r="P2050" t="s">
        <v>122</v>
      </c>
      <c r="Q2050">
        <f t="shared" si="31"/>
        <v>0.29439186148846186</v>
      </c>
      <c r="R2050" t="s">
        <v>3438</v>
      </c>
    </row>
    <row r="2051" spans="1:19" x14ac:dyDescent="0.25">
      <c r="A2051" t="s">
        <v>188</v>
      </c>
      <c r="B2051">
        <v>2016</v>
      </c>
      <c r="C2051" t="s">
        <v>3439</v>
      </c>
      <c r="D2051" t="s">
        <v>3440</v>
      </c>
      <c r="E2051">
        <v>1</v>
      </c>
      <c r="F2051" t="s">
        <v>120</v>
      </c>
      <c r="G2051">
        <v>31260</v>
      </c>
      <c r="I2051" t="s">
        <v>191</v>
      </c>
      <c r="J2051" t="s">
        <v>95</v>
      </c>
      <c r="K2051">
        <v>4.0999999999999996</v>
      </c>
      <c r="L2051">
        <v>11779</v>
      </c>
      <c r="M2051">
        <v>0</v>
      </c>
      <c r="N2051" t="s">
        <v>93</v>
      </c>
      <c r="O2051">
        <v>0</v>
      </c>
      <c r="P2051" t="s">
        <v>122</v>
      </c>
      <c r="Q2051">
        <f t="shared" si="31"/>
        <v>0.32795968370642609</v>
      </c>
      <c r="R2051" t="s">
        <v>3440</v>
      </c>
    </row>
    <row r="2052" spans="1:19" x14ac:dyDescent="0.25">
      <c r="A2052" t="s">
        <v>125</v>
      </c>
      <c r="B2052">
        <v>2016</v>
      </c>
      <c r="C2052" t="s">
        <v>3441</v>
      </c>
      <c r="D2052" t="s">
        <v>3442</v>
      </c>
      <c r="E2052">
        <v>1</v>
      </c>
      <c r="F2052" t="s">
        <v>120</v>
      </c>
      <c r="G2052">
        <v>40909</v>
      </c>
      <c r="I2052" t="s">
        <v>129</v>
      </c>
      <c r="J2052" t="s">
        <v>69</v>
      </c>
      <c r="K2052">
        <v>1</v>
      </c>
      <c r="L2052">
        <v>1622</v>
      </c>
      <c r="M2052">
        <v>0</v>
      </c>
      <c r="N2052" t="s">
        <v>68</v>
      </c>
      <c r="O2052">
        <v>0</v>
      </c>
      <c r="P2052" t="s">
        <v>122</v>
      </c>
      <c r="Q2052">
        <f t="shared" si="31"/>
        <v>0.18515981735159817</v>
      </c>
      <c r="R2052" t="s">
        <v>3442</v>
      </c>
    </row>
    <row r="2053" spans="1:19" x14ac:dyDescent="0.25">
      <c r="A2053" t="s">
        <v>116</v>
      </c>
      <c r="B2053">
        <v>2016</v>
      </c>
      <c r="C2053" t="s">
        <v>3443</v>
      </c>
      <c r="D2053" t="s">
        <v>3444</v>
      </c>
      <c r="E2053" t="s">
        <v>119</v>
      </c>
      <c r="F2053" t="s">
        <v>120</v>
      </c>
      <c r="G2053">
        <v>40940</v>
      </c>
      <c r="I2053" t="s">
        <v>121</v>
      </c>
      <c r="J2053" t="s">
        <v>99</v>
      </c>
      <c r="K2053">
        <v>78.2</v>
      </c>
      <c r="L2053">
        <v>236403</v>
      </c>
      <c r="M2053">
        <v>0</v>
      </c>
      <c r="N2053" t="s">
        <v>98</v>
      </c>
      <c r="O2053">
        <v>0</v>
      </c>
      <c r="P2053" t="s">
        <v>122</v>
      </c>
      <c r="Q2053">
        <f t="shared" ref="Q2053:Q2116" si="32">IFERROR(L2053/(K2053*8760),"")</f>
        <v>0.34509774725852221</v>
      </c>
      <c r="R2053" t="s">
        <v>3444</v>
      </c>
    </row>
    <row r="2054" spans="1:19" x14ac:dyDescent="0.25">
      <c r="A2054" t="s">
        <v>125</v>
      </c>
      <c r="B2054">
        <v>2016</v>
      </c>
      <c r="C2054" t="s">
        <v>3445</v>
      </c>
      <c r="D2054" t="s">
        <v>3446</v>
      </c>
      <c r="E2054">
        <v>1</v>
      </c>
      <c r="F2054" t="s">
        <v>120</v>
      </c>
      <c r="G2054">
        <v>42087</v>
      </c>
      <c r="I2054" t="s">
        <v>129</v>
      </c>
      <c r="J2054" t="s">
        <v>69</v>
      </c>
      <c r="K2054">
        <v>20</v>
      </c>
      <c r="L2054">
        <v>52293</v>
      </c>
      <c r="M2054">
        <v>0</v>
      </c>
      <c r="N2054" t="s">
        <v>68</v>
      </c>
      <c r="O2054">
        <v>0</v>
      </c>
      <c r="P2054" t="s">
        <v>122</v>
      </c>
      <c r="Q2054">
        <f t="shared" si="32"/>
        <v>0.29847602739726026</v>
      </c>
      <c r="R2054" t="s">
        <v>3446</v>
      </c>
    </row>
    <row r="2055" spans="1:19" x14ac:dyDescent="0.25">
      <c r="A2055" t="s">
        <v>125</v>
      </c>
      <c r="B2055">
        <v>2016</v>
      </c>
      <c r="C2055" t="s">
        <v>3447</v>
      </c>
      <c r="D2055" t="s">
        <v>3448</v>
      </c>
      <c r="E2055" t="s">
        <v>3449</v>
      </c>
      <c r="F2055" t="s">
        <v>120</v>
      </c>
      <c r="G2055">
        <v>42107</v>
      </c>
      <c r="I2055" t="s">
        <v>129</v>
      </c>
      <c r="J2055" t="s">
        <v>69</v>
      </c>
      <c r="K2055">
        <v>1.5</v>
      </c>
      <c r="L2055">
        <v>3039</v>
      </c>
      <c r="M2055">
        <v>0</v>
      </c>
      <c r="N2055" t="s">
        <v>68</v>
      </c>
      <c r="O2055">
        <v>0</v>
      </c>
      <c r="P2055" t="s">
        <v>122</v>
      </c>
      <c r="Q2055">
        <f t="shared" si="32"/>
        <v>0.2312785388127854</v>
      </c>
      <c r="R2055" t="s">
        <v>3448</v>
      </c>
    </row>
    <row r="2056" spans="1:19" x14ac:dyDescent="0.25">
      <c r="A2056" t="s">
        <v>125</v>
      </c>
      <c r="B2056">
        <v>2016</v>
      </c>
      <c r="C2056" t="s">
        <v>3450</v>
      </c>
      <c r="D2056" t="s">
        <v>3451</v>
      </c>
      <c r="E2056" t="s">
        <v>3452</v>
      </c>
      <c r="F2056" t="s">
        <v>120</v>
      </c>
      <c r="G2056">
        <v>42108</v>
      </c>
      <c r="I2056" t="s">
        <v>129</v>
      </c>
      <c r="J2056" t="s">
        <v>69</v>
      </c>
      <c r="K2056">
        <v>1.5</v>
      </c>
      <c r="L2056">
        <v>3227</v>
      </c>
      <c r="M2056">
        <v>0</v>
      </c>
      <c r="N2056" t="s">
        <v>68</v>
      </c>
      <c r="O2056">
        <v>0</v>
      </c>
      <c r="P2056" t="s">
        <v>122</v>
      </c>
      <c r="Q2056">
        <f t="shared" si="32"/>
        <v>0.24558599695585998</v>
      </c>
      <c r="R2056" t="s">
        <v>3451</v>
      </c>
    </row>
    <row r="2057" spans="1:19" x14ac:dyDescent="0.25">
      <c r="A2057" t="s">
        <v>188</v>
      </c>
      <c r="B2057">
        <v>2016</v>
      </c>
      <c r="C2057" t="s">
        <v>3453</v>
      </c>
      <c r="D2057" t="s">
        <v>3454</v>
      </c>
      <c r="E2057">
        <v>1</v>
      </c>
      <c r="F2057" t="s">
        <v>120</v>
      </c>
      <c r="G2057">
        <v>30072</v>
      </c>
      <c r="I2057" t="s">
        <v>191</v>
      </c>
      <c r="J2057" t="s">
        <v>95</v>
      </c>
      <c r="K2057">
        <v>10.119999999999999</v>
      </c>
      <c r="L2057">
        <v>0.12</v>
      </c>
      <c r="M2057">
        <v>0</v>
      </c>
      <c r="N2057" t="s">
        <v>93</v>
      </c>
      <c r="O2057">
        <v>0</v>
      </c>
      <c r="P2057" t="s">
        <v>122</v>
      </c>
      <c r="Q2057">
        <f t="shared" si="32"/>
        <v>1.3536195787535871E-6</v>
      </c>
      <c r="R2057" t="s">
        <v>3454</v>
      </c>
    </row>
    <row r="2058" spans="1:19" x14ac:dyDescent="0.25">
      <c r="A2058" t="s">
        <v>150</v>
      </c>
      <c r="B2058">
        <v>2016</v>
      </c>
      <c r="C2058" t="s">
        <v>3455</v>
      </c>
      <c r="D2058" t="s">
        <v>3456</v>
      </c>
      <c r="E2058" t="s">
        <v>3457</v>
      </c>
      <c r="F2058" t="s">
        <v>120</v>
      </c>
      <c r="G2058">
        <v>12267</v>
      </c>
      <c r="I2058" t="s">
        <v>133</v>
      </c>
      <c r="J2058" t="s">
        <v>75</v>
      </c>
      <c r="K2058">
        <v>6</v>
      </c>
      <c r="L2058">
        <v>0.12</v>
      </c>
      <c r="M2058">
        <v>0.06</v>
      </c>
      <c r="N2058" t="s">
        <v>90</v>
      </c>
      <c r="O2058">
        <v>0</v>
      </c>
      <c r="P2058" t="s">
        <v>122</v>
      </c>
      <c r="Q2058">
        <f t="shared" si="32"/>
        <v>2.2831050228310503E-6</v>
      </c>
      <c r="R2058" t="s">
        <v>4012</v>
      </c>
      <c r="S2058" t="s">
        <v>4013</v>
      </c>
    </row>
    <row r="2059" spans="1:19" x14ac:dyDescent="0.25">
      <c r="A2059" t="s">
        <v>150</v>
      </c>
      <c r="B2059">
        <v>2016</v>
      </c>
      <c r="C2059" t="s">
        <v>3455</v>
      </c>
      <c r="D2059" t="s">
        <v>3456</v>
      </c>
      <c r="E2059" t="s">
        <v>3458</v>
      </c>
      <c r="F2059" t="s">
        <v>120</v>
      </c>
      <c r="G2059">
        <v>12267</v>
      </c>
      <c r="I2059" t="s">
        <v>133</v>
      </c>
      <c r="J2059" t="s">
        <v>75</v>
      </c>
      <c r="K2059">
        <v>6</v>
      </c>
      <c r="L2059">
        <v>0.12</v>
      </c>
      <c r="M2059">
        <v>0.06</v>
      </c>
      <c r="N2059" t="s">
        <v>90</v>
      </c>
      <c r="O2059">
        <v>0</v>
      </c>
      <c r="P2059" t="s">
        <v>122</v>
      </c>
      <c r="Q2059">
        <f t="shared" si="32"/>
        <v>2.2831050228310503E-6</v>
      </c>
      <c r="R2059" t="s">
        <v>4012</v>
      </c>
      <c r="S2059" t="s">
        <v>4013</v>
      </c>
    </row>
    <row r="2060" spans="1:19" x14ac:dyDescent="0.25">
      <c r="A2060" t="s">
        <v>150</v>
      </c>
      <c r="B2060">
        <v>2016</v>
      </c>
      <c r="C2060" t="s">
        <v>3455</v>
      </c>
      <c r="D2060" t="s">
        <v>3456</v>
      </c>
      <c r="E2060" t="s">
        <v>3459</v>
      </c>
      <c r="F2060" t="s">
        <v>120</v>
      </c>
      <c r="G2060">
        <v>12267</v>
      </c>
      <c r="I2060" t="s">
        <v>133</v>
      </c>
      <c r="J2060" t="s">
        <v>75</v>
      </c>
      <c r="K2060">
        <v>6</v>
      </c>
      <c r="L2060">
        <v>0.12</v>
      </c>
      <c r="M2060">
        <v>0.06</v>
      </c>
      <c r="N2060" t="s">
        <v>90</v>
      </c>
      <c r="O2060">
        <v>0</v>
      </c>
      <c r="P2060" t="s">
        <v>122</v>
      </c>
      <c r="Q2060">
        <f t="shared" si="32"/>
        <v>2.2831050228310503E-6</v>
      </c>
      <c r="R2060" t="s">
        <v>4012</v>
      </c>
      <c r="S2060" t="s">
        <v>4013</v>
      </c>
    </row>
    <row r="2061" spans="1:19" x14ac:dyDescent="0.25">
      <c r="A2061" t="s">
        <v>150</v>
      </c>
      <c r="B2061">
        <v>2016</v>
      </c>
      <c r="C2061" t="s">
        <v>3455</v>
      </c>
      <c r="D2061" t="s">
        <v>3456</v>
      </c>
      <c r="E2061" t="s">
        <v>3460</v>
      </c>
      <c r="F2061" t="s">
        <v>120</v>
      </c>
      <c r="G2061">
        <v>12267</v>
      </c>
      <c r="I2061" t="s">
        <v>133</v>
      </c>
      <c r="J2061" t="s">
        <v>75</v>
      </c>
      <c r="K2061">
        <v>6</v>
      </c>
      <c r="L2061">
        <v>0.12</v>
      </c>
      <c r="M2061">
        <v>0.06</v>
      </c>
      <c r="N2061" t="s">
        <v>90</v>
      </c>
      <c r="O2061">
        <v>0</v>
      </c>
      <c r="P2061" t="s">
        <v>122</v>
      </c>
      <c r="Q2061">
        <f t="shared" si="32"/>
        <v>2.2831050228310503E-6</v>
      </c>
      <c r="R2061" t="s">
        <v>4012</v>
      </c>
      <c r="S2061" t="s">
        <v>4013</v>
      </c>
    </row>
    <row r="2062" spans="1:19" x14ac:dyDescent="0.25">
      <c r="A2062" t="s">
        <v>150</v>
      </c>
      <c r="B2062">
        <v>2016</v>
      </c>
      <c r="C2062" t="s">
        <v>3455</v>
      </c>
      <c r="D2062" t="s">
        <v>3456</v>
      </c>
      <c r="E2062" t="s">
        <v>3461</v>
      </c>
      <c r="F2062" t="s">
        <v>120</v>
      </c>
      <c r="G2062">
        <v>12267</v>
      </c>
      <c r="I2062" t="s">
        <v>133</v>
      </c>
      <c r="J2062" t="s">
        <v>75</v>
      </c>
      <c r="K2062">
        <v>6</v>
      </c>
      <c r="L2062">
        <v>0.12</v>
      </c>
      <c r="M2062">
        <v>0.05</v>
      </c>
      <c r="N2062" t="s">
        <v>90</v>
      </c>
      <c r="O2062">
        <v>0</v>
      </c>
      <c r="P2062" t="s">
        <v>122</v>
      </c>
      <c r="Q2062">
        <f t="shared" si="32"/>
        <v>2.2831050228310503E-6</v>
      </c>
      <c r="R2062" t="s">
        <v>4012</v>
      </c>
      <c r="S2062" t="s">
        <v>4013</v>
      </c>
    </row>
    <row r="2063" spans="1:19" x14ac:dyDescent="0.25">
      <c r="A2063" t="s">
        <v>150</v>
      </c>
      <c r="B2063">
        <v>2016</v>
      </c>
      <c r="C2063" t="s">
        <v>3455</v>
      </c>
      <c r="D2063" t="s">
        <v>3456</v>
      </c>
      <c r="E2063" t="s">
        <v>3462</v>
      </c>
      <c r="F2063" t="s">
        <v>120</v>
      </c>
      <c r="G2063">
        <v>35643</v>
      </c>
      <c r="I2063" t="s">
        <v>167</v>
      </c>
      <c r="J2063" t="s">
        <v>74</v>
      </c>
      <c r="K2063">
        <v>5.9</v>
      </c>
      <c r="L2063">
        <v>109.04</v>
      </c>
      <c r="M2063">
        <v>1503.04</v>
      </c>
      <c r="N2063" t="s">
        <v>81</v>
      </c>
      <c r="O2063">
        <v>0</v>
      </c>
      <c r="P2063" t="s">
        <v>122</v>
      </c>
      <c r="Q2063">
        <f t="shared" si="32"/>
        <v>2.1097438278770992E-3</v>
      </c>
      <c r="R2063" t="s">
        <v>4012</v>
      </c>
      <c r="S2063" t="s">
        <v>4013</v>
      </c>
    </row>
    <row r="2064" spans="1:19" x14ac:dyDescent="0.25">
      <c r="A2064" t="s">
        <v>150</v>
      </c>
      <c r="B2064">
        <v>2016</v>
      </c>
      <c r="C2064" t="s">
        <v>3455</v>
      </c>
      <c r="D2064" t="s">
        <v>3456</v>
      </c>
      <c r="E2064" t="s">
        <v>3463</v>
      </c>
      <c r="F2064" t="s">
        <v>120</v>
      </c>
      <c r="G2064">
        <v>31990</v>
      </c>
      <c r="I2064" t="s">
        <v>167</v>
      </c>
      <c r="J2064" t="s">
        <v>74</v>
      </c>
      <c r="K2064">
        <v>5.9</v>
      </c>
      <c r="L2064">
        <v>209.04</v>
      </c>
      <c r="M2064">
        <v>2659.04</v>
      </c>
      <c r="N2064" t="s">
        <v>81</v>
      </c>
      <c r="O2064">
        <v>0</v>
      </c>
      <c r="P2064" t="s">
        <v>122</v>
      </c>
      <c r="Q2064">
        <f t="shared" si="32"/>
        <v>4.0445785929881586E-3</v>
      </c>
      <c r="R2064" t="s">
        <v>4012</v>
      </c>
      <c r="S2064" t="s">
        <v>4013</v>
      </c>
    </row>
    <row r="2065" spans="1:19" x14ac:dyDescent="0.25">
      <c r="A2065" t="s">
        <v>125</v>
      </c>
      <c r="B2065">
        <v>2016</v>
      </c>
      <c r="C2065" t="s">
        <v>3464</v>
      </c>
      <c r="D2065" t="s">
        <v>3465</v>
      </c>
      <c r="E2065" t="s">
        <v>3466</v>
      </c>
      <c r="F2065" t="s">
        <v>120</v>
      </c>
      <c r="G2065">
        <v>42163</v>
      </c>
      <c r="I2065" t="s">
        <v>129</v>
      </c>
      <c r="J2065" t="s">
        <v>69</v>
      </c>
      <c r="K2065">
        <v>5</v>
      </c>
      <c r="L2065">
        <v>10223</v>
      </c>
      <c r="M2065">
        <v>0</v>
      </c>
      <c r="N2065" t="s">
        <v>68</v>
      </c>
      <c r="O2065">
        <v>0</v>
      </c>
      <c r="P2065" t="s">
        <v>122</v>
      </c>
      <c r="Q2065">
        <f t="shared" si="32"/>
        <v>0.23340182648401828</v>
      </c>
      <c r="R2065" t="s">
        <v>3465</v>
      </c>
    </row>
    <row r="2066" spans="1:19" x14ac:dyDescent="0.25">
      <c r="A2066" t="s">
        <v>125</v>
      </c>
      <c r="B2066">
        <v>2016</v>
      </c>
      <c r="C2066" t="s">
        <v>3467</v>
      </c>
      <c r="D2066" t="s">
        <v>3468</v>
      </c>
      <c r="E2066" t="s">
        <v>3469</v>
      </c>
      <c r="F2066" t="s">
        <v>120</v>
      </c>
      <c r="G2066">
        <v>42163</v>
      </c>
      <c r="I2066" t="s">
        <v>129</v>
      </c>
      <c r="J2066" t="s">
        <v>69</v>
      </c>
      <c r="K2066">
        <v>5</v>
      </c>
      <c r="L2066">
        <v>10133</v>
      </c>
      <c r="M2066">
        <v>0</v>
      </c>
      <c r="N2066" t="s">
        <v>68</v>
      </c>
      <c r="O2066">
        <v>0</v>
      </c>
      <c r="P2066" t="s">
        <v>122</v>
      </c>
      <c r="Q2066">
        <f t="shared" si="32"/>
        <v>0.23134703196347031</v>
      </c>
      <c r="R2066" t="s">
        <v>3468</v>
      </c>
    </row>
    <row r="2067" spans="1:19" x14ac:dyDescent="0.25">
      <c r="A2067" t="s">
        <v>125</v>
      </c>
      <c r="B2067">
        <v>2016</v>
      </c>
      <c r="C2067" t="s">
        <v>3470</v>
      </c>
      <c r="D2067" t="s">
        <v>3471</v>
      </c>
      <c r="E2067" t="s">
        <v>128</v>
      </c>
      <c r="F2067" t="s">
        <v>120</v>
      </c>
      <c r="G2067">
        <v>41944</v>
      </c>
      <c r="I2067" t="s">
        <v>129</v>
      </c>
      <c r="J2067" t="s">
        <v>69</v>
      </c>
      <c r="K2067">
        <v>1.5</v>
      </c>
      <c r="L2067">
        <v>3809</v>
      </c>
      <c r="M2067">
        <v>0</v>
      </c>
      <c r="N2067" t="s">
        <v>68</v>
      </c>
      <c r="O2067">
        <v>0</v>
      </c>
      <c r="P2067" t="s">
        <v>122</v>
      </c>
      <c r="Q2067">
        <f t="shared" si="32"/>
        <v>0.28987823439878235</v>
      </c>
      <c r="R2067" t="s">
        <v>3471</v>
      </c>
    </row>
    <row r="2068" spans="1:19" x14ac:dyDescent="0.25">
      <c r="A2068" t="s">
        <v>125</v>
      </c>
      <c r="B2068">
        <v>2016</v>
      </c>
      <c r="C2068" t="s">
        <v>3472</v>
      </c>
      <c r="D2068" t="s">
        <v>3473</v>
      </c>
      <c r="E2068" t="s">
        <v>128</v>
      </c>
      <c r="F2068" t="s">
        <v>120</v>
      </c>
      <c r="G2068">
        <v>41953</v>
      </c>
      <c r="I2068" t="s">
        <v>129</v>
      </c>
      <c r="J2068" t="s">
        <v>69</v>
      </c>
      <c r="K2068">
        <v>1.5</v>
      </c>
      <c r="L2068">
        <v>3664</v>
      </c>
      <c r="M2068">
        <v>0</v>
      </c>
      <c r="N2068" t="s">
        <v>68</v>
      </c>
      <c r="O2068">
        <v>0</v>
      </c>
      <c r="P2068" t="s">
        <v>122</v>
      </c>
      <c r="Q2068">
        <f t="shared" si="32"/>
        <v>0.27884322678843226</v>
      </c>
      <c r="R2068" t="s">
        <v>3473</v>
      </c>
    </row>
    <row r="2069" spans="1:19" x14ac:dyDescent="0.25">
      <c r="A2069" t="s">
        <v>125</v>
      </c>
      <c r="B2069">
        <v>2016</v>
      </c>
      <c r="C2069" t="s">
        <v>3474</v>
      </c>
      <c r="D2069" t="s">
        <v>3475</v>
      </c>
      <c r="E2069" t="s">
        <v>3476</v>
      </c>
      <c r="F2069" t="s">
        <v>120</v>
      </c>
      <c r="G2069">
        <v>41944</v>
      </c>
      <c r="I2069" t="s">
        <v>129</v>
      </c>
      <c r="J2069" t="s">
        <v>69</v>
      </c>
      <c r="K2069">
        <v>1.5</v>
      </c>
      <c r="L2069">
        <v>3789</v>
      </c>
      <c r="M2069">
        <v>0</v>
      </c>
      <c r="N2069" t="s">
        <v>68</v>
      </c>
      <c r="O2069">
        <v>0</v>
      </c>
      <c r="P2069" t="s">
        <v>122</v>
      </c>
      <c r="Q2069">
        <f t="shared" si="32"/>
        <v>0.28835616438356165</v>
      </c>
      <c r="R2069" t="s">
        <v>3475</v>
      </c>
    </row>
    <row r="2070" spans="1:19" x14ac:dyDescent="0.25">
      <c r="A2070" t="s">
        <v>125</v>
      </c>
      <c r="B2070">
        <v>2016</v>
      </c>
      <c r="C2070" t="s">
        <v>3477</v>
      </c>
      <c r="D2070" t="s">
        <v>3478</v>
      </c>
      <c r="E2070" t="s">
        <v>3479</v>
      </c>
      <c r="F2070" t="s">
        <v>120</v>
      </c>
      <c r="G2070">
        <v>41944</v>
      </c>
      <c r="I2070" t="s">
        <v>129</v>
      </c>
      <c r="J2070" t="s">
        <v>69</v>
      </c>
      <c r="K2070">
        <v>1.5</v>
      </c>
      <c r="L2070">
        <v>3785</v>
      </c>
      <c r="M2070">
        <v>0</v>
      </c>
      <c r="N2070" t="s">
        <v>68</v>
      </c>
      <c r="O2070">
        <v>0</v>
      </c>
      <c r="P2070" t="s">
        <v>122</v>
      </c>
      <c r="Q2070">
        <f t="shared" si="32"/>
        <v>0.2880517503805175</v>
      </c>
      <c r="R2070" t="s">
        <v>3478</v>
      </c>
    </row>
    <row r="2071" spans="1:19" x14ac:dyDescent="0.25">
      <c r="A2071" t="s">
        <v>116</v>
      </c>
      <c r="B2071">
        <v>2016</v>
      </c>
      <c r="C2071" t="s">
        <v>3480</v>
      </c>
      <c r="D2071" t="s">
        <v>3481</v>
      </c>
      <c r="E2071" t="s">
        <v>119</v>
      </c>
      <c r="F2071" t="s">
        <v>120</v>
      </c>
      <c r="G2071">
        <v>31048</v>
      </c>
      <c r="I2071" t="s">
        <v>121</v>
      </c>
      <c r="J2071" t="s">
        <v>99</v>
      </c>
      <c r="K2071">
        <v>20.69</v>
      </c>
      <c r="L2071">
        <v>34093</v>
      </c>
      <c r="M2071">
        <v>0</v>
      </c>
      <c r="N2071" t="s">
        <v>98</v>
      </c>
      <c r="O2071">
        <v>0</v>
      </c>
      <c r="P2071" t="s">
        <v>122</v>
      </c>
      <c r="Q2071">
        <f t="shared" si="32"/>
        <v>0.18810512214446348</v>
      </c>
      <c r="R2071" t="s">
        <v>4014</v>
      </c>
      <c r="S2071" t="s">
        <v>4015</v>
      </c>
    </row>
    <row r="2072" spans="1:19" x14ac:dyDescent="0.25">
      <c r="A2072" t="s">
        <v>188</v>
      </c>
      <c r="B2072">
        <v>2016</v>
      </c>
      <c r="C2072" t="s">
        <v>3482</v>
      </c>
      <c r="D2072" t="s">
        <v>3483</v>
      </c>
      <c r="E2072">
        <v>1</v>
      </c>
      <c r="F2072" t="s">
        <v>120</v>
      </c>
      <c r="G2072">
        <v>29312</v>
      </c>
      <c r="I2072" t="s">
        <v>191</v>
      </c>
      <c r="J2072" t="s">
        <v>95</v>
      </c>
      <c r="K2072">
        <v>9</v>
      </c>
      <c r="L2072">
        <v>43593</v>
      </c>
      <c r="M2072">
        <v>0</v>
      </c>
      <c r="N2072" t="s">
        <v>93</v>
      </c>
      <c r="O2072">
        <v>0</v>
      </c>
      <c r="P2072" t="s">
        <v>122</v>
      </c>
      <c r="Q2072">
        <f t="shared" si="32"/>
        <v>0.55292998477929989</v>
      </c>
      <c r="R2072" t="s">
        <v>3483</v>
      </c>
    </row>
    <row r="2073" spans="1:19" x14ac:dyDescent="0.25">
      <c r="A2073" t="s">
        <v>188</v>
      </c>
      <c r="B2073">
        <v>2016</v>
      </c>
      <c r="C2073" t="s">
        <v>3484</v>
      </c>
      <c r="D2073" t="s">
        <v>3485</v>
      </c>
      <c r="E2073">
        <v>931</v>
      </c>
      <c r="F2073" t="s">
        <v>120</v>
      </c>
      <c r="G2073">
        <v>29889</v>
      </c>
      <c r="I2073" t="s">
        <v>191</v>
      </c>
      <c r="J2073" t="s">
        <v>95</v>
      </c>
      <c r="K2073">
        <v>1</v>
      </c>
      <c r="L2073">
        <v>4783</v>
      </c>
      <c r="M2073">
        <v>0</v>
      </c>
      <c r="N2073" t="s">
        <v>93</v>
      </c>
      <c r="O2073">
        <v>0</v>
      </c>
      <c r="P2073" t="s">
        <v>122</v>
      </c>
      <c r="Q2073">
        <f t="shared" si="32"/>
        <v>0.54600456621004567</v>
      </c>
      <c r="R2073" t="s">
        <v>3485</v>
      </c>
    </row>
    <row r="2074" spans="1:19" x14ac:dyDescent="0.25">
      <c r="A2074" t="s">
        <v>125</v>
      </c>
      <c r="B2074">
        <v>2016</v>
      </c>
      <c r="C2074" t="s">
        <v>3486</v>
      </c>
      <c r="D2074" t="s">
        <v>3487</v>
      </c>
      <c r="E2074" t="s">
        <v>128</v>
      </c>
      <c r="F2074" t="s">
        <v>120</v>
      </c>
      <c r="G2074">
        <v>42004</v>
      </c>
      <c r="I2074" t="s">
        <v>129</v>
      </c>
      <c r="J2074" t="s">
        <v>69</v>
      </c>
      <c r="K2074">
        <v>1.5</v>
      </c>
      <c r="L2074">
        <v>2628</v>
      </c>
      <c r="M2074">
        <v>0</v>
      </c>
      <c r="N2074" t="s">
        <v>68</v>
      </c>
      <c r="O2074">
        <v>0</v>
      </c>
      <c r="Q2074">
        <f t="shared" si="32"/>
        <v>0.2</v>
      </c>
      <c r="R2074" t="s">
        <v>3487</v>
      </c>
    </row>
    <row r="2075" spans="1:19" x14ac:dyDescent="0.25">
      <c r="A2075" t="s">
        <v>125</v>
      </c>
      <c r="B2075">
        <v>2016</v>
      </c>
      <c r="C2075" t="s">
        <v>3488</v>
      </c>
      <c r="D2075" t="s">
        <v>3489</v>
      </c>
      <c r="E2075" t="s">
        <v>128</v>
      </c>
      <c r="F2075" t="s">
        <v>120</v>
      </c>
      <c r="G2075">
        <v>42004</v>
      </c>
      <c r="I2075" t="s">
        <v>129</v>
      </c>
      <c r="J2075" t="s">
        <v>69</v>
      </c>
      <c r="K2075">
        <v>1.5</v>
      </c>
      <c r="L2075">
        <v>2628</v>
      </c>
      <c r="M2075">
        <v>0</v>
      </c>
      <c r="N2075" t="s">
        <v>68</v>
      </c>
      <c r="O2075">
        <v>0</v>
      </c>
      <c r="Q2075">
        <f t="shared" si="32"/>
        <v>0.2</v>
      </c>
      <c r="R2075" t="s">
        <v>3489</v>
      </c>
    </row>
    <row r="2076" spans="1:19" x14ac:dyDescent="0.25">
      <c r="A2076" t="s">
        <v>125</v>
      </c>
      <c r="B2076">
        <v>2016</v>
      </c>
      <c r="C2076" t="s">
        <v>3490</v>
      </c>
      <c r="D2076" t="s">
        <v>3491</v>
      </c>
      <c r="E2076" t="s">
        <v>128</v>
      </c>
      <c r="F2076" t="s">
        <v>120</v>
      </c>
      <c r="G2076">
        <v>42004</v>
      </c>
      <c r="I2076" t="s">
        <v>129</v>
      </c>
      <c r="J2076" t="s">
        <v>69</v>
      </c>
      <c r="K2076">
        <v>1</v>
      </c>
      <c r="L2076">
        <v>1752</v>
      </c>
      <c r="M2076">
        <v>0</v>
      </c>
      <c r="N2076" t="s">
        <v>68</v>
      </c>
      <c r="O2076">
        <v>0</v>
      </c>
      <c r="Q2076">
        <f t="shared" si="32"/>
        <v>0.2</v>
      </c>
      <c r="R2076" t="s">
        <v>3491</v>
      </c>
    </row>
    <row r="2077" spans="1:19" x14ac:dyDescent="0.25">
      <c r="A2077" t="s">
        <v>168</v>
      </c>
      <c r="B2077">
        <v>2016</v>
      </c>
      <c r="C2077" t="s">
        <v>3492</v>
      </c>
      <c r="D2077" t="s">
        <v>3493</v>
      </c>
      <c r="E2077" t="s">
        <v>357</v>
      </c>
      <c r="F2077" t="s">
        <v>120</v>
      </c>
      <c r="G2077">
        <v>31382</v>
      </c>
      <c r="I2077" t="s">
        <v>172</v>
      </c>
      <c r="J2077" t="s">
        <v>70</v>
      </c>
      <c r="K2077">
        <v>30.16</v>
      </c>
      <c r="L2077">
        <v>195164</v>
      </c>
      <c r="M2077">
        <v>0</v>
      </c>
      <c r="N2077" t="s">
        <v>77</v>
      </c>
      <c r="O2077">
        <v>0</v>
      </c>
      <c r="P2077" t="s">
        <v>122</v>
      </c>
      <c r="Q2077">
        <f t="shared" si="32"/>
        <v>0.73869348255271738</v>
      </c>
      <c r="R2077" t="s">
        <v>3493</v>
      </c>
    </row>
    <row r="2078" spans="1:19" x14ac:dyDescent="0.25">
      <c r="A2078" t="s">
        <v>168</v>
      </c>
      <c r="B2078">
        <v>2016</v>
      </c>
      <c r="C2078" t="s">
        <v>3492</v>
      </c>
      <c r="D2078" t="s">
        <v>3493</v>
      </c>
      <c r="E2078" t="s">
        <v>528</v>
      </c>
      <c r="F2078" t="s">
        <v>120</v>
      </c>
      <c r="G2078">
        <v>31382</v>
      </c>
      <c r="I2078" t="s">
        <v>172</v>
      </c>
      <c r="J2078" t="s">
        <v>70</v>
      </c>
      <c r="K2078">
        <v>9.56</v>
      </c>
      <c r="L2078">
        <v>61868</v>
      </c>
      <c r="M2078">
        <v>0</v>
      </c>
      <c r="N2078" t="s">
        <v>77</v>
      </c>
      <c r="O2078">
        <v>0</v>
      </c>
      <c r="P2078" t="s">
        <v>122</v>
      </c>
      <c r="Q2078">
        <f t="shared" si="32"/>
        <v>0.73876120058844874</v>
      </c>
      <c r="R2078" t="s">
        <v>3493</v>
      </c>
    </row>
    <row r="2079" spans="1:19" x14ac:dyDescent="0.25">
      <c r="A2079" t="s">
        <v>188</v>
      </c>
      <c r="B2079">
        <v>2016</v>
      </c>
      <c r="C2079" t="s">
        <v>3494</v>
      </c>
      <c r="D2079" t="s">
        <v>3495</v>
      </c>
      <c r="E2079">
        <v>1</v>
      </c>
      <c r="F2079" t="s">
        <v>120</v>
      </c>
      <c r="G2079">
        <v>24990</v>
      </c>
      <c r="I2079" t="s">
        <v>191</v>
      </c>
      <c r="J2079" t="s">
        <v>95</v>
      </c>
      <c r="K2079">
        <v>53</v>
      </c>
      <c r="L2079">
        <v>-37883</v>
      </c>
      <c r="M2079">
        <v>0</v>
      </c>
      <c r="N2079" t="s">
        <v>93</v>
      </c>
      <c r="O2079">
        <v>0</v>
      </c>
      <c r="P2079" t="s">
        <v>122</v>
      </c>
      <c r="Q2079">
        <f t="shared" si="32"/>
        <v>-8.1595158094253467E-2</v>
      </c>
      <c r="R2079" t="s">
        <v>3495</v>
      </c>
    </row>
    <row r="2080" spans="1:19" x14ac:dyDescent="0.25">
      <c r="A2080" t="s">
        <v>188</v>
      </c>
      <c r="B2080">
        <v>2016</v>
      </c>
      <c r="C2080" t="s">
        <v>3494</v>
      </c>
      <c r="D2080" t="s">
        <v>3495</v>
      </c>
      <c r="E2080">
        <v>2</v>
      </c>
      <c r="F2080" t="s">
        <v>120</v>
      </c>
      <c r="G2080">
        <v>24898</v>
      </c>
      <c r="I2080" t="s">
        <v>191</v>
      </c>
      <c r="J2080" t="s">
        <v>95</v>
      </c>
      <c r="K2080">
        <v>53</v>
      </c>
      <c r="L2080">
        <v>-59177</v>
      </c>
      <c r="M2080">
        <v>0</v>
      </c>
      <c r="N2080" t="s">
        <v>93</v>
      </c>
      <c r="O2080">
        <v>0</v>
      </c>
      <c r="P2080" t="s">
        <v>122</v>
      </c>
      <c r="Q2080">
        <f t="shared" si="32"/>
        <v>-0.127459722581201</v>
      </c>
      <c r="R2080" t="s">
        <v>3495</v>
      </c>
    </row>
    <row r="2081" spans="1:18" x14ac:dyDescent="0.25">
      <c r="A2081" t="s">
        <v>188</v>
      </c>
      <c r="B2081">
        <v>2016</v>
      </c>
      <c r="C2081" t="s">
        <v>3494</v>
      </c>
      <c r="D2081" t="s">
        <v>3495</v>
      </c>
      <c r="E2081">
        <v>3</v>
      </c>
      <c r="F2081" t="s">
        <v>120</v>
      </c>
      <c r="G2081">
        <v>24777</v>
      </c>
      <c r="I2081" t="s">
        <v>191</v>
      </c>
      <c r="J2081" t="s">
        <v>95</v>
      </c>
      <c r="K2081">
        <v>53</v>
      </c>
      <c r="L2081">
        <v>0.12</v>
      </c>
      <c r="M2081">
        <v>0</v>
      </c>
      <c r="N2081" t="s">
        <v>93</v>
      </c>
      <c r="O2081">
        <v>0</v>
      </c>
      <c r="P2081" t="s">
        <v>122</v>
      </c>
      <c r="Q2081">
        <f t="shared" si="32"/>
        <v>2.5846471956577928E-7</v>
      </c>
      <c r="R2081" t="s">
        <v>3495</v>
      </c>
    </row>
    <row r="2082" spans="1:18" x14ac:dyDescent="0.25">
      <c r="A2082" t="s">
        <v>188</v>
      </c>
      <c r="B2082">
        <v>2016</v>
      </c>
      <c r="C2082" t="s">
        <v>3494</v>
      </c>
      <c r="D2082" t="s">
        <v>3495</v>
      </c>
      <c r="E2082">
        <v>4</v>
      </c>
      <c r="F2082" t="s">
        <v>120</v>
      </c>
      <c r="G2082">
        <v>24777</v>
      </c>
      <c r="I2082" t="s">
        <v>191</v>
      </c>
      <c r="J2082" t="s">
        <v>95</v>
      </c>
      <c r="K2082">
        <v>53</v>
      </c>
      <c r="L2082">
        <v>-15501</v>
      </c>
      <c r="M2082">
        <v>0</v>
      </c>
      <c r="N2082" t="s">
        <v>93</v>
      </c>
      <c r="O2082">
        <v>0</v>
      </c>
      <c r="P2082" t="s">
        <v>122</v>
      </c>
      <c r="Q2082">
        <f t="shared" si="32"/>
        <v>-3.3387180149909539E-2</v>
      </c>
      <c r="R2082" t="s">
        <v>3495</v>
      </c>
    </row>
    <row r="2083" spans="1:18" x14ac:dyDescent="0.25">
      <c r="A2083" t="s">
        <v>188</v>
      </c>
      <c r="B2083">
        <v>2016</v>
      </c>
      <c r="C2083" t="s">
        <v>3494</v>
      </c>
      <c r="D2083" t="s">
        <v>3495</v>
      </c>
      <c r="E2083">
        <v>5</v>
      </c>
      <c r="F2083" t="s">
        <v>120</v>
      </c>
      <c r="G2083">
        <v>24685</v>
      </c>
      <c r="I2083" t="s">
        <v>191</v>
      </c>
      <c r="J2083" t="s">
        <v>95</v>
      </c>
      <c r="K2083">
        <v>53</v>
      </c>
      <c r="L2083">
        <v>-86050</v>
      </c>
      <c r="M2083">
        <v>0</v>
      </c>
      <c r="N2083" t="s">
        <v>93</v>
      </c>
      <c r="O2083">
        <v>0</v>
      </c>
      <c r="P2083" t="s">
        <v>122</v>
      </c>
      <c r="Q2083">
        <f t="shared" si="32"/>
        <v>-0.18534074265529421</v>
      </c>
      <c r="R2083" t="s">
        <v>3495</v>
      </c>
    </row>
    <row r="2084" spans="1:18" x14ac:dyDescent="0.25">
      <c r="A2084" t="s">
        <v>188</v>
      </c>
      <c r="B2084">
        <v>2016</v>
      </c>
      <c r="C2084" t="s">
        <v>3494</v>
      </c>
      <c r="D2084" t="s">
        <v>3495</v>
      </c>
      <c r="E2084">
        <v>6</v>
      </c>
      <c r="F2084" t="s">
        <v>120</v>
      </c>
      <c r="G2084">
        <v>24654</v>
      </c>
      <c r="I2084" t="s">
        <v>191</v>
      </c>
      <c r="J2084" t="s">
        <v>95</v>
      </c>
      <c r="K2084">
        <v>53</v>
      </c>
      <c r="L2084">
        <v>-80632</v>
      </c>
      <c r="M2084">
        <v>0</v>
      </c>
      <c r="N2084" t="s">
        <v>93</v>
      </c>
      <c r="O2084">
        <v>0</v>
      </c>
      <c r="P2084" t="s">
        <v>122</v>
      </c>
      <c r="Q2084">
        <f t="shared" si="32"/>
        <v>-0.17367106056689929</v>
      </c>
      <c r="R2084" t="s">
        <v>3495</v>
      </c>
    </row>
    <row r="2085" spans="1:18" x14ac:dyDescent="0.25">
      <c r="A2085" t="s">
        <v>188</v>
      </c>
      <c r="B2085">
        <v>2016</v>
      </c>
      <c r="C2085" t="s">
        <v>3494</v>
      </c>
      <c r="D2085" t="s">
        <v>3495</v>
      </c>
      <c r="E2085">
        <v>7</v>
      </c>
      <c r="F2085" t="s">
        <v>120</v>
      </c>
      <c r="G2085">
        <v>24593</v>
      </c>
      <c r="I2085" t="s">
        <v>191</v>
      </c>
      <c r="J2085" t="s">
        <v>95</v>
      </c>
      <c r="K2085">
        <v>53</v>
      </c>
      <c r="L2085">
        <v>-31453</v>
      </c>
      <c r="M2085">
        <v>0</v>
      </c>
      <c r="N2085" t="s">
        <v>93</v>
      </c>
      <c r="O2085">
        <v>0</v>
      </c>
      <c r="P2085" t="s">
        <v>122</v>
      </c>
      <c r="Q2085">
        <f t="shared" si="32"/>
        <v>-6.7745756870853796E-2</v>
      </c>
      <c r="R2085" t="s">
        <v>3495</v>
      </c>
    </row>
    <row r="2086" spans="1:18" x14ac:dyDescent="0.25">
      <c r="A2086" t="s">
        <v>188</v>
      </c>
      <c r="B2086">
        <v>2016</v>
      </c>
      <c r="C2086" t="s">
        <v>3494</v>
      </c>
      <c r="D2086" t="s">
        <v>3495</v>
      </c>
      <c r="E2086">
        <v>8</v>
      </c>
      <c r="F2086" t="s">
        <v>120</v>
      </c>
      <c r="G2086">
        <v>24532</v>
      </c>
      <c r="I2086" t="s">
        <v>191</v>
      </c>
      <c r="J2086" t="s">
        <v>95</v>
      </c>
      <c r="K2086">
        <v>53</v>
      </c>
      <c r="L2086">
        <v>-9251.98</v>
      </c>
      <c r="M2086">
        <v>0</v>
      </c>
      <c r="N2086" t="s">
        <v>93</v>
      </c>
      <c r="O2086">
        <v>0</v>
      </c>
      <c r="P2086" t="s">
        <v>122</v>
      </c>
      <c r="Q2086">
        <f t="shared" si="32"/>
        <v>-1.992758680106832E-2</v>
      </c>
      <c r="R2086" t="s">
        <v>3495</v>
      </c>
    </row>
    <row r="2087" spans="1:18" x14ac:dyDescent="0.25">
      <c r="A2087" t="s">
        <v>130</v>
      </c>
      <c r="B2087">
        <v>2016</v>
      </c>
      <c r="C2087" t="s">
        <v>3496</v>
      </c>
      <c r="D2087" t="s">
        <v>3497</v>
      </c>
      <c r="E2087" t="s">
        <v>386</v>
      </c>
      <c r="F2087" t="s">
        <v>120</v>
      </c>
      <c r="G2087">
        <v>32994</v>
      </c>
      <c r="I2087" t="s">
        <v>172</v>
      </c>
      <c r="J2087" t="s">
        <v>70</v>
      </c>
      <c r="K2087">
        <v>29.07</v>
      </c>
      <c r="L2087">
        <v>196433</v>
      </c>
      <c r="M2087">
        <v>2716490</v>
      </c>
      <c r="N2087" t="s">
        <v>71</v>
      </c>
      <c r="O2087">
        <v>3653.02</v>
      </c>
      <c r="P2087" t="s">
        <v>81</v>
      </c>
      <c r="Q2087">
        <f t="shared" si="32"/>
        <v>0.77137455959713053</v>
      </c>
      <c r="R2087" t="s">
        <v>3497</v>
      </c>
    </row>
    <row r="2088" spans="1:18" x14ac:dyDescent="0.25">
      <c r="A2088" t="s">
        <v>116</v>
      </c>
      <c r="B2088">
        <v>2016</v>
      </c>
      <c r="C2088" t="s">
        <v>3498</v>
      </c>
      <c r="D2088" t="s">
        <v>3499</v>
      </c>
      <c r="E2088" t="s">
        <v>119</v>
      </c>
      <c r="F2088" t="s">
        <v>120</v>
      </c>
      <c r="G2088">
        <v>41485</v>
      </c>
      <c r="I2088" t="s">
        <v>121</v>
      </c>
      <c r="J2088" t="s">
        <v>99</v>
      </c>
      <c r="K2088">
        <v>6</v>
      </c>
      <c r="L2088">
        <v>19161</v>
      </c>
      <c r="M2088">
        <v>0</v>
      </c>
      <c r="N2088" t="s">
        <v>98</v>
      </c>
      <c r="O2088">
        <v>0</v>
      </c>
      <c r="P2088" t="s">
        <v>122</v>
      </c>
      <c r="Q2088">
        <f t="shared" si="32"/>
        <v>0.36455479452054795</v>
      </c>
      <c r="R2088" t="s">
        <v>3499</v>
      </c>
    </row>
    <row r="2089" spans="1:18" x14ac:dyDescent="0.25">
      <c r="A2089" t="s">
        <v>125</v>
      </c>
      <c r="B2089">
        <v>2016</v>
      </c>
      <c r="C2089" t="s">
        <v>3500</v>
      </c>
      <c r="D2089" t="s">
        <v>3501</v>
      </c>
      <c r="E2089">
        <v>1</v>
      </c>
      <c r="F2089" t="s">
        <v>120</v>
      </c>
      <c r="G2089">
        <v>40909</v>
      </c>
      <c r="I2089" t="s">
        <v>129</v>
      </c>
      <c r="J2089" t="s">
        <v>69</v>
      </c>
      <c r="K2089">
        <v>1</v>
      </c>
      <c r="L2089">
        <v>1622</v>
      </c>
      <c r="M2089">
        <v>0</v>
      </c>
      <c r="N2089" t="s">
        <v>68</v>
      </c>
      <c r="O2089">
        <v>0</v>
      </c>
      <c r="P2089" t="s">
        <v>122</v>
      </c>
      <c r="Q2089">
        <f t="shared" si="32"/>
        <v>0.18515981735159817</v>
      </c>
      <c r="R2089" t="s">
        <v>3501</v>
      </c>
    </row>
    <row r="2090" spans="1:18" x14ac:dyDescent="0.25">
      <c r="A2090" t="s">
        <v>116</v>
      </c>
      <c r="B2090">
        <v>2016</v>
      </c>
      <c r="C2090" t="s">
        <v>3502</v>
      </c>
      <c r="D2090" t="s">
        <v>3503</v>
      </c>
      <c r="E2090" t="s">
        <v>119</v>
      </c>
      <c r="F2090" t="s">
        <v>120</v>
      </c>
      <c r="G2090">
        <v>40787</v>
      </c>
      <c r="I2090" t="s">
        <v>121</v>
      </c>
      <c r="J2090" t="s">
        <v>99</v>
      </c>
      <c r="K2090">
        <v>1</v>
      </c>
      <c r="L2090">
        <v>2036</v>
      </c>
      <c r="M2090">
        <v>0</v>
      </c>
      <c r="N2090" t="s">
        <v>98</v>
      </c>
      <c r="O2090">
        <v>0</v>
      </c>
      <c r="P2090" t="s">
        <v>122</v>
      </c>
      <c r="Q2090">
        <f t="shared" si="32"/>
        <v>0.23242009132420091</v>
      </c>
      <c r="R2090" t="s">
        <v>3503</v>
      </c>
    </row>
    <row r="2091" spans="1:18" x14ac:dyDescent="0.25">
      <c r="A2091" t="s">
        <v>125</v>
      </c>
      <c r="B2091">
        <v>2016</v>
      </c>
      <c r="C2091" t="s">
        <v>3504</v>
      </c>
      <c r="D2091" t="s">
        <v>3505</v>
      </c>
      <c r="E2091">
        <v>1</v>
      </c>
      <c r="F2091" t="s">
        <v>120</v>
      </c>
      <c r="G2091">
        <v>39351</v>
      </c>
      <c r="I2091" t="s">
        <v>129</v>
      </c>
      <c r="J2091" t="s">
        <v>69</v>
      </c>
      <c r="K2091">
        <v>1</v>
      </c>
      <c r="L2091">
        <v>1653</v>
      </c>
      <c r="M2091">
        <v>0</v>
      </c>
      <c r="N2091" t="s">
        <v>68</v>
      </c>
      <c r="O2091">
        <v>0</v>
      </c>
      <c r="P2091" t="s">
        <v>122</v>
      </c>
      <c r="Q2091">
        <f t="shared" si="32"/>
        <v>0.18869863013698629</v>
      </c>
      <c r="R2091" t="s">
        <v>3505</v>
      </c>
    </row>
    <row r="2092" spans="1:18" x14ac:dyDescent="0.25">
      <c r="A2092" t="s">
        <v>150</v>
      </c>
      <c r="B2092">
        <v>2016</v>
      </c>
      <c r="C2092" t="s">
        <v>3506</v>
      </c>
      <c r="D2092" t="s">
        <v>3507</v>
      </c>
      <c r="E2092">
        <v>212813</v>
      </c>
      <c r="F2092" t="s">
        <v>120</v>
      </c>
      <c r="G2092">
        <v>31503</v>
      </c>
      <c r="I2092" t="s">
        <v>167</v>
      </c>
      <c r="J2092" t="s">
        <v>74</v>
      </c>
      <c r="K2092">
        <v>24</v>
      </c>
      <c r="L2092">
        <v>0.12</v>
      </c>
      <c r="M2092">
        <v>344.1</v>
      </c>
      <c r="N2092" t="s">
        <v>81</v>
      </c>
      <c r="O2092">
        <v>0</v>
      </c>
      <c r="P2092" t="s">
        <v>122</v>
      </c>
      <c r="Q2092">
        <f t="shared" si="32"/>
        <v>5.7077625570776257E-7</v>
      </c>
      <c r="R2092" t="s">
        <v>3507</v>
      </c>
    </row>
    <row r="2093" spans="1:18" x14ac:dyDescent="0.25">
      <c r="A2093" t="s">
        <v>150</v>
      </c>
      <c r="B2093">
        <v>2016</v>
      </c>
      <c r="C2093" t="s">
        <v>3506</v>
      </c>
      <c r="D2093" t="s">
        <v>3507</v>
      </c>
      <c r="E2093">
        <v>212814</v>
      </c>
      <c r="F2093" t="s">
        <v>120</v>
      </c>
      <c r="G2093">
        <v>31503</v>
      </c>
      <c r="I2093" t="s">
        <v>167</v>
      </c>
      <c r="J2093" t="s">
        <v>74</v>
      </c>
      <c r="K2093">
        <v>24</v>
      </c>
      <c r="L2093">
        <v>370.08</v>
      </c>
      <c r="M2093">
        <v>4155.09</v>
      </c>
      <c r="N2093" t="s">
        <v>81</v>
      </c>
      <c r="O2093">
        <v>0</v>
      </c>
      <c r="P2093" t="s">
        <v>90</v>
      </c>
      <c r="Q2093">
        <f t="shared" si="32"/>
        <v>1.7602739726027396E-3</v>
      </c>
      <c r="R2093" t="s">
        <v>3507</v>
      </c>
    </row>
    <row r="2094" spans="1:18" x14ac:dyDescent="0.25">
      <c r="A2094" t="s">
        <v>150</v>
      </c>
      <c r="B2094">
        <v>2016</v>
      </c>
      <c r="C2094" t="s">
        <v>3508</v>
      </c>
      <c r="D2094" t="s">
        <v>3509</v>
      </c>
      <c r="E2094">
        <v>1</v>
      </c>
      <c r="F2094" t="s">
        <v>120</v>
      </c>
      <c r="G2094">
        <v>41272</v>
      </c>
      <c r="I2094" t="s">
        <v>167</v>
      </c>
      <c r="J2094" t="s">
        <v>74</v>
      </c>
      <c r="K2094">
        <v>100.1</v>
      </c>
      <c r="L2094">
        <v>92527</v>
      </c>
      <c r="M2094">
        <v>904051</v>
      </c>
      <c r="N2094" t="s">
        <v>81</v>
      </c>
      <c r="O2094">
        <v>0</v>
      </c>
      <c r="P2094" t="s">
        <v>122</v>
      </c>
      <c r="Q2094">
        <f t="shared" si="32"/>
        <v>0.10551891031343086</v>
      </c>
      <c r="R2094" t="s">
        <v>3509</v>
      </c>
    </row>
    <row r="2095" spans="1:18" x14ac:dyDescent="0.25">
      <c r="A2095" t="s">
        <v>150</v>
      </c>
      <c r="B2095">
        <v>2016</v>
      </c>
      <c r="C2095" t="s">
        <v>3508</v>
      </c>
      <c r="D2095" t="s">
        <v>3509</v>
      </c>
      <c r="E2095">
        <v>2</v>
      </c>
      <c r="F2095" t="s">
        <v>120</v>
      </c>
      <c r="G2095">
        <v>41283</v>
      </c>
      <c r="I2095" t="s">
        <v>167</v>
      </c>
      <c r="J2095" t="s">
        <v>74</v>
      </c>
      <c r="K2095">
        <v>100.1</v>
      </c>
      <c r="L2095">
        <v>105001</v>
      </c>
      <c r="M2095">
        <v>1030470</v>
      </c>
      <c r="N2095" t="s">
        <v>81</v>
      </c>
      <c r="O2095">
        <v>0</v>
      </c>
      <c r="P2095" t="s">
        <v>122</v>
      </c>
      <c r="Q2095">
        <f t="shared" si="32"/>
        <v>0.11974441084030125</v>
      </c>
      <c r="R2095" t="s">
        <v>3509</v>
      </c>
    </row>
    <row r="2096" spans="1:18" x14ac:dyDescent="0.25">
      <c r="A2096" t="s">
        <v>150</v>
      </c>
      <c r="B2096">
        <v>2016</v>
      </c>
      <c r="C2096" t="s">
        <v>3508</v>
      </c>
      <c r="D2096" t="s">
        <v>3509</v>
      </c>
      <c r="E2096">
        <v>3</v>
      </c>
      <c r="F2096" t="s">
        <v>120</v>
      </c>
      <c r="G2096">
        <v>41313</v>
      </c>
      <c r="I2096" t="s">
        <v>167</v>
      </c>
      <c r="J2096" t="s">
        <v>74</v>
      </c>
      <c r="K2096">
        <v>100.1</v>
      </c>
      <c r="L2096">
        <v>94225</v>
      </c>
      <c r="M2096">
        <v>922073</v>
      </c>
      <c r="N2096" t="s">
        <v>81</v>
      </c>
      <c r="O2096">
        <v>0</v>
      </c>
      <c r="P2096" t="s">
        <v>122</v>
      </c>
      <c r="Q2096">
        <f t="shared" si="32"/>
        <v>0.10745533005806979</v>
      </c>
      <c r="R2096" t="s">
        <v>3509</v>
      </c>
    </row>
    <row r="2097" spans="1:18" x14ac:dyDescent="0.25">
      <c r="A2097" t="s">
        <v>150</v>
      </c>
      <c r="B2097">
        <v>2016</v>
      </c>
      <c r="C2097" t="s">
        <v>3508</v>
      </c>
      <c r="D2097" t="s">
        <v>3509</v>
      </c>
      <c r="E2097">
        <v>4</v>
      </c>
      <c r="F2097" t="s">
        <v>331</v>
      </c>
      <c r="G2097">
        <v>41314</v>
      </c>
      <c r="I2097" t="s">
        <v>167</v>
      </c>
      <c r="J2097" t="s">
        <v>74</v>
      </c>
      <c r="K2097">
        <v>100.1</v>
      </c>
      <c r="L2097">
        <v>75374</v>
      </c>
      <c r="M2097">
        <v>749012</v>
      </c>
      <c r="N2097" t="s">
        <v>81</v>
      </c>
      <c r="O2097">
        <v>0</v>
      </c>
      <c r="P2097" t="s">
        <v>122</v>
      </c>
      <c r="Q2097">
        <f t="shared" si="32"/>
        <v>8.5957421573859924E-2</v>
      </c>
      <c r="R2097" t="s">
        <v>3509</v>
      </c>
    </row>
    <row r="2098" spans="1:18" x14ac:dyDescent="0.25">
      <c r="A2098" t="s">
        <v>150</v>
      </c>
      <c r="B2098">
        <v>2016</v>
      </c>
      <c r="C2098" t="s">
        <v>3508</v>
      </c>
      <c r="D2098" t="s">
        <v>3509</v>
      </c>
      <c r="E2098">
        <v>5</v>
      </c>
      <c r="F2098" t="s">
        <v>120</v>
      </c>
      <c r="G2098">
        <v>41340</v>
      </c>
      <c r="I2098" t="s">
        <v>167</v>
      </c>
      <c r="J2098" t="s">
        <v>74</v>
      </c>
      <c r="K2098">
        <v>100.1</v>
      </c>
      <c r="L2098">
        <v>76668</v>
      </c>
      <c r="M2098">
        <v>761755</v>
      </c>
      <c r="N2098" t="s">
        <v>81</v>
      </c>
      <c r="O2098">
        <v>0</v>
      </c>
      <c r="P2098" t="s">
        <v>122</v>
      </c>
      <c r="Q2098">
        <f t="shared" si="32"/>
        <v>8.7433114830375108E-2</v>
      </c>
      <c r="R2098" t="s">
        <v>3509</v>
      </c>
    </row>
    <row r="2099" spans="1:18" x14ac:dyDescent="0.25">
      <c r="A2099" t="s">
        <v>150</v>
      </c>
      <c r="B2099">
        <v>2016</v>
      </c>
      <c r="C2099" t="s">
        <v>3510</v>
      </c>
      <c r="D2099" t="s">
        <v>3511</v>
      </c>
      <c r="E2099" t="s">
        <v>128</v>
      </c>
      <c r="F2099" t="s">
        <v>120</v>
      </c>
      <c r="G2099">
        <v>38776</v>
      </c>
      <c r="I2099" t="s">
        <v>197</v>
      </c>
      <c r="J2099" t="s">
        <v>82</v>
      </c>
      <c r="K2099">
        <v>80</v>
      </c>
      <c r="L2099">
        <v>368010</v>
      </c>
      <c r="M2099">
        <v>4858550</v>
      </c>
      <c r="N2099" t="s">
        <v>81</v>
      </c>
      <c r="O2099">
        <v>0</v>
      </c>
      <c r="P2099" t="s">
        <v>122</v>
      </c>
      <c r="Q2099">
        <f t="shared" si="32"/>
        <v>0.52512842465753429</v>
      </c>
      <c r="R2099" t="s">
        <v>3511</v>
      </c>
    </row>
    <row r="2100" spans="1:18" x14ac:dyDescent="0.25">
      <c r="A2100" t="s">
        <v>150</v>
      </c>
      <c r="B2100">
        <v>2016</v>
      </c>
      <c r="C2100" t="s">
        <v>3510</v>
      </c>
      <c r="D2100" t="s">
        <v>3511</v>
      </c>
      <c r="E2100" t="s">
        <v>154</v>
      </c>
      <c r="F2100" t="s">
        <v>120</v>
      </c>
      <c r="G2100">
        <v>38776</v>
      </c>
      <c r="I2100" t="s">
        <v>197</v>
      </c>
      <c r="J2100" t="s">
        <v>82</v>
      </c>
      <c r="K2100">
        <v>80</v>
      </c>
      <c r="L2100">
        <v>340785</v>
      </c>
      <c r="M2100">
        <v>4581770</v>
      </c>
      <c r="N2100" t="s">
        <v>81</v>
      </c>
      <c r="O2100">
        <v>0</v>
      </c>
      <c r="P2100" t="s">
        <v>122</v>
      </c>
      <c r="Q2100">
        <f t="shared" si="32"/>
        <v>0.48627996575342464</v>
      </c>
      <c r="R2100" t="s">
        <v>3511</v>
      </c>
    </row>
    <row r="2101" spans="1:18" x14ac:dyDescent="0.25">
      <c r="A2101" t="s">
        <v>150</v>
      </c>
      <c r="B2101">
        <v>2016</v>
      </c>
      <c r="C2101" t="s">
        <v>3510</v>
      </c>
      <c r="D2101" t="s">
        <v>3511</v>
      </c>
      <c r="E2101" t="s">
        <v>268</v>
      </c>
      <c r="F2101" t="s">
        <v>120</v>
      </c>
      <c r="G2101">
        <v>38776</v>
      </c>
      <c r="I2101" t="s">
        <v>199</v>
      </c>
      <c r="J2101" t="s">
        <v>84</v>
      </c>
      <c r="K2101">
        <v>90</v>
      </c>
      <c r="L2101">
        <v>496800</v>
      </c>
      <c r="M2101">
        <v>0</v>
      </c>
      <c r="N2101" t="s">
        <v>81</v>
      </c>
      <c r="O2101">
        <v>0</v>
      </c>
      <c r="P2101" t="s">
        <v>122</v>
      </c>
      <c r="Q2101">
        <f t="shared" si="32"/>
        <v>0.63013698630136983</v>
      </c>
      <c r="R2101" t="s">
        <v>3511</v>
      </c>
    </row>
    <row r="2102" spans="1:18" x14ac:dyDescent="0.25">
      <c r="A2102" t="s">
        <v>188</v>
      </c>
      <c r="B2102">
        <v>2016</v>
      </c>
      <c r="C2102" t="s">
        <v>3512</v>
      </c>
      <c r="D2102" t="s">
        <v>3513</v>
      </c>
      <c r="E2102">
        <v>3385</v>
      </c>
      <c r="F2102" t="s">
        <v>120</v>
      </c>
      <c r="G2102">
        <v>32478</v>
      </c>
      <c r="I2102" t="s">
        <v>191</v>
      </c>
      <c r="J2102" t="s">
        <v>95</v>
      </c>
      <c r="K2102">
        <v>2.79</v>
      </c>
      <c r="L2102">
        <v>8951</v>
      </c>
      <c r="M2102">
        <v>0</v>
      </c>
      <c r="N2102" t="s">
        <v>93</v>
      </c>
      <c r="O2102">
        <v>0</v>
      </c>
      <c r="P2102" t="s">
        <v>122</v>
      </c>
      <c r="Q2102">
        <f t="shared" si="32"/>
        <v>0.36623786844732492</v>
      </c>
      <c r="R2102" t="s">
        <v>3513</v>
      </c>
    </row>
    <row r="2103" spans="1:18" x14ac:dyDescent="0.25">
      <c r="A2103" t="s">
        <v>125</v>
      </c>
      <c r="B2103">
        <v>2016</v>
      </c>
      <c r="C2103" t="s">
        <v>3514</v>
      </c>
      <c r="D2103" t="s">
        <v>3515</v>
      </c>
      <c r="E2103">
        <v>1</v>
      </c>
      <c r="F2103" t="s">
        <v>120</v>
      </c>
      <c r="G2103">
        <v>40909</v>
      </c>
      <c r="I2103" t="s">
        <v>129</v>
      </c>
      <c r="J2103" t="s">
        <v>69</v>
      </c>
      <c r="K2103">
        <v>1</v>
      </c>
      <c r="L2103">
        <v>1622</v>
      </c>
      <c r="M2103">
        <v>0</v>
      </c>
      <c r="N2103" t="s">
        <v>68</v>
      </c>
      <c r="O2103">
        <v>0</v>
      </c>
      <c r="P2103" t="s">
        <v>122</v>
      </c>
      <c r="Q2103">
        <f t="shared" si="32"/>
        <v>0.18515981735159817</v>
      </c>
      <c r="R2103" t="s">
        <v>3515</v>
      </c>
    </row>
    <row r="2104" spans="1:18" x14ac:dyDescent="0.25">
      <c r="A2104" t="s">
        <v>125</v>
      </c>
      <c r="B2104">
        <v>2016</v>
      </c>
      <c r="C2104" t="s">
        <v>3516</v>
      </c>
      <c r="D2104" t="s">
        <v>3517</v>
      </c>
      <c r="E2104">
        <v>1</v>
      </c>
      <c r="F2104" t="s">
        <v>120</v>
      </c>
      <c r="G2104">
        <v>40909</v>
      </c>
      <c r="I2104" t="s">
        <v>129</v>
      </c>
      <c r="J2104" t="s">
        <v>69</v>
      </c>
      <c r="K2104">
        <v>1</v>
      </c>
      <c r="L2104">
        <v>1635</v>
      </c>
      <c r="M2104">
        <v>0</v>
      </c>
      <c r="N2104" t="s">
        <v>68</v>
      </c>
      <c r="O2104">
        <v>0</v>
      </c>
      <c r="P2104" t="s">
        <v>122</v>
      </c>
      <c r="Q2104">
        <f t="shared" si="32"/>
        <v>0.18664383561643835</v>
      </c>
      <c r="R2104" t="s">
        <v>3517</v>
      </c>
    </row>
    <row r="2105" spans="1:18" x14ac:dyDescent="0.25">
      <c r="A2105" t="s">
        <v>150</v>
      </c>
      <c r="B2105">
        <v>2016</v>
      </c>
      <c r="C2105" t="s">
        <v>3518</v>
      </c>
      <c r="D2105" t="s">
        <v>3519</v>
      </c>
      <c r="E2105" t="s">
        <v>3520</v>
      </c>
      <c r="F2105" t="s">
        <v>120</v>
      </c>
      <c r="G2105">
        <v>32203</v>
      </c>
      <c r="I2105" t="s">
        <v>197</v>
      </c>
      <c r="J2105" t="s">
        <v>82</v>
      </c>
      <c r="K2105">
        <v>82</v>
      </c>
      <c r="L2105">
        <v>717493</v>
      </c>
      <c r="M2105">
        <v>7193010</v>
      </c>
      <c r="N2105" t="s">
        <v>81</v>
      </c>
      <c r="O2105">
        <v>1448600</v>
      </c>
      <c r="P2105" t="s">
        <v>89</v>
      </c>
      <c r="Q2105">
        <f t="shared" si="32"/>
        <v>0.99884870252812119</v>
      </c>
      <c r="R2105" t="s">
        <v>3519</v>
      </c>
    </row>
    <row r="2106" spans="1:18" x14ac:dyDescent="0.25">
      <c r="A2106" t="s">
        <v>150</v>
      </c>
      <c r="B2106">
        <v>2016</v>
      </c>
      <c r="C2106" t="s">
        <v>3518</v>
      </c>
      <c r="D2106" t="s">
        <v>3519</v>
      </c>
      <c r="E2106" t="s">
        <v>3521</v>
      </c>
      <c r="F2106" t="s">
        <v>120</v>
      </c>
      <c r="G2106">
        <v>32174</v>
      </c>
      <c r="I2106" t="s">
        <v>197</v>
      </c>
      <c r="J2106" t="s">
        <v>82</v>
      </c>
      <c r="K2106">
        <v>82</v>
      </c>
      <c r="L2106">
        <v>724551</v>
      </c>
      <c r="M2106">
        <v>7274680</v>
      </c>
      <c r="N2106" t="s">
        <v>81</v>
      </c>
      <c r="O2106">
        <v>1459110</v>
      </c>
      <c r="P2106" t="s">
        <v>89</v>
      </c>
      <c r="Q2106">
        <f t="shared" si="32"/>
        <v>1.008674406949549</v>
      </c>
      <c r="R2106" t="s">
        <v>3519</v>
      </c>
    </row>
    <row r="2107" spans="1:18" x14ac:dyDescent="0.25">
      <c r="A2107" t="s">
        <v>150</v>
      </c>
      <c r="B2107">
        <v>2016</v>
      </c>
      <c r="C2107" t="s">
        <v>3518</v>
      </c>
      <c r="D2107" t="s">
        <v>3519</v>
      </c>
      <c r="E2107" t="s">
        <v>3522</v>
      </c>
      <c r="F2107" t="s">
        <v>120</v>
      </c>
      <c r="G2107">
        <v>32143</v>
      </c>
      <c r="I2107" t="s">
        <v>197</v>
      </c>
      <c r="J2107" t="s">
        <v>82</v>
      </c>
      <c r="K2107">
        <v>82</v>
      </c>
      <c r="L2107">
        <v>733733</v>
      </c>
      <c r="M2107">
        <v>7336080</v>
      </c>
      <c r="N2107" t="s">
        <v>81</v>
      </c>
      <c r="O2107">
        <v>1501030</v>
      </c>
      <c r="P2107" t="s">
        <v>89</v>
      </c>
      <c r="Q2107">
        <f t="shared" si="32"/>
        <v>1.0214570108029848</v>
      </c>
      <c r="R2107" t="s">
        <v>3519</v>
      </c>
    </row>
    <row r="2108" spans="1:18" x14ac:dyDescent="0.25">
      <c r="A2108" t="s">
        <v>150</v>
      </c>
      <c r="B2108">
        <v>2016</v>
      </c>
      <c r="C2108" t="s">
        <v>3518</v>
      </c>
      <c r="D2108" t="s">
        <v>3519</v>
      </c>
      <c r="E2108" t="s">
        <v>3523</v>
      </c>
      <c r="F2108" t="s">
        <v>120</v>
      </c>
      <c r="G2108">
        <v>32112</v>
      </c>
      <c r="I2108" t="s">
        <v>197</v>
      </c>
      <c r="J2108" t="s">
        <v>82</v>
      </c>
      <c r="K2108">
        <v>82</v>
      </c>
      <c r="L2108">
        <v>636242</v>
      </c>
      <c r="M2108">
        <v>6325180</v>
      </c>
      <c r="N2108" t="s">
        <v>81</v>
      </c>
      <c r="O2108">
        <v>1301580</v>
      </c>
      <c r="P2108" t="s">
        <v>89</v>
      </c>
      <c r="Q2108">
        <f t="shared" si="32"/>
        <v>0.88573616215614215</v>
      </c>
      <c r="R2108" t="s">
        <v>3519</v>
      </c>
    </row>
    <row r="2109" spans="1:18" x14ac:dyDescent="0.25">
      <c r="A2109" t="s">
        <v>150</v>
      </c>
      <c r="B2109">
        <v>2016</v>
      </c>
      <c r="C2109" t="s">
        <v>3518</v>
      </c>
      <c r="D2109" t="s">
        <v>3519</v>
      </c>
      <c r="E2109" t="s">
        <v>3524</v>
      </c>
      <c r="F2109" t="s">
        <v>120</v>
      </c>
      <c r="G2109">
        <v>32174</v>
      </c>
      <c r="I2109" t="s">
        <v>199</v>
      </c>
      <c r="J2109" t="s">
        <v>84</v>
      </c>
      <c r="K2109">
        <v>35</v>
      </c>
      <c r="L2109">
        <v>122688</v>
      </c>
      <c r="M2109">
        <v>1104550</v>
      </c>
      <c r="N2109" t="s">
        <v>81</v>
      </c>
      <c r="O2109">
        <v>183517</v>
      </c>
      <c r="P2109" t="s">
        <v>89</v>
      </c>
      <c r="Q2109">
        <f t="shared" si="32"/>
        <v>0.40015655577299414</v>
      </c>
      <c r="R2109" t="s">
        <v>3519</v>
      </c>
    </row>
    <row r="2110" spans="1:18" x14ac:dyDescent="0.25">
      <c r="A2110" t="s">
        <v>150</v>
      </c>
      <c r="B2110">
        <v>2016</v>
      </c>
      <c r="C2110" t="s">
        <v>3518</v>
      </c>
      <c r="D2110" t="s">
        <v>3519</v>
      </c>
      <c r="E2110" t="s">
        <v>3525</v>
      </c>
      <c r="F2110" t="s">
        <v>120</v>
      </c>
      <c r="G2110">
        <v>32112</v>
      </c>
      <c r="I2110" t="s">
        <v>199</v>
      </c>
      <c r="J2110" t="s">
        <v>84</v>
      </c>
      <c r="K2110">
        <v>35</v>
      </c>
      <c r="L2110">
        <v>102913</v>
      </c>
      <c r="M2110">
        <v>857852</v>
      </c>
      <c r="N2110" t="s">
        <v>81</v>
      </c>
      <c r="O2110">
        <v>213619</v>
      </c>
      <c r="P2110" t="s">
        <v>89</v>
      </c>
      <c r="Q2110">
        <f t="shared" si="32"/>
        <v>0.33565883887801695</v>
      </c>
      <c r="R2110" t="s">
        <v>3519</v>
      </c>
    </row>
    <row r="2111" spans="1:18" x14ac:dyDescent="0.25">
      <c r="A2111" t="s">
        <v>125</v>
      </c>
      <c r="B2111">
        <v>2016</v>
      </c>
      <c r="C2111" t="s">
        <v>3526</v>
      </c>
      <c r="D2111" t="s">
        <v>3527</v>
      </c>
      <c r="E2111">
        <v>1</v>
      </c>
      <c r="F2111" t="s">
        <v>120</v>
      </c>
      <c r="G2111">
        <v>41640</v>
      </c>
      <c r="I2111" t="s">
        <v>129</v>
      </c>
      <c r="J2111" t="s">
        <v>69</v>
      </c>
      <c r="K2111">
        <v>3</v>
      </c>
      <c r="L2111">
        <v>5256</v>
      </c>
      <c r="M2111">
        <v>0</v>
      </c>
      <c r="N2111" t="s">
        <v>68</v>
      </c>
      <c r="O2111">
        <v>0</v>
      </c>
      <c r="Q2111">
        <f t="shared" si="32"/>
        <v>0.2</v>
      </c>
      <c r="R2111" t="s">
        <v>3527</v>
      </c>
    </row>
    <row r="2112" spans="1:18" x14ac:dyDescent="0.25">
      <c r="A2112" t="s">
        <v>125</v>
      </c>
      <c r="B2112">
        <v>2016</v>
      </c>
      <c r="C2112" t="s">
        <v>3528</v>
      </c>
      <c r="D2112" t="s">
        <v>3529</v>
      </c>
      <c r="E2112">
        <v>1</v>
      </c>
      <c r="F2112" t="s">
        <v>120</v>
      </c>
      <c r="G2112">
        <v>40909</v>
      </c>
      <c r="I2112" t="s">
        <v>129</v>
      </c>
      <c r="J2112" t="s">
        <v>69</v>
      </c>
      <c r="K2112">
        <v>2.2000000000000002</v>
      </c>
      <c r="L2112">
        <v>3568</v>
      </c>
      <c r="M2112">
        <v>0</v>
      </c>
      <c r="N2112" t="s">
        <v>68</v>
      </c>
      <c r="O2112">
        <v>0</v>
      </c>
      <c r="P2112" t="s">
        <v>122</v>
      </c>
      <c r="Q2112">
        <f t="shared" si="32"/>
        <v>0.18513906185139062</v>
      </c>
      <c r="R2112" t="s">
        <v>3529</v>
      </c>
    </row>
    <row r="2113" spans="1:19" x14ac:dyDescent="0.25">
      <c r="A2113" t="s">
        <v>125</v>
      </c>
      <c r="B2113">
        <v>2016</v>
      </c>
      <c r="C2113" t="s">
        <v>3530</v>
      </c>
      <c r="D2113" t="s">
        <v>3531</v>
      </c>
      <c r="E2113">
        <v>1</v>
      </c>
      <c r="F2113" t="s">
        <v>120</v>
      </c>
      <c r="G2113">
        <v>40909</v>
      </c>
      <c r="I2113" t="s">
        <v>129</v>
      </c>
      <c r="J2113" t="s">
        <v>69</v>
      </c>
      <c r="K2113">
        <v>2.2000000000000002</v>
      </c>
      <c r="L2113">
        <v>3568</v>
      </c>
      <c r="M2113">
        <v>0</v>
      </c>
      <c r="N2113" t="s">
        <v>68</v>
      </c>
      <c r="O2113">
        <v>0</v>
      </c>
      <c r="P2113" t="s">
        <v>122</v>
      </c>
      <c r="Q2113">
        <f t="shared" si="32"/>
        <v>0.18513906185139062</v>
      </c>
      <c r="R2113" t="s">
        <v>3531</v>
      </c>
    </row>
    <row r="2114" spans="1:19" x14ac:dyDescent="0.25">
      <c r="A2114" t="s">
        <v>150</v>
      </c>
      <c r="B2114">
        <v>2016</v>
      </c>
      <c r="C2114" t="s">
        <v>3532</v>
      </c>
      <c r="D2114" t="s">
        <v>3533</v>
      </c>
      <c r="E2114">
        <v>1</v>
      </c>
      <c r="F2114" t="s">
        <v>120</v>
      </c>
      <c r="G2114">
        <v>37239</v>
      </c>
      <c r="I2114" t="s">
        <v>167</v>
      </c>
      <c r="J2114" t="s">
        <v>74</v>
      </c>
      <c r="K2114">
        <v>49.9</v>
      </c>
      <c r="L2114">
        <v>8135</v>
      </c>
      <c r="M2114">
        <v>130469</v>
      </c>
      <c r="N2114" t="s">
        <v>81</v>
      </c>
      <c r="O2114">
        <v>0</v>
      </c>
      <c r="P2114" t="s">
        <v>122</v>
      </c>
      <c r="Q2114">
        <f t="shared" si="32"/>
        <v>1.8610279920571737E-2</v>
      </c>
      <c r="R2114" t="s">
        <v>3533</v>
      </c>
    </row>
    <row r="2115" spans="1:19" x14ac:dyDescent="0.25">
      <c r="A2115" t="s">
        <v>150</v>
      </c>
      <c r="B2115">
        <v>2016</v>
      </c>
      <c r="C2115" t="s">
        <v>3534</v>
      </c>
      <c r="D2115" t="s">
        <v>3535</v>
      </c>
      <c r="E2115">
        <v>1</v>
      </c>
      <c r="F2115" t="s">
        <v>120</v>
      </c>
      <c r="G2115">
        <v>32933</v>
      </c>
      <c r="I2115" t="s">
        <v>167</v>
      </c>
      <c r="J2115" t="s">
        <v>74</v>
      </c>
      <c r="K2115">
        <v>5</v>
      </c>
      <c r="L2115">
        <v>31916</v>
      </c>
      <c r="M2115">
        <v>572393</v>
      </c>
      <c r="N2115" t="s">
        <v>81</v>
      </c>
      <c r="O2115">
        <v>0</v>
      </c>
      <c r="P2115" t="s">
        <v>81</v>
      </c>
      <c r="Q2115">
        <f t="shared" si="32"/>
        <v>0.72867579908675795</v>
      </c>
      <c r="R2115" t="s">
        <v>3535</v>
      </c>
    </row>
    <row r="2116" spans="1:19" x14ac:dyDescent="0.25">
      <c r="A2116" t="s">
        <v>125</v>
      </c>
      <c r="B2116">
        <v>2016</v>
      </c>
      <c r="C2116" t="s">
        <v>3536</v>
      </c>
      <c r="D2116" t="s">
        <v>3537</v>
      </c>
      <c r="E2116">
        <v>1</v>
      </c>
      <c r="F2116" t="s">
        <v>120</v>
      </c>
      <c r="G2116">
        <v>41953</v>
      </c>
      <c r="I2116" t="s">
        <v>129</v>
      </c>
      <c r="J2116" t="s">
        <v>69</v>
      </c>
      <c r="K2116">
        <v>20</v>
      </c>
      <c r="L2116">
        <v>62028</v>
      </c>
      <c r="M2116">
        <v>0</v>
      </c>
      <c r="N2116" t="s">
        <v>68</v>
      </c>
      <c r="O2116">
        <v>0</v>
      </c>
      <c r="P2116" t="s">
        <v>122</v>
      </c>
      <c r="Q2116">
        <f t="shared" si="32"/>
        <v>0.35404109589041094</v>
      </c>
      <c r="R2116" t="s">
        <v>3537</v>
      </c>
    </row>
    <row r="2117" spans="1:19" x14ac:dyDescent="0.25">
      <c r="A2117" t="s">
        <v>168</v>
      </c>
      <c r="B2117">
        <v>2016</v>
      </c>
      <c r="C2117" t="s">
        <v>3538</v>
      </c>
      <c r="D2117" t="s">
        <v>3539</v>
      </c>
      <c r="E2117" t="s">
        <v>3540</v>
      </c>
      <c r="F2117" t="s">
        <v>427</v>
      </c>
      <c r="G2117">
        <v>32478</v>
      </c>
      <c r="I2117" t="s">
        <v>172</v>
      </c>
      <c r="J2117" t="s">
        <v>70</v>
      </c>
      <c r="K2117">
        <v>14.4</v>
      </c>
      <c r="L2117">
        <v>0.12</v>
      </c>
      <c r="M2117">
        <v>0</v>
      </c>
      <c r="N2117" t="s">
        <v>77</v>
      </c>
      <c r="O2117">
        <v>0</v>
      </c>
      <c r="P2117" t="s">
        <v>122</v>
      </c>
      <c r="Q2117">
        <f t="shared" ref="Q2117:Q2180" si="33">IFERROR(L2117/(K2117*8760),"")</f>
        <v>9.5129375951293755E-7</v>
      </c>
      <c r="R2117" t="s">
        <v>3539</v>
      </c>
    </row>
    <row r="2118" spans="1:19" x14ac:dyDescent="0.25">
      <c r="A2118" t="s">
        <v>168</v>
      </c>
      <c r="B2118">
        <v>2016</v>
      </c>
      <c r="C2118" t="s">
        <v>3538</v>
      </c>
      <c r="D2118" t="s">
        <v>3539</v>
      </c>
      <c r="E2118" t="s">
        <v>3541</v>
      </c>
      <c r="F2118" t="s">
        <v>427</v>
      </c>
      <c r="G2118">
        <v>32478</v>
      </c>
      <c r="I2118" t="s">
        <v>172</v>
      </c>
      <c r="J2118" t="s">
        <v>70</v>
      </c>
      <c r="K2118">
        <v>14.4</v>
      </c>
      <c r="L2118">
        <v>0.12</v>
      </c>
      <c r="M2118">
        <v>0</v>
      </c>
      <c r="N2118" t="s">
        <v>77</v>
      </c>
      <c r="O2118">
        <v>0</v>
      </c>
      <c r="P2118" t="s">
        <v>122</v>
      </c>
      <c r="Q2118">
        <f t="shared" si="33"/>
        <v>9.5129375951293755E-7</v>
      </c>
      <c r="R2118" t="s">
        <v>3539</v>
      </c>
    </row>
    <row r="2119" spans="1:19" x14ac:dyDescent="0.25">
      <c r="A2119" t="s">
        <v>125</v>
      </c>
      <c r="B2119">
        <v>2016</v>
      </c>
      <c r="C2119" t="s">
        <v>3542</v>
      </c>
      <c r="D2119" t="s">
        <v>3543</v>
      </c>
      <c r="E2119">
        <v>1</v>
      </c>
      <c r="F2119" t="s">
        <v>120</v>
      </c>
      <c r="G2119">
        <v>41449</v>
      </c>
      <c r="I2119" t="s">
        <v>129</v>
      </c>
      <c r="J2119" t="s">
        <v>69</v>
      </c>
      <c r="K2119">
        <v>10</v>
      </c>
      <c r="L2119">
        <v>22440</v>
      </c>
      <c r="M2119">
        <v>0</v>
      </c>
      <c r="N2119" t="s">
        <v>68</v>
      </c>
      <c r="O2119">
        <v>0</v>
      </c>
      <c r="P2119" t="s">
        <v>122</v>
      </c>
      <c r="Q2119">
        <f t="shared" si="33"/>
        <v>0.25616438356164384</v>
      </c>
      <c r="R2119" t="s">
        <v>3543</v>
      </c>
    </row>
    <row r="2120" spans="1:19" x14ac:dyDescent="0.25">
      <c r="A2120" t="s">
        <v>125</v>
      </c>
      <c r="B2120">
        <v>2016</v>
      </c>
      <c r="C2120" t="s">
        <v>3544</v>
      </c>
      <c r="D2120" t="s">
        <v>3545</v>
      </c>
      <c r="E2120">
        <v>1</v>
      </c>
      <c r="F2120" t="s">
        <v>120</v>
      </c>
      <c r="G2120">
        <v>40909</v>
      </c>
      <c r="I2120" t="s">
        <v>129</v>
      </c>
      <c r="J2120" t="s">
        <v>69</v>
      </c>
      <c r="K2120">
        <v>9</v>
      </c>
      <c r="L2120">
        <v>15783.8</v>
      </c>
      <c r="M2120">
        <v>0</v>
      </c>
      <c r="N2120" t="s">
        <v>68</v>
      </c>
      <c r="O2120">
        <v>0</v>
      </c>
      <c r="P2120" t="s">
        <v>122</v>
      </c>
      <c r="Q2120">
        <f t="shared" si="33"/>
        <v>0.20020040588533738</v>
      </c>
      <c r="R2120" t="s">
        <v>3545</v>
      </c>
    </row>
    <row r="2121" spans="1:19" x14ac:dyDescent="0.25">
      <c r="A2121" t="s">
        <v>188</v>
      </c>
      <c r="B2121">
        <v>2016</v>
      </c>
      <c r="C2121" t="s">
        <v>3546</v>
      </c>
      <c r="D2121" t="s">
        <v>3547</v>
      </c>
      <c r="E2121" t="s">
        <v>3548</v>
      </c>
      <c r="F2121" t="s">
        <v>120</v>
      </c>
      <c r="G2121">
        <v>17858</v>
      </c>
      <c r="I2121" t="s">
        <v>191</v>
      </c>
      <c r="J2121" t="s">
        <v>95</v>
      </c>
      <c r="K2121">
        <v>14</v>
      </c>
      <c r="L2121">
        <v>78865</v>
      </c>
      <c r="M2121">
        <v>0</v>
      </c>
      <c r="N2121" t="s">
        <v>93</v>
      </c>
      <c r="O2121">
        <v>0</v>
      </c>
      <c r="P2121" t="s">
        <v>122</v>
      </c>
      <c r="Q2121">
        <f t="shared" si="33"/>
        <v>0.6430609915198956</v>
      </c>
      <c r="R2121" t="s">
        <v>3547</v>
      </c>
    </row>
    <row r="2122" spans="1:19" x14ac:dyDescent="0.25">
      <c r="A2122" t="s">
        <v>125</v>
      </c>
      <c r="B2122">
        <v>2016</v>
      </c>
      <c r="C2122" t="s">
        <v>3549</v>
      </c>
      <c r="D2122" t="s">
        <v>3550</v>
      </c>
      <c r="E2122">
        <v>1</v>
      </c>
      <c r="F2122" t="s">
        <v>120</v>
      </c>
      <c r="G2122">
        <v>40909</v>
      </c>
      <c r="I2122" t="s">
        <v>129</v>
      </c>
      <c r="J2122" t="s">
        <v>69</v>
      </c>
      <c r="K2122">
        <v>1</v>
      </c>
      <c r="L2122">
        <v>1622</v>
      </c>
      <c r="M2122">
        <v>0</v>
      </c>
      <c r="N2122" t="s">
        <v>68</v>
      </c>
      <c r="O2122">
        <v>0</v>
      </c>
      <c r="P2122" t="s">
        <v>122</v>
      </c>
      <c r="Q2122">
        <f t="shared" si="33"/>
        <v>0.18515981735159817</v>
      </c>
      <c r="R2122" t="s">
        <v>3550</v>
      </c>
    </row>
    <row r="2123" spans="1:19" x14ac:dyDescent="0.25">
      <c r="A2123" t="s">
        <v>150</v>
      </c>
      <c r="B2123">
        <v>2016</v>
      </c>
      <c r="C2123" t="s">
        <v>3551</v>
      </c>
      <c r="D2123" t="s">
        <v>3552</v>
      </c>
      <c r="E2123" t="s">
        <v>3553</v>
      </c>
      <c r="F2123" t="s">
        <v>483</v>
      </c>
      <c r="G2123">
        <v>24990</v>
      </c>
      <c r="I2123" t="s">
        <v>167</v>
      </c>
      <c r="J2123" t="s">
        <v>74</v>
      </c>
      <c r="K2123">
        <v>17.3</v>
      </c>
      <c r="L2123">
        <v>0.12</v>
      </c>
      <c r="M2123">
        <v>0.06</v>
      </c>
      <c r="N2123" t="s">
        <v>81</v>
      </c>
      <c r="O2123">
        <v>0</v>
      </c>
      <c r="P2123" t="s">
        <v>122</v>
      </c>
      <c r="Q2123">
        <f t="shared" si="33"/>
        <v>7.9182833161770529E-7</v>
      </c>
      <c r="R2123" t="s">
        <v>3552</v>
      </c>
    </row>
    <row r="2124" spans="1:19" x14ac:dyDescent="0.25">
      <c r="A2124" t="s">
        <v>125</v>
      </c>
      <c r="B2124">
        <v>2016</v>
      </c>
      <c r="C2124" t="s">
        <v>3554</v>
      </c>
      <c r="D2124" t="s">
        <v>3555</v>
      </c>
      <c r="E2124">
        <v>1</v>
      </c>
      <c r="F2124" t="s">
        <v>120</v>
      </c>
      <c r="G2124">
        <v>41944</v>
      </c>
      <c r="I2124" t="s">
        <v>129</v>
      </c>
      <c r="J2124" t="s">
        <v>69</v>
      </c>
      <c r="K2124">
        <v>20</v>
      </c>
      <c r="L2124">
        <v>52203</v>
      </c>
      <c r="M2124">
        <v>0</v>
      </c>
      <c r="N2124" t="s">
        <v>68</v>
      </c>
      <c r="O2124">
        <v>0</v>
      </c>
      <c r="P2124" t="s">
        <v>122</v>
      </c>
      <c r="Q2124">
        <f t="shared" si="33"/>
        <v>0.29796232876712331</v>
      </c>
      <c r="R2124" t="s">
        <v>3555</v>
      </c>
    </row>
    <row r="2125" spans="1:19" x14ac:dyDescent="0.25">
      <c r="A2125" t="s">
        <v>125</v>
      </c>
      <c r="B2125">
        <v>2016</v>
      </c>
      <c r="C2125" t="s">
        <v>3556</v>
      </c>
      <c r="D2125" t="s">
        <v>3557</v>
      </c>
      <c r="E2125" t="s">
        <v>128</v>
      </c>
      <c r="F2125" t="s">
        <v>120</v>
      </c>
      <c r="G2125">
        <v>42706</v>
      </c>
      <c r="I2125" t="s">
        <v>129</v>
      </c>
      <c r="J2125" t="s">
        <v>69</v>
      </c>
      <c r="K2125">
        <v>20</v>
      </c>
      <c r="L2125">
        <v>2022.11</v>
      </c>
      <c r="M2125">
        <v>0</v>
      </c>
      <c r="N2125" t="s">
        <v>68</v>
      </c>
      <c r="O2125">
        <v>0</v>
      </c>
      <c r="Q2125">
        <f t="shared" si="33"/>
        <v>1.1541723744292237E-2</v>
      </c>
      <c r="R2125" t="s">
        <v>3557</v>
      </c>
    </row>
    <row r="2126" spans="1:19" x14ac:dyDescent="0.25">
      <c r="A2126" t="s">
        <v>125</v>
      </c>
      <c r="B2126">
        <v>2016</v>
      </c>
      <c r="C2126" t="s">
        <v>3558</v>
      </c>
      <c r="D2126" t="s">
        <v>3559</v>
      </c>
      <c r="E2126" t="s">
        <v>128</v>
      </c>
      <c r="F2126" t="s">
        <v>120</v>
      </c>
      <c r="G2126">
        <v>42705</v>
      </c>
      <c r="I2126" t="s">
        <v>129</v>
      </c>
      <c r="J2126" t="s">
        <v>69</v>
      </c>
      <c r="K2126">
        <v>10</v>
      </c>
      <c r="L2126">
        <v>1920.1</v>
      </c>
      <c r="M2126">
        <v>0</v>
      </c>
      <c r="N2126" t="s">
        <v>68</v>
      </c>
      <c r="O2126">
        <v>0</v>
      </c>
      <c r="Q2126">
        <f t="shared" si="33"/>
        <v>2.1918949771689497E-2</v>
      </c>
      <c r="R2126" t="s">
        <v>3559</v>
      </c>
    </row>
    <row r="2127" spans="1:19" x14ac:dyDescent="0.25">
      <c r="A2127" t="s">
        <v>150</v>
      </c>
      <c r="B2127">
        <v>2016</v>
      </c>
      <c r="C2127" t="s">
        <v>3560</v>
      </c>
      <c r="D2127" t="s">
        <v>3561</v>
      </c>
      <c r="E2127" t="s">
        <v>659</v>
      </c>
      <c r="F2127" t="s">
        <v>120</v>
      </c>
      <c r="G2127">
        <v>32933</v>
      </c>
      <c r="I2127" t="s">
        <v>197</v>
      </c>
      <c r="J2127" t="s">
        <v>82</v>
      </c>
      <c r="K2127">
        <v>20</v>
      </c>
      <c r="L2127">
        <v>157575</v>
      </c>
      <c r="M2127">
        <v>1894080</v>
      </c>
      <c r="N2127" t="s">
        <v>81</v>
      </c>
      <c r="O2127">
        <v>0</v>
      </c>
      <c r="P2127" t="s">
        <v>122</v>
      </c>
      <c r="Q2127">
        <f t="shared" si="33"/>
        <v>0.89940068493150682</v>
      </c>
      <c r="R2127" t="s">
        <v>4016</v>
      </c>
      <c r="S2127" t="s">
        <v>4017</v>
      </c>
    </row>
    <row r="2128" spans="1:19" x14ac:dyDescent="0.25">
      <c r="A2128" t="s">
        <v>125</v>
      </c>
      <c r="B2128">
        <v>2016</v>
      </c>
      <c r="C2128" t="s">
        <v>3562</v>
      </c>
      <c r="D2128" t="s">
        <v>3563</v>
      </c>
      <c r="E2128" t="s">
        <v>3564</v>
      </c>
      <c r="F2128" t="s">
        <v>120</v>
      </c>
      <c r="G2128">
        <v>41684</v>
      </c>
      <c r="I2128" t="s">
        <v>129</v>
      </c>
      <c r="J2128" t="s">
        <v>69</v>
      </c>
      <c r="K2128">
        <v>18</v>
      </c>
      <c r="L2128">
        <v>45665</v>
      </c>
      <c r="M2128">
        <v>0</v>
      </c>
      <c r="N2128" t="s">
        <v>68</v>
      </c>
      <c r="O2128">
        <v>0</v>
      </c>
      <c r="P2128" t="s">
        <v>122</v>
      </c>
      <c r="Q2128">
        <f t="shared" si="33"/>
        <v>0.28960553018772195</v>
      </c>
      <c r="R2128" t="s">
        <v>3563</v>
      </c>
    </row>
    <row r="2129" spans="1:19" x14ac:dyDescent="0.25">
      <c r="A2129" t="s">
        <v>125</v>
      </c>
      <c r="B2129">
        <v>2016</v>
      </c>
      <c r="C2129" t="s">
        <v>3565</v>
      </c>
      <c r="D2129" t="s">
        <v>3566</v>
      </c>
      <c r="E2129">
        <v>4928</v>
      </c>
      <c r="F2129" t="s">
        <v>120</v>
      </c>
      <c r="G2129">
        <v>42496</v>
      </c>
      <c r="I2129" t="s">
        <v>129</v>
      </c>
      <c r="J2129" t="s">
        <v>69</v>
      </c>
      <c r="K2129">
        <v>2</v>
      </c>
      <c r="L2129">
        <v>3707</v>
      </c>
      <c r="M2129">
        <v>0</v>
      </c>
      <c r="N2129" t="s">
        <v>68</v>
      </c>
      <c r="O2129">
        <v>0</v>
      </c>
      <c r="Q2129">
        <f t="shared" si="33"/>
        <v>0.21158675799086757</v>
      </c>
      <c r="R2129" t="s">
        <v>3566</v>
      </c>
    </row>
    <row r="2130" spans="1:19" x14ac:dyDescent="0.25">
      <c r="A2130" t="s">
        <v>125</v>
      </c>
      <c r="B2130">
        <v>2016</v>
      </c>
      <c r="C2130" t="s">
        <v>3567</v>
      </c>
      <c r="D2130" t="s">
        <v>3568</v>
      </c>
      <c r="E2130" t="s">
        <v>128</v>
      </c>
      <c r="F2130" t="s">
        <v>120</v>
      </c>
      <c r="G2130">
        <v>40421</v>
      </c>
      <c r="I2130" t="s">
        <v>129</v>
      </c>
      <c r="J2130" t="s">
        <v>69</v>
      </c>
      <c r="K2130">
        <v>15</v>
      </c>
      <c r="L2130">
        <v>30612</v>
      </c>
      <c r="M2130">
        <v>0</v>
      </c>
      <c r="N2130" t="s">
        <v>68</v>
      </c>
      <c r="O2130">
        <v>0</v>
      </c>
      <c r="P2130" t="s">
        <v>122</v>
      </c>
      <c r="Q2130">
        <f t="shared" si="33"/>
        <v>0.23296803652968037</v>
      </c>
      <c r="R2130" t="s">
        <v>3568</v>
      </c>
    </row>
    <row r="2131" spans="1:19" x14ac:dyDescent="0.25">
      <c r="A2131" t="s">
        <v>116</v>
      </c>
      <c r="B2131">
        <v>2016</v>
      </c>
      <c r="C2131" t="s">
        <v>3569</v>
      </c>
      <c r="D2131" t="s">
        <v>3570</v>
      </c>
      <c r="E2131" t="s">
        <v>119</v>
      </c>
      <c r="F2131" t="s">
        <v>120</v>
      </c>
      <c r="G2131">
        <v>30317</v>
      </c>
      <c r="I2131" t="s">
        <v>121</v>
      </c>
      <c r="J2131" t="s">
        <v>99</v>
      </c>
      <c r="K2131">
        <v>9.08</v>
      </c>
      <c r="L2131">
        <v>6101</v>
      </c>
      <c r="M2131">
        <v>0</v>
      </c>
      <c r="N2131" t="s">
        <v>98</v>
      </c>
      <c r="O2131">
        <v>0</v>
      </c>
      <c r="P2131" t="s">
        <v>122</v>
      </c>
      <c r="Q2131">
        <f t="shared" si="33"/>
        <v>7.6702773922314074E-2</v>
      </c>
      <c r="R2131" t="s">
        <v>4018</v>
      </c>
      <c r="S2131" t="s">
        <v>4019</v>
      </c>
    </row>
    <row r="2132" spans="1:19" x14ac:dyDescent="0.25">
      <c r="A2132" t="s">
        <v>125</v>
      </c>
      <c r="B2132">
        <v>2016</v>
      </c>
      <c r="C2132" t="s">
        <v>3571</v>
      </c>
      <c r="D2132" t="s">
        <v>3572</v>
      </c>
      <c r="E2132" t="s">
        <v>128</v>
      </c>
      <c r="F2132" t="s">
        <v>120</v>
      </c>
      <c r="G2132">
        <v>42522</v>
      </c>
      <c r="I2132" t="s">
        <v>129</v>
      </c>
      <c r="J2132" t="s">
        <v>69</v>
      </c>
      <c r="K2132">
        <v>2.99</v>
      </c>
      <c r="L2132">
        <v>2832</v>
      </c>
      <c r="M2132">
        <v>0</v>
      </c>
      <c r="N2132" t="s">
        <v>68</v>
      </c>
      <c r="O2132">
        <v>0</v>
      </c>
      <c r="Q2132">
        <f t="shared" si="33"/>
        <v>0.10812296696751729</v>
      </c>
      <c r="R2132" t="s">
        <v>3572</v>
      </c>
    </row>
    <row r="2133" spans="1:19" x14ac:dyDescent="0.25">
      <c r="A2133" t="s">
        <v>150</v>
      </c>
      <c r="B2133">
        <v>2016</v>
      </c>
      <c r="C2133" t="s">
        <v>3573</v>
      </c>
      <c r="D2133" t="s">
        <v>3574</v>
      </c>
      <c r="E2133">
        <v>1</v>
      </c>
      <c r="F2133" t="s">
        <v>120</v>
      </c>
      <c r="G2133">
        <v>32191</v>
      </c>
      <c r="I2133" t="s">
        <v>197</v>
      </c>
      <c r="J2133" t="s">
        <v>82</v>
      </c>
      <c r="K2133">
        <v>23</v>
      </c>
      <c r="L2133">
        <v>32857.1</v>
      </c>
      <c r="M2133">
        <v>408707</v>
      </c>
      <c r="N2133" t="s">
        <v>81</v>
      </c>
      <c r="O2133">
        <v>0</v>
      </c>
      <c r="P2133" t="s">
        <v>122</v>
      </c>
      <c r="Q2133">
        <f t="shared" si="33"/>
        <v>0.16307871749056976</v>
      </c>
      <c r="R2133" t="s">
        <v>3574</v>
      </c>
    </row>
    <row r="2134" spans="1:19" x14ac:dyDescent="0.25">
      <c r="A2134" t="s">
        <v>150</v>
      </c>
      <c r="B2134">
        <v>2016</v>
      </c>
      <c r="C2134" t="s">
        <v>3573</v>
      </c>
      <c r="D2134" t="s">
        <v>3574</v>
      </c>
      <c r="E2134">
        <v>2</v>
      </c>
      <c r="F2134" t="s">
        <v>120</v>
      </c>
      <c r="G2134">
        <v>32191</v>
      </c>
      <c r="I2134" t="s">
        <v>199</v>
      </c>
      <c r="J2134" t="s">
        <v>84</v>
      </c>
      <c r="K2134">
        <v>6</v>
      </c>
      <c r="L2134">
        <v>6085.35</v>
      </c>
      <c r="M2134">
        <v>0</v>
      </c>
      <c r="N2134" t="s">
        <v>81</v>
      </c>
      <c r="O2134">
        <v>0</v>
      </c>
      <c r="P2134" t="s">
        <v>122</v>
      </c>
      <c r="Q2134">
        <f t="shared" si="33"/>
        <v>0.1157791095890411</v>
      </c>
      <c r="R2134" t="s">
        <v>3574</v>
      </c>
    </row>
    <row r="2135" spans="1:19" x14ac:dyDescent="0.25">
      <c r="A2135" t="s">
        <v>130</v>
      </c>
      <c r="B2135">
        <v>2016</v>
      </c>
      <c r="C2135" t="s">
        <v>3575</v>
      </c>
      <c r="D2135" t="s">
        <v>3576</v>
      </c>
      <c r="E2135" t="s">
        <v>666</v>
      </c>
      <c r="F2135" t="s">
        <v>427</v>
      </c>
      <c r="G2135">
        <v>31778</v>
      </c>
      <c r="I2135" t="s">
        <v>172</v>
      </c>
      <c r="J2135" t="s">
        <v>70</v>
      </c>
      <c r="K2135">
        <v>7.85</v>
      </c>
      <c r="L2135">
        <v>0.12</v>
      </c>
      <c r="M2135">
        <v>0</v>
      </c>
      <c r="N2135" t="s">
        <v>96</v>
      </c>
      <c r="O2135">
        <v>0</v>
      </c>
      <c r="P2135" t="s">
        <v>71</v>
      </c>
      <c r="Q2135">
        <f t="shared" si="33"/>
        <v>1.7450484250937962E-6</v>
      </c>
      <c r="R2135" t="s">
        <v>3576</v>
      </c>
    </row>
    <row r="2136" spans="1:19" x14ac:dyDescent="0.25">
      <c r="A2136" t="s">
        <v>130</v>
      </c>
      <c r="B2136">
        <v>2016</v>
      </c>
      <c r="C2136" t="s">
        <v>3575</v>
      </c>
      <c r="D2136" t="s">
        <v>3576</v>
      </c>
      <c r="E2136" t="s">
        <v>3577</v>
      </c>
      <c r="F2136" t="s">
        <v>120</v>
      </c>
      <c r="G2136">
        <v>31778</v>
      </c>
      <c r="I2136" t="s">
        <v>172</v>
      </c>
      <c r="J2136" t="s">
        <v>70</v>
      </c>
      <c r="K2136">
        <v>54.9</v>
      </c>
      <c r="L2136">
        <v>328891</v>
      </c>
      <c r="M2136">
        <v>6105640</v>
      </c>
      <c r="N2136" t="s">
        <v>96</v>
      </c>
      <c r="O2136">
        <v>11076</v>
      </c>
      <c r="P2136" t="s">
        <v>71</v>
      </c>
      <c r="Q2136">
        <f t="shared" si="33"/>
        <v>0.68387312756277496</v>
      </c>
      <c r="R2136" t="s">
        <v>3576</v>
      </c>
    </row>
    <row r="2137" spans="1:19" x14ac:dyDescent="0.25">
      <c r="A2137" t="s">
        <v>188</v>
      </c>
      <c r="B2137">
        <v>2016</v>
      </c>
      <c r="C2137" t="s">
        <v>3578</v>
      </c>
      <c r="D2137" t="s">
        <v>3579</v>
      </c>
      <c r="E2137">
        <v>1</v>
      </c>
      <c r="F2137" t="s">
        <v>120</v>
      </c>
      <c r="G2137">
        <v>31048</v>
      </c>
      <c r="I2137" t="s">
        <v>191</v>
      </c>
      <c r="J2137" t="s">
        <v>95</v>
      </c>
      <c r="K2137">
        <v>3.5</v>
      </c>
      <c r="L2137">
        <v>24278</v>
      </c>
      <c r="M2137">
        <v>0</v>
      </c>
      <c r="N2137" t="s">
        <v>93</v>
      </c>
      <c r="O2137">
        <v>0</v>
      </c>
      <c r="P2137" t="s">
        <v>122</v>
      </c>
      <c r="Q2137">
        <f t="shared" si="33"/>
        <v>0.79184605348988912</v>
      </c>
      <c r="R2137" t="s">
        <v>3579</v>
      </c>
    </row>
    <row r="2138" spans="1:19" x14ac:dyDescent="0.25">
      <c r="A2138" t="s">
        <v>125</v>
      </c>
      <c r="B2138">
        <v>2016</v>
      </c>
      <c r="C2138" t="s">
        <v>3580</v>
      </c>
      <c r="D2138" t="s">
        <v>3581</v>
      </c>
      <c r="E2138">
        <v>1</v>
      </c>
      <c r="F2138" t="s">
        <v>120</v>
      </c>
      <c r="G2138">
        <v>41446</v>
      </c>
      <c r="I2138" t="s">
        <v>129</v>
      </c>
      <c r="J2138" t="s">
        <v>69</v>
      </c>
      <c r="K2138">
        <v>20</v>
      </c>
      <c r="L2138">
        <v>52891</v>
      </c>
      <c r="M2138">
        <v>0</v>
      </c>
      <c r="N2138" t="s">
        <v>68</v>
      </c>
      <c r="O2138">
        <v>0</v>
      </c>
      <c r="P2138" t="s">
        <v>122</v>
      </c>
      <c r="Q2138">
        <f t="shared" si="33"/>
        <v>0.30188926940639271</v>
      </c>
      <c r="R2138" t="s">
        <v>3581</v>
      </c>
    </row>
    <row r="2139" spans="1:19" x14ac:dyDescent="0.25">
      <c r="A2139" t="s">
        <v>125</v>
      </c>
      <c r="B2139">
        <v>2016</v>
      </c>
      <c r="C2139" t="s">
        <v>3582</v>
      </c>
      <c r="D2139" t="s">
        <v>3583</v>
      </c>
      <c r="E2139">
        <v>1</v>
      </c>
      <c r="F2139" t="s">
        <v>120</v>
      </c>
      <c r="G2139">
        <v>41899</v>
      </c>
      <c r="I2139" t="s">
        <v>129</v>
      </c>
      <c r="J2139" t="s">
        <v>69</v>
      </c>
      <c r="K2139">
        <v>19.8</v>
      </c>
      <c r="L2139">
        <v>52876</v>
      </c>
      <c r="M2139">
        <v>0</v>
      </c>
      <c r="N2139" t="s">
        <v>68</v>
      </c>
      <c r="O2139">
        <v>0</v>
      </c>
      <c r="P2139" t="s">
        <v>122</v>
      </c>
      <c r="Q2139">
        <f t="shared" si="33"/>
        <v>0.30485217471518844</v>
      </c>
      <c r="R2139" t="s">
        <v>4020</v>
      </c>
      <c r="S2139" t="s">
        <v>4021</v>
      </c>
    </row>
    <row r="2140" spans="1:19" x14ac:dyDescent="0.25">
      <c r="A2140" t="s">
        <v>188</v>
      </c>
      <c r="B2140">
        <v>2016</v>
      </c>
      <c r="C2140" t="s">
        <v>3584</v>
      </c>
      <c r="D2140" t="s">
        <v>3585</v>
      </c>
      <c r="E2140" t="s">
        <v>128</v>
      </c>
      <c r="F2140" t="s">
        <v>120</v>
      </c>
      <c r="G2140">
        <v>24990</v>
      </c>
      <c r="I2140" t="s">
        <v>191</v>
      </c>
      <c r="J2140" t="s">
        <v>95</v>
      </c>
      <c r="K2140">
        <v>133</v>
      </c>
      <c r="L2140">
        <v>315964</v>
      </c>
      <c r="M2140">
        <v>0</v>
      </c>
      <c r="N2140" t="s">
        <v>93</v>
      </c>
      <c r="O2140">
        <v>0</v>
      </c>
      <c r="P2140" t="s">
        <v>122</v>
      </c>
      <c r="Q2140">
        <f t="shared" si="33"/>
        <v>0.27119511106533456</v>
      </c>
      <c r="R2140" t="s">
        <v>3585</v>
      </c>
    </row>
    <row r="2141" spans="1:19" x14ac:dyDescent="0.25">
      <c r="A2141" t="s">
        <v>188</v>
      </c>
      <c r="B2141">
        <v>2016</v>
      </c>
      <c r="C2141" t="s">
        <v>3584</v>
      </c>
      <c r="D2141" t="s">
        <v>3585</v>
      </c>
      <c r="E2141" t="s">
        <v>154</v>
      </c>
      <c r="F2141" t="s">
        <v>120</v>
      </c>
      <c r="G2141">
        <v>24869</v>
      </c>
      <c r="I2141" t="s">
        <v>191</v>
      </c>
      <c r="J2141" t="s">
        <v>95</v>
      </c>
      <c r="K2141">
        <v>133</v>
      </c>
      <c r="L2141">
        <v>327598</v>
      </c>
      <c r="M2141">
        <v>0</v>
      </c>
      <c r="N2141" t="s">
        <v>93</v>
      </c>
      <c r="O2141">
        <v>0</v>
      </c>
      <c r="P2141" t="s">
        <v>122</v>
      </c>
      <c r="Q2141">
        <f t="shared" si="33"/>
        <v>0.28118069145466407</v>
      </c>
      <c r="R2141" t="s">
        <v>3585</v>
      </c>
    </row>
    <row r="2142" spans="1:19" x14ac:dyDescent="0.25">
      <c r="A2142" t="s">
        <v>116</v>
      </c>
      <c r="B2142">
        <v>2016</v>
      </c>
      <c r="C2142" t="s">
        <v>3586</v>
      </c>
      <c r="D2142" t="s">
        <v>3587</v>
      </c>
      <c r="E2142" t="s">
        <v>119</v>
      </c>
      <c r="F2142" t="s">
        <v>120</v>
      </c>
      <c r="G2142">
        <v>37499</v>
      </c>
      <c r="I2142" t="s">
        <v>121</v>
      </c>
      <c r="J2142" t="s">
        <v>99</v>
      </c>
      <c r="K2142">
        <v>61.5</v>
      </c>
      <c r="L2142">
        <v>138295</v>
      </c>
      <c r="M2142">
        <v>0</v>
      </c>
      <c r="N2142" t="s">
        <v>98</v>
      </c>
      <c r="O2142">
        <v>0</v>
      </c>
      <c r="P2142" t="s">
        <v>122</v>
      </c>
      <c r="Q2142">
        <f t="shared" si="33"/>
        <v>0.25670082043286185</v>
      </c>
      <c r="R2142" t="s">
        <v>3587</v>
      </c>
    </row>
    <row r="2143" spans="1:19" x14ac:dyDescent="0.25">
      <c r="A2143" t="s">
        <v>188</v>
      </c>
      <c r="B2143">
        <v>2016</v>
      </c>
      <c r="C2143" t="s">
        <v>3588</v>
      </c>
      <c r="D2143" t="s">
        <v>3589</v>
      </c>
      <c r="E2143" t="s">
        <v>3590</v>
      </c>
      <c r="F2143" t="s">
        <v>446</v>
      </c>
      <c r="G2143">
        <v>31472</v>
      </c>
      <c r="I2143" t="s">
        <v>191</v>
      </c>
      <c r="J2143" t="s">
        <v>95</v>
      </c>
      <c r="K2143">
        <v>1.38</v>
      </c>
      <c r="L2143">
        <v>1900</v>
      </c>
      <c r="M2143">
        <v>0</v>
      </c>
      <c r="N2143" t="s">
        <v>93</v>
      </c>
      <c r="O2143">
        <v>0</v>
      </c>
      <c r="P2143" t="s">
        <v>122</v>
      </c>
      <c r="Q2143">
        <f t="shared" si="33"/>
        <v>0.15717027331083316</v>
      </c>
      <c r="R2143" t="s">
        <v>3589</v>
      </c>
    </row>
    <row r="2144" spans="1:19" x14ac:dyDescent="0.25">
      <c r="A2144" t="s">
        <v>130</v>
      </c>
      <c r="B2144">
        <v>2016</v>
      </c>
      <c r="C2144" t="s">
        <v>3591</v>
      </c>
      <c r="D2144" t="s">
        <v>3592</v>
      </c>
      <c r="E2144" t="s">
        <v>3593</v>
      </c>
      <c r="F2144" t="s">
        <v>120</v>
      </c>
      <c r="G2144">
        <v>39052</v>
      </c>
      <c r="I2144" t="s">
        <v>133</v>
      </c>
      <c r="J2144" t="s">
        <v>75</v>
      </c>
      <c r="K2144">
        <v>1.1000000000000001</v>
      </c>
      <c r="L2144">
        <v>6257</v>
      </c>
      <c r="M2144">
        <v>54370</v>
      </c>
      <c r="N2144" t="s">
        <v>79</v>
      </c>
      <c r="O2144">
        <v>0</v>
      </c>
      <c r="P2144" t="s">
        <v>122</v>
      </c>
      <c r="Q2144">
        <f t="shared" si="33"/>
        <v>0.64933582399335821</v>
      </c>
      <c r="R2144" t="s">
        <v>3592</v>
      </c>
    </row>
    <row r="2145" spans="1:19" x14ac:dyDescent="0.25">
      <c r="A2145" t="s">
        <v>130</v>
      </c>
      <c r="B2145">
        <v>2016</v>
      </c>
      <c r="C2145" t="s">
        <v>3591</v>
      </c>
      <c r="D2145" t="s">
        <v>3592</v>
      </c>
      <c r="E2145" t="s">
        <v>3594</v>
      </c>
      <c r="F2145" t="s">
        <v>120</v>
      </c>
      <c r="G2145">
        <v>40452</v>
      </c>
      <c r="I2145" t="s">
        <v>133</v>
      </c>
      <c r="J2145" t="s">
        <v>75</v>
      </c>
      <c r="K2145">
        <v>1.1000000000000001</v>
      </c>
      <c r="L2145">
        <v>8335</v>
      </c>
      <c r="M2145">
        <v>68707</v>
      </c>
      <c r="N2145" t="s">
        <v>79</v>
      </c>
      <c r="O2145">
        <v>0</v>
      </c>
      <c r="P2145" t="s">
        <v>122</v>
      </c>
      <c r="Q2145">
        <f t="shared" si="33"/>
        <v>0.86498547114985469</v>
      </c>
      <c r="R2145" t="s">
        <v>3592</v>
      </c>
    </row>
    <row r="2146" spans="1:19" x14ac:dyDescent="0.25">
      <c r="A2146" t="s">
        <v>125</v>
      </c>
      <c r="B2146">
        <v>2016</v>
      </c>
      <c r="C2146" t="s">
        <v>3595</v>
      </c>
      <c r="D2146" t="s">
        <v>3596</v>
      </c>
      <c r="E2146" t="s">
        <v>3597</v>
      </c>
      <c r="F2146" t="s">
        <v>120</v>
      </c>
      <c r="G2146">
        <v>42053</v>
      </c>
      <c r="I2146" t="s">
        <v>129</v>
      </c>
      <c r="J2146" t="s">
        <v>69</v>
      </c>
      <c r="K2146">
        <v>20</v>
      </c>
      <c r="L2146">
        <v>46550</v>
      </c>
      <c r="M2146">
        <v>0</v>
      </c>
      <c r="N2146" t="s">
        <v>68</v>
      </c>
      <c r="O2146">
        <v>0</v>
      </c>
      <c r="P2146" t="s">
        <v>122</v>
      </c>
      <c r="Q2146">
        <f t="shared" si="33"/>
        <v>0.26569634703196349</v>
      </c>
      <c r="R2146" t="s">
        <v>3596</v>
      </c>
    </row>
    <row r="2147" spans="1:19" x14ac:dyDescent="0.25">
      <c r="A2147" t="s">
        <v>125</v>
      </c>
      <c r="B2147">
        <v>2016</v>
      </c>
      <c r="C2147" t="s">
        <v>3598</v>
      </c>
      <c r="D2147" t="s">
        <v>3599</v>
      </c>
      <c r="E2147" t="s">
        <v>441</v>
      </c>
      <c r="F2147" t="s">
        <v>120</v>
      </c>
      <c r="G2147">
        <v>42746</v>
      </c>
      <c r="I2147" t="s">
        <v>129</v>
      </c>
      <c r="J2147" t="s">
        <v>69</v>
      </c>
      <c r="K2147">
        <v>15</v>
      </c>
      <c r="L2147">
        <v>619</v>
      </c>
      <c r="M2147">
        <v>0</v>
      </c>
      <c r="N2147" t="s">
        <v>68</v>
      </c>
      <c r="O2147">
        <v>0</v>
      </c>
      <c r="Q2147">
        <f t="shared" si="33"/>
        <v>4.7108066971080671E-3</v>
      </c>
      <c r="R2147" t="s">
        <v>3599</v>
      </c>
    </row>
    <row r="2148" spans="1:19" x14ac:dyDescent="0.25">
      <c r="A2148" t="s">
        <v>188</v>
      </c>
      <c r="B2148">
        <v>2016</v>
      </c>
      <c r="C2148" t="s">
        <v>3600</v>
      </c>
      <c r="D2148" t="s">
        <v>3601</v>
      </c>
      <c r="E2148">
        <v>1</v>
      </c>
      <c r="F2148" t="s">
        <v>120</v>
      </c>
      <c r="G2148">
        <v>30256</v>
      </c>
      <c r="I2148" t="s">
        <v>191</v>
      </c>
      <c r="J2148" t="s">
        <v>95</v>
      </c>
      <c r="K2148">
        <v>37.14</v>
      </c>
      <c r="L2148">
        <v>144698</v>
      </c>
      <c r="M2148">
        <v>0</v>
      </c>
      <c r="N2148" t="s">
        <v>93</v>
      </c>
      <c r="O2148">
        <v>0</v>
      </c>
      <c r="P2148" t="s">
        <v>122</v>
      </c>
      <c r="Q2148">
        <f t="shared" si="33"/>
        <v>0.44475057968983212</v>
      </c>
      <c r="R2148" t="s">
        <v>3601</v>
      </c>
    </row>
    <row r="2149" spans="1:19" x14ac:dyDescent="0.25">
      <c r="A2149" t="s">
        <v>188</v>
      </c>
      <c r="B2149">
        <v>2016</v>
      </c>
      <c r="C2149" t="s">
        <v>3600</v>
      </c>
      <c r="D2149" t="s">
        <v>3601</v>
      </c>
      <c r="E2149">
        <v>2</v>
      </c>
      <c r="F2149" t="s">
        <v>120</v>
      </c>
      <c r="G2149">
        <v>30348</v>
      </c>
      <c r="I2149" t="s">
        <v>191</v>
      </c>
      <c r="J2149" t="s">
        <v>95</v>
      </c>
      <c r="K2149">
        <v>37.14</v>
      </c>
      <c r="L2149">
        <v>142762</v>
      </c>
      <c r="M2149">
        <v>0</v>
      </c>
      <c r="N2149" t="s">
        <v>93</v>
      </c>
      <c r="O2149">
        <v>0</v>
      </c>
      <c r="P2149" t="s">
        <v>122</v>
      </c>
      <c r="Q2149">
        <f t="shared" si="33"/>
        <v>0.43879999901643291</v>
      </c>
      <c r="R2149" t="s">
        <v>3601</v>
      </c>
    </row>
    <row r="2150" spans="1:19" x14ac:dyDescent="0.25">
      <c r="A2150" t="s">
        <v>150</v>
      </c>
      <c r="B2150">
        <v>2016</v>
      </c>
      <c r="C2150" t="s">
        <v>3602</v>
      </c>
      <c r="D2150" t="s">
        <v>3603</v>
      </c>
      <c r="E2150" t="s">
        <v>1974</v>
      </c>
      <c r="F2150" t="s">
        <v>120</v>
      </c>
      <c r="G2150">
        <v>35065</v>
      </c>
      <c r="I2150" t="s">
        <v>172</v>
      </c>
      <c r="J2150" t="s">
        <v>70</v>
      </c>
      <c r="K2150">
        <v>31.9</v>
      </c>
      <c r="L2150">
        <v>158567</v>
      </c>
      <c r="M2150">
        <v>0</v>
      </c>
      <c r="N2150" t="s">
        <v>97</v>
      </c>
      <c r="O2150">
        <v>0</v>
      </c>
      <c r="P2150" t="s">
        <v>122</v>
      </c>
      <c r="Q2150">
        <f t="shared" si="33"/>
        <v>0.56743748300196106</v>
      </c>
      <c r="R2150" t="s">
        <v>3603</v>
      </c>
    </row>
    <row r="2151" spans="1:19" x14ac:dyDescent="0.25">
      <c r="A2151" t="s">
        <v>116</v>
      </c>
      <c r="B2151">
        <v>2016</v>
      </c>
      <c r="C2151" t="s">
        <v>3604</v>
      </c>
      <c r="D2151" t="s">
        <v>3605</v>
      </c>
      <c r="E2151" t="s">
        <v>119</v>
      </c>
      <c r="F2151" t="s">
        <v>120</v>
      </c>
      <c r="G2151">
        <v>40992</v>
      </c>
      <c r="I2151" t="s">
        <v>121</v>
      </c>
      <c r="J2151" t="s">
        <v>99</v>
      </c>
      <c r="K2151">
        <v>8.7100000000000009</v>
      </c>
      <c r="L2151">
        <v>15248</v>
      </c>
      <c r="M2151">
        <v>0</v>
      </c>
      <c r="N2151" t="s">
        <v>98</v>
      </c>
      <c r="O2151">
        <v>0</v>
      </c>
      <c r="P2151" t="s">
        <v>122</v>
      </c>
      <c r="Q2151">
        <f t="shared" si="33"/>
        <v>0.19984377375503934</v>
      </c>
      <c r="R2151" t="s">
        <v>4022</v>
      </c>
      <c r="S2151" t="s">
        <v>4023</v>
      </c>
    </row>
    <row r="2152" spans="1:19" x14ac:dyDescent="0.25">
      <c r="A2152" t="s">
        <v>116</v>
      </c>
      <c r="B2152">
        <v>2016</v>
      </c>
      <c r="C2152" t="s">
        <v>3606</v>
      </c>
      <c r="D2152" t="s">
        <v>3607</v>
      </c>
      <c r="E2152" t="s">
        <v>119</v>
      </c>
      <c r="F2152" t="s">
        <v>120</v>
      </c>
      <c r="G2152">
        <v>41411</v>
      </c>
      <c r="I2152" t="s">
        <v>121</v>
      </c>
      <c r="J2152" t="s">
        <v>99</v>
      </c>
      <c r="K2152">
        <v>19.96</v>
      </c>
      <c r="L2152">
        <v>48993</v>
      </c>
      <c r="M2152">
        <v>0</v>
      </c>
      <c r="N2152" t="s">
        <v>98</v>
      </c>
      <c r="O2152">
        <v>0</v>
      </c>
      <c r="P2152" t="s">
        <v>122</v>
      </c>
      <c r="Q2152">
        <f t="shared" si="33"/>
        <v>0.28020081258407226</v>
      </c>
      <c r="R2152" t="s">
        <v>4024</v>
      </c>
      <c r="S2152" t="s">
        <v>4025</v>
      </c>
    </row>
    <row r="2153" spans="1:19" x14ac:dyDescent="0.25">
      <c r="A2153" t="s">
        <v>116</v>
      </c>
      <c r="B2153">
        <v>2016</v>
      </c>
      <c r="C2153" t="s">
        <v>3608</v>
      </c>
      <c r="D2153" t="s">
        <v>3609</v>
      </c>
      <c r="E2153" t="s">
        <v>119</v>
      </c>
      <c r="F2153" t="s">
        <v>120</v>
      </c>
      <c r="G2153">
        <v>30713</v>
      </c>
      <c r="I2153" t="s">
        <v>121</v>
      </c>
      <c r="J2153" t="s">
        <v>99</v>
      </c>
      <c r="K2153">
        <v>6.34</v>
      </c>
      <c r="L2153">
        <v>9048</v>
      </c>
      <c r="M2153">
        <v>0</v>
      </c>
      <c r="N2153" t="s">
        <v>98</v>
      </c>
      <c r="O2153">
        <v>0</v>
      </c>
      <c r="P2153" t="s">
        <v>122</v>
      </c>
      <c r="Q2153">
        <f t="shared" si="33"/>
        <v>0.16291430793829134</v>
      </c>
      <c r="R2153" t="s">
        <v>4026</v>
      </c>
      <c r="S2153" t="s">
        <v>4027</v>
      </c>
    </row>
    <row r="2154" spans="1:19" x14ac:dyDescent="0.25">
      <c r="A2154" t="s">
        <v>116</v>
      </c>
      <c r="B2154">
        <v>2016</v>
      </c>
      <c r="C2154" t="s">
        <v>3610</v>
      </c>
      <c r="D2154" t="s">
        <v>3611</v>
      </c>
      <c r="E2154" t="s">
        <v>119</v>
      </c>
      <c r="F2154" t="s">
        <v>120</v>
      </c>
      <c r="G2154">
        <v>30926</v>
      </c>
      <c r="I2154" t="s">
        <v>121</v>
      </c>
      <c r="J2154" t="s">
        <v>99</v>
      </c>
      <c r="K2154">
        <v>6.66</v>
      </c>
      <c r="L2154">
        <v>10714</v>
      </c>
      <c r="M2154">
        <v>0</v>
      </c>
      <c r="N2154" t="s">
        <v>98</v>
      </c>
      <c r="O2154">
        <v>0</v>
      </c>
      <c r="P2154" t="s">
        <v>122</v>
      </c>
      <c r="Q2154">
        <f t="shared" si="33"/>
        <v>0.1836425466562453</v>
      </c>
      <c r="R2154" t="s">
        <v>4028</v>
      </c>
      <c r="S2154" t="s">
        <v>4029</v>
      </c>
    </row>
    <row r="2155" spans="1:19" x14ac:dyDescent="0.25">
      <c r="A2155" t="s">
        <v>116</v>
      </c>
      <c r="B2155">
        <v>2016</v>
      </c>
      <c r="C2155" t="s">
        <v>3612</v>
      </c>
      <c r="D2155" t="s">
        <v>3613</v>
      </c>
      <c r="E2155" t="s">
        <v>119</v>
      </c>
      <c r="F2155" t="s">
        <v>120</v>
      </c>
      <c r="G2155">
        <v>31017</v>
      </c>
      <c r="I2155" t="s">
        <v>121</v>
      </c>
      <c r="J2155" t="s">
        <v>99</v>
      </c>
      <c r="K2155">
        <v>4.5</v>
      </c>
      <c r="L2155">
        <v>6153</v>
      </c>
      <c r="M2155">
        <v>0</v>
      </c>
      <c r="N2155" t="s">
        <v>98</v>
      </c>
      <c r="O2155">
        <v>0</v>
      </c>
      <c r="P2155" t="s">
        <v>122</v>
      </c>
      <c r="Q2155">
        <f t="shared" si="33"/>
        <v>0.15608828006088279</v>
      </c>
      <c r="R2155" t="s">
        <v>4030</v>
      </c>
      <c r="S2155" t="s">
        <v>4031</v>
      </c>
    </row>
    <row r="2156" spans="1:19" x14ac:dyDescent="0.25">
      <c r="A2156" t="s">
        <v>116</v>
      </c>
      <c r="B2156">
        <v>2016</v>
      </c>
      <c r="C2156" t="s">
        <v>3614</v>
      </c>
      <c r="D2156" t="s">
        <v>3615</v>
      </c>
      <c r="E2156" t="s">
        <v>119</v>
      </c>
      <c r="F2156" t="s">
        <v>120</v>
      </c>
      <c r="G2156">
        <v>29952</v>
      </c>
      <c r="I2156" t="s">
        <v>121</v>
      </c>
      <c r="J2156" t="s">
        <v>99</v>
      </c>
      <c r="K2156">
        <v>6.34</v>
      </c>
      <c r="L2156">
        <v>8511</v>
      </c>
      <c r="M2156">
        <v>0</v>
      </c>
      <c r="N2156" t="s">
        <v>98</v>
      </c>
      <c r="O2156">
        <v>0</v>
      </c>
      <c r="P2156" t="s">
        <v>122</v>
      </c>
      <c r="Q2156">
        <f t="shared" si="33"/>
        <v>0.15324532215548162</v>
      </c>
      <c r="R2156" t="s">
        <v>4032</v>
      </c>
      <c r="S2156" t="s">
        <v>4033</v>
      </c>
    </row>
    <row r="2157" spans="1:19" x14ac:dyDescent="0.25">
      <c r="A2157" t="s">
        <v>116</v>
      </c>
      <c r="B2157">
        <v>2016</v>
      </c>
      <c r="C2157" t="s">
        <v>3616</v>
      </c>
      <c r="D2157" t="s">
        <v>3617</v>
      </c>
      <c r="E2157" t="s">
        <v>119</v>
      </c>
      <c r="F2157" t="s">
        <v>120</v>
      </c>
      <c r="G2157">
        <v>29952</v>
      </c>
      <c r="I2157" t="s">
        <v>121</v>
      </c>
      <c r="J2157" t="s">
        <v>99</v>
      </c>
      <c r="K2157">
        <v>6.32</v>
      </c>
      <c r="L2157">
        <v>7704</v>
      </c>
      <c r="M2157">
        <v>0</v>
      </c>
      <c r="N2157" t="s">
        <v>98</v>
      </c>
      <c r="O2157">
        <v>0</v>
      </c>
      <c r="P2157" t="s">
        <v>122</v>
      </c>
      <c r="Q2157">
        <f t="shared" si="33"/>
        <v>0.1391538061383735</v>
      </c>
      <c r="R2157" t="s">
        <v>4034</v>
      </c>
      <c r="S2157" t="s">
        <v>4035</v>
      </c>
    </row>
    <row r="2158" spans="1:19" x14ac:dyDescent="0.25">
      <c r="A2158" t="s">
        <v>116</v>
      </c>
      <c r="B2158">
        <v>2016</v>
      </c>
      <c r="C2158" t="s">
        <v>3618</v>
      </c>
      <c r="D2158" t="s">
        <v>3619</v>
      </c>
      <c r="E2158" t="s">
        <v>119</v>
      </c>
      <c r="F2158" t="s">
        <v>120</v>
      </c>
      <c r="G2158">
        <v>30314</v>
      </c>
      <c r="I2158" t="s">
        <v>121</v>
      </c>
      <c r="J2158" t="s">
        <v>99</v>
      </c>
      <c r="K2158">
        <v>7.34</v>
      </c>
      <c r="L2158">
        <v>17572</v>
      </c>
      <c r="M2158">
        <v>0</v>
      </c>
      <c r="N2158" t="s">
        <v>98</v>
      </c>
      <c r="O2158">
        <v>0</v>
      </c>
      <c r="P2158" t="s">
        <v>122</v>
      </c>
      <c r="Q2158">
        <f t="shared" si="33"/>
        <v>0.27328829333233795</v>
      </c>
      <c r="R2158" t="s">
        <v>3619</v>
      </c>
    </row>
    <row r="2159" spans="1:19" x14ac:dyDescent="0.25">
      <c r="A2159" t="s">
        <v>116</v>
      </c>
      <c r="B2159">
        <v>2016</v>
      </c>
      <c r="C2159" t="s">
        <v>3620</v>
      </c>
      <c r="D2159" t="s">
        <v>3621</v>
      </c>
      <c r="E2159" t="s">
        <v>119</v>
      </c>
      <c r="F2159" t="s">
        <v>120</v>
      </c>
      <c r="G2159">
        <v>29952</v>
      </c>
      <c r="I2159" t="s">
        <v>121</v>
      </c>
      <c r="J2159" t="s">
        <v>99</v>
      </c>
      <c r="K2159">
        <v>7.81</v>
      </c>
      <c r="L2159">
        <v>18588</v>
      </c>
      <c r="M2159">
        <v>0</v>
      </c>
      <c r="N2159" t="s">
        <v>98</v>
      </c>
      <c r="O2159">
        <v>0</v>
      </c>
      <c r="P2159" t="s">
        <v>122</v>
      </c>
      <c r="Q2159">
        <f t="shared" si="33"/>
        <v>0.27169242102678343</v>
      </c>
      <c r="R2159" t="s">
        <v>3621</v>
      </c>
    </row>
    <row r="2160" spans="1:19" x14ac:dyDescent="0.25">
      <c r="A2160" t="s">
        <v>116</v>
      </c>
      <c r="B2160">
        <v>2016</v>
      </c>
      <c r="C2160" t="s">
        <v>3622</v>
      </c>
      <c r="D2160" t="s">
        <v>3623</v>
      </c>
      <c r="E2160" t="s">
        <v>119</v>
      </c>
      <c r="F2160" t="s">
        <v>120</v>
      </c>
      <c r="G2160">
        <v>41275</v>
      </c>
      <c r="I2160" t="s">
        <v>121</v>
      </c>
      <c r="J2160" t="s">
        <v>99</v>
      </c>
      <c r="K2160">
        <v>120</v>
      </c>
      <c r="L2160">
        <v>299341</v>
      </c>
      <c r="M2160">
        <v>0</v>
      </c>
      <c r="N2160" t="s">
        <v>98</v>
      </c>
      <c r="O2160">
        <v>0</v>
      </c>
      <c r="P2160" t="s">
        <v>122</v>
      </c>
      <c r="Q2160">
        <f t="shared" si="33"/>
        <v>0.28476122526636227</v>
      </c>
      <c r="R2160" t="s">
        <v>3623</v>
      </c>
    </row>
    <row r="2161" spans="1:18" x14ac:dyDescent="0.25">
      <c r="A2161" t="s">
        <v>125</v>
      </c>
      <c r="B2161">
        <v>2016</v>
      </c>
      <c r="C2161" t="s">
        <v>3624</v>
      </c>
      <c r="D2161" t="s">
        <v>3625</v>
      </c>
      <c r="E2161">
        <v>1</v>
      </c>
      <c r="F2161" t="s">
        <v>120</v>
      </c>
      <c r="G2161">
        <v>40909</v>
      </c>
      <c r="I2161" t="s">
        <v>129</v>
      </c>
      <c r="J2161" t="s">
        <v>69</v>
      </c>
      <c r="K2161">
        <v>1</v>
      </c>
      <c r="L2161">
        <v>1622</v>
      </c>
      <c r="M2161">
        <v>0</v>
      </c>
      <c r="N2161" t="s">
        <v>68</v>
      </c>
      <c r="O2161">
        <v>0</v>
      </c>
      <c r="P2161" t="s">
        <v>122</v>
      </c>
      <c r="Q2161">
        <f t="shared" si="33"/>
        <v>0.18515981735159817</v>
      </c>
      <c r="R2161" t="s">
        <v>3625</v>
      </c>
    </row>
    <row r="2162" spans="1:18" x14ac:dyDescent="0.25">
      <c r="A2162" t="s">
        <v>116</v>
      </c>
      <c r="B2162">
        <v>2016</v>
      </c>
      <c r="C2162" t="s">
        <v>3626</v>
      </c>
      <c r="D2162" t="s">
        <v>3627</v>
      </c>
      <c r="E2162" t="s">
        <v>119</v>
      </c>
      <c r="F2162" t="s">
        <v>120</v>
      </c>
      <c r="G2162">
        <v>40962</v>
      </c>
      <c r="I2162" t="s">
        <v>121</v>
      </c>
      <c r="J2162" t="s">
        <v>99</v>
      </c>
      <c r="K2162">
        <v>1.32</v>
      </c>
      <c r="L2162">
        <v>3838</v>
      </c>
      <c r="M2162">
        <v>0</v>
      </c>
      <c r="N2162" t="s">
        <v>98</v>
      </c>
      <c r="O2162">
        <v>0</v>
      </c>
      <c r="P2162" t="s">
        <v>122</v>
      </c>
      <c r="Q2162">
        <f t="shared" si="33"/>
        <v>0.33191504081915041</v>
      </c>
      <c r="R2162" t="s">
        <v>3627</v>
      </c>
    </row>
    <row r="2163" spans="1:18" x14ac:dyDescent="0.25">
      <c r="A2163" t="s">
        <v>116</v>
      </c>
      <c r="B2163">
        <v>2016</v>
      </c>
      <c r="C2163" t="s">
        <v>3628</v>
      </c>
      <c r="D2163" t="s">
        <v>3629</v>
      </c>
      <c r="E2163" t="s">
        <v>119</v>
      </c>
      <c r="F2163" t="s">
        <v>120</v>
      </c>
      <c r="G2163">
        <v>31768</v>
      </c>
      <c r="I2163" t="s">
        <v>121</v>
      </c>
      <c r="J2163" t="s">
        <v>99</v>
      </c>
      <c r="K2163">
        <v>2.04</v>
      </c>
      <c r="L2163">
        <v>2295</v>
      </c>
      <c r="M2163">
        <v>0</v>
      </c>
      <c r="N2163" t="s">
        <v>98</v>
      </c>
      <c r="O2163">
        <v>0</v>
      </c>
      <c r="P2163" t="s">
        <v>122</v>
      </c>
      <c r="Q2163">
        <f t="shared" si="33"/>
        <v>0.12842465753424656</v>
      </c>
      <c r="R2163" t="s">
        <v>3629</v>
      </c>
    </row>
    <row r="2164" spans="1:18" x14ac:dyDescent="0.25">
      <c r="A2164" t="s">
        <v>188</v>
      </c>
      <c r="B2164">
        <v>2016</v>
      </c>
      <c r="C2164" t="s">
        <v>3630</v>
      </c>
      <c r="D2164" t="s">
        <v>3631</v>
      </c>
      <c r="E2164" t="s">
        <v>128</v>
      </c>
      <c r="F2164" t="s">
        <v>120</v>
      </c>
      <c r="G2164">
        <v>6273</v>
      </c>
      <c r="I2164" t="s">
        <v>191</v>
      </c>
      <c r="J2164" t="s">
        <v>95</v>
      </c>
      <c r="K2164">
        <v>14</v>
      </c>
      <c r="L2164">
        <v>67751</v>
      </c>
      <c r="M2164">
        <v>0.03</v>
      </c>
      <c r="N2164" t="s">
        <v>93</v>
      </c>
      <c r="O2164">
        <v>0</v>
      </c>
      <c r="P2164" t="s">
        <v>122</v>
      </c>
      <c r="Q2164">
        <f t="shared" si="33"/>
        <v>0.55243803000652314</v>
      </c>
      <c r="R2164" t="s">
        <v>3631</v>
      </c>
    </row>
    <row r="2165" spans="1:18" x14ac:dyDescent="0.25">
      <c r="A2165" t="s">
        <v>188</v>
      </c>
      <c r="B2165">
        <v>2016</v>
      </c>
      <c r="C2165" t="s">
        <v>3630</v>
      </c>
      <c r="D2165" t="s">
        <v>3631</v>
      </c>
      <c r="E2165" t="s">
        <v>154</v>
      </c>
      <c r="F2165" t="s">
        <v>120</v>
      </c>
      <c r="G2165">
        <v>31758</v>
      </c>
      <c r="I2165" t="s">
        <v>191</v>
      </c>
      <c r="J2165" t="s">
        <v>95</v>
      </c>
      <c r="K2165">
        <v>3.1</v>
      </c>
      <c r="L2165">
        <v>-29.99</v>
      </c>
      <c r="M2165">
        <v>0.03</v>
      </c>
      <c r="N2165" t="s">
        <v>93</v>
      </c>
      <c r="O2165">
        <v>0</v>
      </c>
      <c r="P2165" t="s">
        <v>122</v>
      </c>
      <c r="Q2165">
        <f t="shared" si="33"/>
        <v>-1.104359994108116E-3</v>
      </c>
      <c r="R2165" t="s">
        <v>3631</v>
      </c>
    </row>
    <row r="2166" spans="1:18" x14ac:dyDescent="0.25">
      <c r="A2166" t="s">
        <v>188</v>
      </c>
      <c r="B2166">
        <v>2016</v>
      </c>
      <c r="C2166" t="s">
        <v>3632</v>
      </c>
      <c r="D2166" t="s">
        <v>3633</v>
      </c>
      <c r="E2166">
        <v>1</v>
      </c>
      <c r="F2166" t="s">
        <v>120</v>
      </c>
      <c r="G2166">
        <v>3897</v>
      </c>
      <c r="I2166" t="s">
        <v>191</v>
      </c>
      <c r="J2166" t="s">
        <v>95</v>
      </c>
      <c r="K2166">
        <v>4.5</v>
      </c>
      <c r="L2166">
        <v>12452</v>
      </c>
      <c r="M2166">
        <v>0</v>
      </c>
      <c r="N2166" t="s">
        <v>93</v>
      </c>
      <c r="O2166">
        <v>0</v>
      </c>
      <c r="P2166" t="s">
        <v>122</v>
      </c>
      <c r="Q2166">
        <f t="shared" si="33"/>
        <v>0.3158802638254693</v>
      </c>
      <c r="R2166" t="s">
        <v>3633</v>
      </c>
    </row>
    <row r="2167" spans="1:18" x14ac:dyDescent="0.25">
      <c r="A2167" t="s">
        <v>188</v>
      </c>
      <c r="B2167">
        <v>2016</v>
      </c>
      <c r="C2167" t="s">
        <v>3632</v>
      </c>
      <c r="D2167" t="s">
        <v>3633</v>
      </c>
      <c r="E2167">
        <v>2</v>
      </c>
      <c r="F2167" t="s">
        <v>120</v>
      </c>
      <c r="G2167">
        <v>3897</v>
      </c>
      <c r="I2167" t="s">
        <v>191</v>
      </c>
      <c r="J2167" t="s">
        <v>95</v>
      </c>
      <c r="K2167">
        <v>4.5</v>
      </c>
      <c r="L2167">
        <v>7890.04</v>
      </c>
      <c r="M2167">
        <v>0</v>
      </c>
      <c r="N2167" t="s">
        <v>93</v>
      </c>
      <c r="O2167">
        <v>0</v>
      </c>
      <c r="P2167" t="s">
        <v>122</v>
      </c>
      <c r="Q2167">
        <f t="shared" si="33"/>
        <v>0.20015322171486555</v>
      </c>
      <c r="R2167" t="s">
        <v>3633</v>
      </c>
    </row>
    <row r="2168" spans="1:18" x14ac:dyDescent="0.25">
      <c r="A2168" t="s">
        <v>188</v>
      </c>
      <c r="B2168">
        <v>2016</v>
      </c>
      <c r="C2168" t="s">
        <v>3632</v>
      </c>
      <c r="D2168" t="s">
        <v>3633</v>
      </c>
      <c r="E2168">
        <v>3</v>
      </c>
      <c r="F2168" t="s">
        <v>120</v>
      </c>
      <c r="G2168">
        <v>3897</v>
      </c>
      <c r="I2168" t="s">
        <v>191</v>
      </c>
      <c r="J2168" t="s">
        <v>95</v>
      </c>
      <c r="K2168">
        <v>4.5</v>
      </c>
      <c r="L2168">
        <v>7182.05</v>
      </c>
      <c r="M2168">
        <v>0</v>
      </c>
      <c r="N2168" t="s">
        <v>93</v>
      </c>
      <c r="O2168">
        <v>0</v>
      </c>
      <c r="P2168" t="s">
        <v>122</v>
      </c>
      <c r="Q2168">
        <f t="shared" si="33"/>
        <v>0.18219304921359716</v>
      </c>
      <c r="R2168" t="s">
        <v>3633</v>
      </c>
    </row>
    <row r="2169" spans="1:18" x14ac:dyDescent="0.25">
      <c r="A2169" t="s">
        <v>188</v>
      </c>
      <c r="B2169">
        <v>2016</v>
      </c>
      <c r="C2169" t="s">
        <v>3632</v>
      </c>
      <c r="D2169" t="s">
        <v>3633</v>
      </c>
      <c r="E2169">
        <v>4</v>
      </c>
      <c r="F2169" t="s">
        <v>120</v>
      </c>
      <c r="G2169">
        <v>3897</v>
      </c>
      <c r="I2169" t="s">
        <v>191</v>
      </c>
      <c r="J2169" t="s">
        <v>95</v>
      </c>
      <c r="K2169">
        <v>4.5</v>
      </c>
      <c r="L2169">
        <v>6574.04</v>
      </c>
      <c r="M2169">
        <v>0</v>
      </c>
      <c r="N2169" t="s">
        <v>93</v>
      </c>
      <c r="O2169">
        <v>0</v>
      </c>
      <c r="P2169" t="s">
        <v>122</v>
      </c>
      <c r="Q2169">
        <f t="shared" si="33"/>
        <v>0.16676915271435819</v>
      </c>
      <c r="R2169" t="s">
        <v>3633</v>
      </c>
    </row>
    <row r="2170" spans="1:18" x14ac:dyDescent="0.25">
      <c r="A2170" t="s">
        <v>150</v>
      </c>
      <c r="B2170">
        <v>2016</v>
      </c>
      <c r="C2170" t="s">
        <v>3634</v>
      </c>
      <c r="D2170" t="s">
        <v>3635</v>
      </c>
      <c r="E2170" t="s">
        <v>3636</v>
      </c>
      <c r="F2170" t="s">
        <v>120</v>
      </c>
      <c r="G2170">
        <v>37681</v>
      </c>
      <c r="I2170" t="s">
        <v>167</v>
      </c>
      <c r="J2170" t="s">
        <v>74</v>
      </c>
      <c r="K2170">
        <v>48.1</v>
      </c>
      <c r="L2170">
        <v>16451</v>
      </c>
      <c r="M2170">
        <v>181910</v>
      </c>
      <c r="N2170" t="s">
        <v>81</v>
      </c>
      <c r="O2170">
        <v>0</v>
      </c>
      <c r="P2170" t="s">
        <v>122</v>
      </c>
      <c r="Q2170">
        <f t="shared" si="33"/>
        <v>3.9042994522446577E-2</v>
      </c>
      <c r="R2170" t="s">
        <v>3635</v>
      </c>
    </row>
    <row r="2171" spans="1:18" x14ac:dyDescent="0.25">
      <c r="A2171" t="s">
        <v>130</v>
      </c>
      <c r="B2171">
        <v>2016</v>
      </c>
      <c r="C2171" t="s">
        <v>3637</v>
      </c>
      <c r="D2171" t="s">
        <v>3638</v>
      </c>
      <c r="E2171" t="s">
        <v>128</v>
      </c>
      <c r="F2171" t="s">
        <v>120</v>
      </c>
      <c r="G2171">
        <v>32752</v>
      </c>
      <c r="I2171" t="s">
        <v>172</v>
      </c>
      <c r="J2171" t="s">
        <v>70</v>
      </c>
      <c r="K2171">
        <v>28</v>
      </c>
      <c r="L2171">
        <v>191424</v>
      </c>
      <c r="M2171">
        <v>3138030</v>
      </c>
      <c r="N2171" t="s">
        <v>96</v>
      </c>
      <c r="O2171">
        <v>8057</v>
      </c>
      <c r="P2171" t="s">
        <v>81</v>
      </c>
      <c r="Q2171">
        <f t="shared" si="33"/>
        <v>0.7804305283757339</v>
      </c>
      <c r="R2171" t="s">
        <v>3638</v>
      </c>
    </row>
    <row r="2172" spans="1:18" x14ac:dyDescent="0.25">
      <c r="A2172" t="s">
        <v>150</v>
      </c>
      <c r="B2172">
        <v>2016</v>
      </c>
      <c r="C2172" t="s">
        <v>3639</v>
      </c>
      <c r="D2172" t="s">
        <v>3640</v>
      </c>
      <c r="E2172" t="s">
        <v>3641</v>
      </c>
      <c r="F2172" t="s">
        <v>120</v>
      </c>
      <c r="G2172">
        <v>34304</v>
      </c>
      <c r="I2172" t="s">
        <v>167</v>
      </c>
      <c r="J2172" t="s">
        <v>74</v>
      </c>
      <c r="K2172">
        <v>48</v>
      </c>
      <c r="L2172">
        <v>80560</v>
      </c>
      <c r="M2172">
        <v>774915</v>
      </c>
      <c r="N2172" t="s">
        <v>81</v>
      </c>
      <c r="O2172">
        <v>0</v>
      </c>
      <c r="P2172" t="s">
        <v>527</v>
      </c>
      <c r="Q2172">
        <f t="shared" si="33"/>
        <v>0.19159056316590564</v>
      </c>
      <c r="R2172" t="s">
        <v>3640</v>
      </c>
    </row>
    <row r="2173" spans="1:18" x14ac:dyDescent="0.25">
      <c r="A2173" t="s">
        <v>150</v>
      </c>
      <c r="B2173">
        <v>2016</v>
      </c>
      <c r="C2173" t="s">
        <v>3639</v>
      </c>
      <c r="D2173" t="s">
        <v>3640</v>
      </c>
      <c r="E2173" t="s">
        <v>3642</v>
      </c>
      <c r="F2173" t="s">
        <v>120</v>
      </c>
      <c r="G2173">
        <v>37773</v>
      </c>
      <c r="I2173" t="s">
        <v>153</v>
      </c>
      <c r="J2173" t="s">
        <v>83</v>
      </c>
      <c r="K2173">
        <v>87</v>
      </c>
      <c r="L2173">
        <v>293397</v>
      </c>
      <c r="M2173">
        <v>2447720</v>
      </c>
      <c r="N2173" t="s">
        <v>81</v>
      </c>
      <c r="O2173">
        <v>0</v>
      </c>
      <c r="P2173" t="s">
        <v>122</v>
      </c>
      <c r="Q2173">
        <f t="shared" si="33"/>
        <v>0.38497480711698945</v>
      </c>
      <c r="R2173" t="s">
        <v>3640</v>
      </c>
    </row>
    <row r="2174" spans="1:18" x14ac:dyDescent="0.25">
      <c r="A2174" t="s">
        <v>150</v>
      </c>
      <c r="B2174">
        <v>2016</v>
      </c>
      <c r="C2174" t="s">
        <v>3639</v>
      </c>
      <c r="D2174" t="s">
        <v>3640</v>
      </c>
      <c r="E2174" t="s">
        <v>3643</v>
      </c>
      <c r="F2174" t="s">
        <v>120</v>
      </c>
      <c r="G2174">
        <v>40746</v>
      </c>
      <c r="I2174" t="s">
        <v>133</v>
      </c>
      <c r="J2174" t="s">
        <v>75</v>
      </c>
      <c r="K2174">
        <v>50</v>
      </c>
      <c r="L2174">
        <v>57498.400000000001</v>
      </c>
      <c r="M2174">
        <v>550161</v>
      </c>
      <c r="N2174" t="s">
        <v>81</v>
      </c>
      <c r="O2174">
        <v>0</v>
      </c>
      <c r="P2174" t="s">
        <v>122</v>
      </c>
      <c r="Q2174">
        <f t="shared" si="33"/>
        <v>0.13127488584474886</v>
      </c>
      <c r="R2174" t="s">
        <v>3640</v>
      </c>
    </row>
    <row r="2175" spans="1:18" x14ac:dyDescent="0.25">
      <c r="A2175" t="s">
        <v>188</v>
      </c>
      <c r="B2175">
        <v>2016</v>
      </c>
      <c r="C2175" t="s">
        <v>3644</v>
      </c>
      <c r="D2175" t="s">
        <v>3645</v>
      </c>
      <c r="E2175">
        <v>1</v>
      </c>
      <c r="F2175" t="s">
        <v>120</v>
      </c>
      <c r="G2175">
        <v>23316</v>
      </c>
      <c r="I2175" t="s">
        <v>191</v>
      </c>
      <c r="J2175" t="s">
        <v>95</v>
      </c>
      <c r="K2175">
        <v>59</v>
      </c>
      <c r="L2175">
        <v>233712</v>
      </c>
      <c r="M2175">
        <v>0</v>
      </c>
      <c r="N2175" t="s">
        <v>93</v>
      </c>
      <c r="O2175">
        <v>0</v>
      </c>
      <c r="P2175" t="s">
        <v>122</v>
      </c>
      <c r="Q2175">
        <f t="shared" si="33"/>
        <v>0.45219410262363596</v>
      </c>
      <c r="R2175" t="s">
        <v>3645</v>
      </c>
    </row>
    <row r="2176" spans="1:18" x14ac:dyDescent="0.25">
      <c r="A2176" t="s">
        <v>125</v>
      </c>
      <c r="B2176">
        <v>2016</v>
      </c>
      <c r="C2176" t="s">
        <v>3646</v>
      </c>
      <c r="D2176" t="s">
        <v>3647</v>
      </c>
      <c r="E2176" t="s">
        <v>128</v>
      </c>
      <c r="F2176" t="s">
        <v>120</v>
      </c>
      <c r="G2176">
        <v>42360</v>
      </c>
      <c r="I2176" t="s">
        <v>129</v>
      </c>
      <c r="J2176" t="s">
        <v>69</v>
      </c>
      <c r="K2176">
        <v>18.75</v>
      </c>
      <c r="L2176">
        <v>35916</v>
      </c>
      <c r="M2176">
        <v>0</v>
      </c>
      <c r="N2176" t="s">
        <v>68</v>
      </c>
      <c r="O2176">
        <v>0</v>
      </c>
      <c r="P2176" t="s">
        <v>122</v>
      </c>
      <c r="Q2176">
        <f t="shared" si="33"/>
        <v>0.21866666666666668</v>
      </c>
      <c r="R2176" t="s">
        <v>3647</v>
      </c>
    </row>
    <row r="2177" spans="1:18" x14ac:dyDescent="0.25">
      <c r="A2177" t="s">
        <v>188</v>
      </c>
      <c r="B2177">
        <v>2016</v>
      </c>
      <c r="C2177" t="s">
        <v>3648</v>
      </c>
      <c r="D2177" t="s">
        <v>3649</v>
      </c>
      <c r="E2177" t="s">
        <v>128</v>
      </c>
      <c r="F2177" t="s">
        <v>120</v>
      </c>
      <c r="G2177">
        <v>30053</v>
      </c>
      <c r="I2177" t="s">
        <v>191</v>
      </c>
      <c r="J2177" t="s">
        <v>95</v>
      </c>
      <c r="K2177">
        <v>2.85</v>
      </c>
      <c r="L2177">
        <v>2359</v>
      </c>
      <c r="M2177">
        <v>0</v>
      </c>
      <c r="N2177" t="s">
        <v>93</v>
      </c>
      <c r="O2177">
        <v>0</v>
      </c>
      <c r="P2177" t="s">
        <v>122</v>
      </c>
      <c r="Q2177">
        <f t="shared" si="33"/>
        <v>9.448850436593767E-2</v>
      </c>
      <c r="R2177" t="s">
        <v>3649</v>
      </c>
    </row>
    <row r="2178" spans="1:18" x14ac:dyDescent="0.25">
      <c r="A2178" t="s">
        <v>125</v>
      </c>
      <c r="B2178">
        <v>2016</v>
      </c>
      <c r="C2178" t="s">
        <v>3650</v>
      </c>
      <c r="D2178" t="s">
        <v>3651</v>
      </c>
      <c r="E2178">
        <v>1</v>
      </c>
      <c r="F2178" t="s">
        <v>120</v>
      </c>
      <c r="G2178">
        <v>40360</v>
      </c>
      <c r="I2178" t="s">
        <v>129</v>
      </c>
      <c r="J2178" t="s">
        <v>69</v>
      </c>
      <c r="K2178">
        <v>1</v>
      </c>
      <c r="L2178">
        <v>1940</v>
      </c>
      <c r="M2178">
        <v>0</v>
      </c>
      <c r="N2178" t="s">
        <v>68</v>
      </c>
      <c r="O2178">
        <v>0</v>
      </c>
      <c r="P2178" t="s">
        <v>122</v>
      </c>
      <c r="Q2178">
        <f t="shared" si="33"/>
        <v>0.22146118721461186</v>
      </c>
      <c r="R2178" t="s">
        <v>3651</v>
      </c>
    </row>
    <row r="2179" spans="1:18" x14ac:dyDescent="0.25">
      <c r="A2179" t="s">
        <v>188</v>
      </c>
      <c r="B2179">
        <v>2016</v>
      </c>
      <c r="C2179" t="s">
        <v>3652</v>
      </c>
      <c r="D2179" t="s">
        <v>3653</v>
      </c>
      <c r="E2179">
        <v>1</v>
      </c>
      <c r="F2179" t="s">
        <v>483</v>
      </c>
      <c r="G2179">
        <v>29799</v>
      </c>
      <c r="I2179" t="s">
        <v>191</v>
      </c>
      <c r="J2179" t="s">
        <v>95</v>
      </c>
      <c r="K2179">
        <v>5.09</v>
      </c>
      <c r="L2179">
        <v>8306</v>
      </c>
      <c r="M2179">
        <v>0</v>
      </c>
      <c r="N2179" t="s">
        <v>93</v>
      </c>
      <c r="O2179">
        <v>0</v>
      </c>
      <c r="P2179" t="s">
        <v>122</v>
      </c>
      <c r="Q2179">
        <f t="shared" si="33"/>
        <v>0.18628163378816015</v>
      </c>
      <c r="R2179" t="s">
        <v>3653</v>
      </c>
    </row>
    <row r="2180" spans="1:18" x14ac:dyDescent="0.25">
      <c r="A2180" t="s">
        <v>150</v>
      </c>
      <c r="B2180">
        <v>2016</v>
      </c>
      <c r="C2180" t="s">
        <v>3654</v>
      </c>
      <c r="D2180" t="s">
        <v>3655</v>
      </c>
      <c r="E2180" t="s">
        <v>681</v>
      </c>
      <c r="F2180" t="s">
        <v>120</v>
      </c>
      <c r="G2180">
        <v>32964</v>
      </c>
      <c r="I2180" t="s">
        <v>167</v>
      </c>
      <c r="J2180" t="s">
        <v>74</v>
      </c>
      <c r="K2180">
        <v>49</v>
      </c>
      <c r="L2180">
        <v>14246</v>
      </c>
      <c r="M2180">
        <v>138490</v>
      </c>
      <c r="N2180" t="s">
        <v>81</v>
      </c>
      <c r="O2180">
        <v>0</v>
      </c>
      <c r="P2180" t="s">
        <v>122</v>
      </c>
      <c r="Q2180">
        <f t="shared" si="33"/>
        <v>3.3188891995154228E-2</v>
      </c>
      <c r="R2180" t="s">
        <v>3655</v>
      </c>
    </row>
    <row r="2181" spans="1:18" x14ac:dyDescent="0.25">
      <c r="A2181" t="s">
        <v>150</v>
      </c>
      <c r="B2181">
        <v>2016</v>
      </c>
      <c r="C2181" t="s">
        <v>3656</v>
      </c>
      <c r="D2181" t="s">
        <v>3657</v>
      </c>
      <c r="E2181" t="s">
        <v>3658</v>
      </c>
      <c r="F2181" t="s">
        <v>120</v>
      </c>
      <c r="G2181">
        <v>37438</v>
      </c>
      <c r="I2181" t="s">
        <v>167</v>
      </c>
      <c r="J2181" t="s">
        <v>74</v>
      </c>
      <c r="K2181">
        <v>48.1</v>
      </c>
      <c r="L2181">
        <v>30446</v>
      </c>
      <c r="M2181">
        <v>337261</v>
      </c>
      <c r="N2181" t="s">
        <v>81</v>
      </c>
      <c r="O2181">
        <v>0</v>
      </c>
      <c r="P2181" t="s">
        <v>122</v>
      </c>
      <c r="Q2181">
        <f t="shared" ref="Q2181:Q2182" si="34">IFERROR(L2181/(K2181*8760),"")</f>
        <v>7.2257188695544858E-2</v>
      </c>
      <c r="R2181" t="s">
        <v>3657</v>
      </c>
    </row>
    <row r="2182" spans="1:18" x14ac:dyDescent="0.25">
      <c r="A2182" t="s">
        <v>125</v>
      </c>
      <c r="B2182">
        <v>2016</v>
      </c>
      <c r="C2182" t="s">
        <v>3659</v>
      </c>
      <c r="D2182" t="s">
        <v>3660</v>
      </c>
      <c r="E2182">
        <v>1</v>
      </c>
      <c r="F2182" t="s">
        <v>120</v>
      </c>
      <c r="G2182">
        <v>40909</v>
      </c>
      <c r="I2182" t="s">
        <v>129</v>
      </c>
      <c r="J2182" t="s">
        <v>69</v>
      </c>
      <c r="K2182">
        <v>1</v>
      </c>
      <c r="L2182">
        <v>1622</v>
      </c>
      <c r="M2182">
        <v>0</v>
      </c>
      <c r="N2182" t="s">
        <v>68</v>
      </c>
      <c r="O2182">
        <v>0</v>
      </c>
      <c r="P2182" t="s">
        <v>122</v>
      </c>
      <c r="Q2182">
        <f t="shared" si="34"/>
        <v>0.18515981735159817</v>
      </c>
      <c r="R2182" t="s">
        <v>3660</v>
      </c>
    </row>
  </sheetData>
  <autoFilter ref="A3:Q2182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7"/>
  <sheetViews>
    <sheetView workbookViewId="0">
      <selection activeCell="I47" sqref="I47"/>
    </sheetView>
  </sheetViews>
  <sheetFormatPr defaultRowHeight="15" x14ac:dyDescent="0.25"/>
  <cols>
    <col min="1" max="1" width="48.28515625" bestFit="1" customWidth="1"/>
    <col min="2" max="2" width="12.140625" style="5" customWidth="1"/>
    <col min="7" max="7" width="9.140625" style="8"/>
    <col min="8" max="8" width="14.140625" customWidth="1"/>
  </cols>
  <sheetData>
    <row r="1" spans="1:42" x14ac:dyDescent="0.25">
      <c r="A1" t="s">
        <v>55</v>
      </c>
      <c r="G1" s="11"/>
    </row>
    <row r="2" spans="1:42" x14ac:dyDescent="0.25">
      <c r="B2" s="5">
        <v>2010</v>
      </c>
      <c r="C2">
        <f>B2+1</f>
        <v>2011</v>
      </c>
      <c r="D2">
        <f t="shared" ref="D2:R2" si="0">C2+1</f>
        <v>2012</v>
      </c>
      <c r="E2">
        <f t="shared" si="0"/>
        <v>2013</v>
      </c>
      <c r="F2">
        <f t="shared" si="0"/>
        <v>2014</v>
      </c>
      <c r="G2" s="11">
        <f t="shared" si="0"/>
        <v>2015</v>
      </c>
      <c r="H2">
        <f t="shared" si="0"/>
        <v>2016</v>
      </c>
      <c r="I2">
        <f t="shared" si="0"/>
        <v>2017</v>
      </c>
      <c r="J2">
        <f t="shared" si="0"/>
        <v>2018</v>
      </c>
      <c r="K2">
        <f t="shared" si="0"/>
        <v>2019</v>
      </c>
      <c r="L2">
        <f t="shared" si="0"/>
        <v>2020</v>
      </c>
      <c r="M2">
        <f t="shared" si="0"/>
        <v>2021</v>
      </c>
      <c r="N2">
        <f t="shared" si="0"/>
        <v>2022</v>
      </c>
      <c r="O2">
        <f t="shared" si="0"/>
        <v>2023</v>
      </c>
      <c r="P2">
        <f t="shared" si="0"/>
        <v>2024</v>
      </c>
      <c r="Q2">
        <f t="shared" si="0"/>
        <v>2025</v>
      </c>
      <c r="R2">
        <f t="shared" si="0"/>
        <v>2026</v>
      </c>
    </row>
    <row r="3" spans="1:42" x14ac:dyDescent="0.25">
      <c r="A3" t="s">
        <v>26</v>
      </c>
      <c r="B3" s="5">
        <v>0</v>
      </c>
      <c r="C3">
        <v>0</v>
      </c>
      <c r="D3">
        <v>0</v>
      </c>
      <c r="E3">
        <v>0</v>
      </c>
      <c r="F3">
        <v>0</v>
      </c>
      <c r="G3" s="11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A4" t="s">
        <v>27</v>
      </c>
      <c r="B4" s="5">
        <v>0</v>
      </c>
      <c r="C4">
        <v>0</v>
      </c>
      <c r="D4">
        <v>0</v>
      </c>
      <c r="E4">
        <v>0</v>
      </c>
      <c r="F4">
        <v>0</v>
      </c>
      <c r="G4" s="11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t="s">
        <v>1</v>
      </c>
      <c r="B5" s="5">
        <v>4577</v>
      </c>
      <c r="C5">
        <v>4577</v>
      </c>
      <c r="D5">
        <v>2327</v>
      </c>
      <c r="E5">
        <v>2327</v>
      </c>
      <c r="F5">
        <v>2327</v>
      </c>
      <c r="G5" s="11">
        <v>2327</v>
      </c>
      <c r="H5">
        <v>2327</v>
      </c>
      <c r="I5">
        <v>2327</v>
      </c>
      <c r="J5">
        <v>2327</v>
      </c>
      <c r="K5">
        <v>2327</v>
      </c>
      <c r="L5">
        <v>2327</v>
      </c>
      <c r="M5">
        <v>2327</v>
      </c>
      <c r="N5">
        <v>2327</v>
      </c>
      <c r="O5">
        <v>2327</v>
      </c>
      <c r="P5">
        <v>2327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A6" t="s">
        <v>28</v>
      </c>
      <c r="B6" s="5">
        <v>0</v>
      </c>
      <c r="C6">
        <v>0</v>
      </c>
      <c r="D6">
        <v>0</v>
      </c>
      <c r="E6">
        <v>0</v>
      </c>
      <c r="F6">
        <v>0</v>
      </c>
      <c r="G6" s="11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t="s">
        <v>29</v>
      </c>
      <c r="B7" s="5">
        <v>66.27</v>
      </c>
      <c r="C7">
        <v>66.27</v>
      </c>
      <c r="D7">
        <v>66.27</v>
      </c>
      <c r="E7">
        <v>66.27</v>
      </c>
      <c r="F7">
        <v>66.27</v>
      </c>
      <c r="G7" s="11">
        <v>66.27</v>
      </c>
      <c r="H7">
        <v>66.27</v>
      </c>
      <c r="I7">
        <v>66.27</v>
      </c>
      <c r="J7">
        <v>66.27</v>
      </c>
      <c r="K7">
        <v>66.27</v>
      </c>
      <c r="L7">
        <v>66.27</v>
      </c>
      <c r="M7">
        <v>66.27</v>
      </c>
      <c r="N7">
        <v>66.27</v>
      </c>
      <c r="O7">
        <v>66.27</v>
      </c>
      <c r="P7">
        <v>66.27</v>
      </c>
      <c r="Q7">
        <v>66.27</v>
      </c>
      <c r="R7">
        <v>66.27</v>
      </c>
      <c r="S7">
        <v>66.27</v>
      </c>
      <c r="T7">
        <v>18.390000017639998</v>
      </c>
      <c r="U7">
        <v>18.390000017639998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A8" t="s">
        <v>30</v>
      </c>
      <c r="B8" s="5">
        <v>347</v>
      </c>
      <c r="C8">
        <v>347</v>
      </c>
      <c r="D8">
        <v>347</v>
      </c>
      <c r="E8">
        <v>347</v>
      </c>
      <c r="F8">
        <v>347</v>
      </c>
      <c r="G8" s="11">
        <v>202</v>
      </c>
      <c r="H8">
        <v>202</v>
      </c>
      <c r="I8">
        <v>202</v>
      </c>
      <c r="J8">
        <v>202</v>
      </c>
      <c r="K8">
        <v>202</v>
      </c>
      <c r="L8">
        <v>202</v>
      </c>
      <c r="M8">
        <v>625</v>
      </c>
      <c r="N8">
        <v>625</v>
      </c>
      <c r="O8">
        <v>625</v>
      </c>
      <c r="P8">
        <v>525.22966999999903</v>
      </c>
      <c r="Q8">
        <v>525.22966999999903</v>
      </c>
      <c r="R8">
        <v>525.22966999999903</v>
      </c>
      <c r="S8">
        <v>525.22966999999903</v>
      </c>
      <c r="T8">
        <v>445.14206999999999</v>
      </c>
      <c r="U8">
        <v>445.14206999999999</v>
      </c>
      <c r="V8">
        <v>445.14206999999999</v>
      </c>
      <c r="W8">
        <v>445.14206999999999</v>
      </c>
      <c r="X8">
        <v>445.14206999999999</v>
      </c>
      <c r="Y8">
        <v>445.14206999999999</v>
      </c>
      <c r="Z8">
        <v>445.14206999999999</v>
      </c>
      <c r="AA8">
        <v>445.14206999999999</v>
      </c>
      <c r="AB8">
        <v>445.14206999999999</v>
      </c>
      <c r="AC8">
        <v>445.14206999999999</v>
      </c>
      <c r="AD8">
        <v>445.14206999999999</v>
      </c>
      <c r="AE8">
        <v>445.14206999999999</v>
      </c>
      <c r="AF8">
        <v>445.14206999999999</v>
      </c>
      <c r="AG8">
        <v>445.14206999999999</v>
      </c>
      <c r="AH8">
        <v>445.14206999999999</v>
      </c>
      <c r="AI8">
        <v>445.14206999999999</v>
      </c>
      <c r="AJ8">
        <v>445.14206999999999</v>
      </c>
      <c r="AK8">
        <v>445.14206999999999</v>
      </c>
      <c r="AL8">
        <v>445.14206999999999</v>
      </c>
      <c r="AM8">
        <v>445.14206999999999</v>
      </c>
      <c r="AN8">
        <v>445.14206999999999</v>
      </c>
      <c r="AO8">
        <v>429.82549</v>
      </c>
      <c r="AP8">
        <v>429.82549</v>
      </c>
    </row>
    <row r="9" spans="1:42" x14ac:dyDescent="0.25">
      <c r="A9" t="s">
        <v>56</v>
      </c>
      <c r="B9" s="5">
        <v>14462</v>
      </c>
      <c r="C9" s="7">
        <v>14462</v>
      </c>
      <c r="D9" s="7">
        <v>14462</v>
      </c>
      <c r="E9" s="7">
        <v>13082</v>
      </c>
      <c r="F9" s="7">
        <v>12408</v>
      </c>
      <c r="G9" s="12">
        <v>11758</v>
      </c>
      <c r="H9" s="7">
        <v>11313</v>
      </c>
      <c r="I9">
        <v>7206.99999999999</v>
      </c>
      <c r="J9">
        <v>7206.99999999999</v>
      </c>
      <c r="K9">
        <v>7206.99999999999</v>
      </c>
      <c r="L9">
        <v>1442</v>
      </c>
      <c r="M9">
        <v>1442</v>
      </c>
      <c r="N9">
        <v>1442</v>
      </c>
      <c r="O9">
        <v>1442</v>
      </c>
      <c r="P9">
        <v>1442</v>
      </c>
      <c r="Q9">
        <v>1442</v>
      </c>
      <c r="R9">
        <v>1442</v>
      </c>
      <c r="S9">
        <v>1442</v>
      </c>
      <c r="T9">
        <v>1442</v>
      </c>
      <c r="U9">
        <v>1442</v>
      </c>
      <c r="V9">
        <v>1442</v>
      </c>
      <c r="W9">
        <v>1442</v>
      </c>
      <c r="X9">
        <v>1442</v>
      </c>
      <c r="Y9">
        <v>1442</v>
      </c>
      <c r="Z9">
        <v>1442</v>
      </c>
      <c r="AA9">
        <v>1442</v>
      </c>
      <c r="AB9">
        <v>1442</v>
      </c>
      <c r="AC9">
        <v>1442</v>
      </c>
      <c r="AD9">
        <v>1122.8296800000001</v>
      </c>
      <c r="AE9">
        <v>1122.8296800000001</v>
      </c>
      <c r="AF9">
        <v>1122.8296800000001</v>
      </c>
      <c r="AG9">
        <v>1122.8296800000001</v>
      </c>
      <c r="AH9">
        <v>1122.8296800000001</v>
      </c>
      <c r="AI9">
        <v>1122.8296800000001</v>
      </c>
      <c r="AJ9">
        <v>1122.8296800000001</v>
      </c>
      <c r="AK9">
        <v>1122.8296800000001</v>
      </c>
      <c r="AL9">
        <v>1122.8296800000001</v>
      </c>
      <c r="AM9">
        <v>1122.8296800000001</v>
      </c>
      <c r="AN9">
        <v>1122.8296800000001</v>
      </c>
      <c r="AO9">
        <v>1122.8296800000001</v>
      </c>
      <c r="AP9">
        <v>1122.8296800000001</v>
      </c>
    </row>
    <row r="10" spans="1:42" x14ac:dyDescent="0.25">
      <c r="A10" t="s">
        <v>31</v>
      </c>
      <c r="B10" s="5">
        <v>328</v>
      </c>
      <c r="C10">
        <v>328</v>
      </c>
      <c r="D10">
        <v>328</v>
      </c>
      <c r="E10">
        <v>328</v>
      </c>
      <c r="F10">
        <v>328</v>
      </c>
      <c r="G10" s="11">
        <v>328</v>
      </c>
      <c r="H10">
        <v>328</v>
      </c>
      <c r="I10">
        <v>328</v>
      </c>
      <c r="J10">
        <v>328</v>
      </c>
      <c r="K10">
        <v>328</v>
      </c>
      <c r="L10">
        <v>328</v>
      </c>
      <c r="M10">
        <v>328</v>
      </c>
      <c r="N10">
        <v>328</v>
      </c>
      <c r="O10">
        <v>328</v>
      </c>
      <c r="P10">
        <v>328</v>
      </c>
      <c r="Q10">
        <v>328</v>
      </c>
      <c r="R10">
        <v>328</v>
      </c>
      <c r="S10">
        <v>328</v>
      </c>
      <c r="T10">
        <v>328</v>
      </c>
      <c r="U10">
        <v>328</v>
      </c>
      <c r="V10">
        <v>328</v>
      </c>
      <c r="W10">
        <v>328</v>
      </c>
      <c r="X10">
        <v>328</v>
      </c>
      <c r="Y10">
        <v>328</v>
      </c>
      <c r="Z10">
        <v>328</v>
      </c>
      <c r="AA10">
        <v>328</v>
      </c>
      <c r="AB10">
        <v>328</v>
      </c>
      <c r="AC10">
        <v>328</v>
      </c>
      <c r="AD10">
        <v>328</v>
      </c>
      <c r="AE10">
        <v>328</v>
      </c>
      <c r="AF10">
        <v>328</v>
      </c>
      <c r="AG10">
        <v>328</v>
      </c>
      <c r="AH10">
        <v>328</v>
      </c>
      <c r="AI10">
        <v>328</v>
      </c>
      <c r="AJ10">
        <v>328</v>
      </c>
      <c r="AK10">
        <v>328</v>
      </c>
      <c r="AL10">
        <v>328</v>
      </c>
      <c r="AM10">
        <v>328</v>
      </c>
      <c r="AN10">
        <v>328</v>
      </c>
      <c r="AO10">
        <v>328</v>
      </c>
      <c r="AP10">
        <v>328</v>
      </c>
    </row>
    <row r="11" spans="1:42" x14ac:dyDescent="0.25">
      <c r="A11" t="s">
        <v>32</v>
      </c>
      <c r="B11" s="5">
        <v>98</v>
      </c>
      <c r="C11">
        <v>98</v>
      </c>
      <c r="D11">
        <v>98</v>
      </c>
      <c r="E11">
        <v>98</v>
      </c>
      <c r="F11">
        <v>98</v>
      </c>
      <c r="G11" s="11">
        <v>98</v>
      </c>
      <c r="H11">
        <v>98</v>
      </c>
      <c r="I11">
        <v>98</v>
      </c>
      <c r="J11">
        <v>98</v>
      </c>
      <c r="K11">
        <v>98</v>
      </c>
      <c r="L11">
        <v>98</v>
      </c>
      <c r="M11">
        <v>128</v>
      </c>
      <c r="N11">
        <v>128</v>
      </c>
      <c r="O11">
        <v>128</v>
      </c>
      <c r="P11">
        <v>128</v>
      </c>
      <c r="Q11">
        <v>128</v>
      </c>
      <c r="R11">
        <v>128</v>
      </c>
      <c r="S11">
        <v>128</v>
      </c>
      <c r="T11">
        <v>128</v>
      </c>
      <c r="U11">
        <v>128</v>
      </c>
      <c r="V11">
        <v>128</v>
      </c>
      <c r="W11">
        <v>128</v>
      </c>
      <c r="X11">
        <v>128</v>
      </c>
      <c r="Y11">
        <v>128</v>
      </c>
      <c r="Z11">
        <v>128</v>
      </c>
      <c r="AA11">
        <v>128</v>
      </c>
      <c r="AB11">
        <v>128</v>
      </c>
      <c r="AC11">
        <v>128</v>
      </c>
      <c r="AD11">
        <v>128</v>
      </c>
      <c r="AE11">
        <v>128</v>
      </c>
      <c r="AF11">
        <v>128</v>
      </c>
      <c r="AG11">
        <v>128</v>
      </c>
      <c r="AH11">
        <v>128</v>
      </c>
      <c r="AI11">
        <v>128</v>
      </c>
      <c r="AJ11">
        <v>106.81632</v>
      </c>
      <c r="AK11">
        <v>88.889179999999996</v>
      </c>
      <c r="AL11">
        <v>88.889179999999996</v>
      </c>
      <c r="AM11">
        <v>73.552179999999893</v>
      </c>
      <c r="AN11">
        <v>73.552179999999893</v>
      </c>
      <c r="AO11">
        <v>73.552179999999893</v>
      </c>
      <c r="AP11">
        <v>73.552179999999893</v>
      </c>
    </row>
    <row r="12" spans="1:42" x14ac:dyDescent="0.25">
      <c r="A12" t="s">
        <v>33</v>
      </c>
      <c r="B12" s="5">
        <v>709</v>
      </c>
      <c r="C12">
        <v>709</v>
      </c>
      <c r="D12">
        <v>709</v>
      </c>
      <c r="E12">
        <v>709</v>
      </c>
      <c r="F12">
        <v>709</v>
      </c>
      <c r="G12" s="11">
        <v>709</v>
      </c>
      <c r="H12">
        <v>709</v>
      </c>
      <c r="I12">
        <v>709</v>
      </c>
      <c r="J12">
        <v>709</v>
      </c>
      <c r="K12">
        <v>709</v>
      </c>
      <c r="L12">
        <v>709</v>
      </c>
      <c r="M12">
        <v>709</v>
      </c>
      <c r="N12">
        <v>709</v>
      </c>
      <c r="O12">
        <v>709</v>
      </c>
      <c r="P12">
        <v>709</v>
      </c>
      <c r="Q12">
        <v>709</v>
      </c>
      <c r="R12">
        <v>709</v>
      </c>
      <c r="S12">
        <v>709</v>
      </c>
      <c r="T12">
        <v>709</v>
      </c>
      <c r="U12">
        <v>669.52287999999999</v>
      </c>
      <c r="V12">
        <v>669.52287999999999</v>
      </c>
      <c r="W12">
        <v>669.52287999999999</v>
      </c>
      <c r="X12">
        <v>669.52287999999999</v>
      </c>
      <c r="Y12">
        <v>669.52287999999999</v>
      </c>
      <c r="Z12">
        <v>669.52287999999999</v>
      </c>
      <c r="AA12">
        <v>669.52287999999999</v>
      </c>
      <c r="AB12">
        <v>669.52287999999999</v>
      </c>
      <c r="AC12">
        <v>669.52287999999999</v>
      </c>
      <c r="AD12">
        <v>669.52287999999999</v>
      </c>
      <c r="AE12">
        <v>669.52287999999999</v>
      </c>
      <c r="AF12">
        <v>669.52287999999999</v>
      </c>
      <c r="AG12">
        <v>669.52287999999999</v>
      </c>
      <c r="AH12">
        <v>669.52287999999999</v>
      </c>
      <c r="AI12">
        <v>669.52287999999999</v>
      </c>
      <c r="AJ12">
        <v>669.52287999999999</v>
      </c>
      <c r="AK12">
        <v>669.52287999999999</v>
      </c>
      <c r="AL12">
        <v>669.52287999999999</v>
      </c>
      <c r="AM12">
        <v>669.52287999999999</v>
      </c>
      <c r="AN12">
        <v>669.52287999999999</v>
      </c>
      <c r="AO12">
        <v>669.52287999999999</v>
      </c>
      <c r="AP12">
        <v>491.43626</v>
      </c>
    </row>
    <row r="13" spans="1:42" x14ac:dyDescent="0.25">
      <c r="A13" t="s">
        <v>34</v>
      </c>
      <c r="B13" s="5">
        <v>17999</v>
      </c>
      <c r="C13" s="7">
        <v>17999</v>
      </c>
      <c r="D13" s="7">
        <v>17999</v>
      </c>
      <c r="E13" s="7">
        <v>20278</v>
      </c>
      <c r="F13" s="7">
        <v>20278</v>
      </c>
      <c r="G13" s="12">
        <v>20278</v>
      </c>
      <c r="H13" s="7">
        <v>21431</v>
      </c>
      <c r="I13" s="7">
        <v>21431</v>
      </c>
      <c r="J13" s="7">
        <v>21431</v>
      </c>
      <c r="K13" s="7">
        <v>21431</v>
      </c>
      <c r="L13" s="7">
        <v>21431</v>
      </c>
      <c r="M13" s="7">
        <v>22431</v>
      </c>
      <c r="N13" s="7">
        <v>22431</v>
      </c>
      <c r="O13" s="7">
        <v>22431</v>
      </c>
      <c r="P13" s="7">
        <v>22431</v>
      </c>
      <c r="Q13" s="7">
        <v>22429.200099999998</v>
      </c>
      <c r="R13" s="7">
        <v>22375.56308</v>
      </c>
      <c r="S13" s="7">
        <v>22093.69874</v>
      </c>
      <c r="T13" s="7">
        <v>22067.24021</v>
      </c>
      <c r="U13" s="7">
        <v>20966.241379999999</v>
      </c>
      <c r="V13" s="7">
        <v>20887.585749999998</v>
      </c>
      <c r="W13" s="7">
        <v>20785.351429999999</v>
      </c>
      <c r="X13" s="7">
        <v>20785.351429999999</v>
      </c>
      <c r="Y13" s="7">
        <v>20665.478090000001</v>
      </c>
      <c r="Z13" s="7">
        <v>20581.422760000001</v>
      </c>
      <c r="AA13" s="7">
        <v>20522.566030000002</v>
      </c>
      <c r="AB13" s="7">
        <v>20471.44887</v>
      </c>
      <c r="AC13" s="7">
        <v>20513.3173936893</v>
      </c>
      <c r="AD13" s="7">
        <v>21123.571382565198</v>
      </c>
      <c r="AE13" s="7">
        <v>21531.240237620201</v>
      </c>
      <c r="AF13" s="7">
        <v>21992.862790068899</v>
      </c>
      <c r="AG13" s="7">
        <v>22638.908662707599</v>
      </c>
      <c r="AH13" s="7">
        <v>23460.116615246501</v>
      </c>
      <c r="AI13" s="7">
        <v>23740.501967811801</v>
      </c>
      <c r="AJ13" s="7">
        <v>24282.321971130201</v>
      </c>
      <c r="AK13" s="7">
        <v>24713.6244356227</v>
      </c>
      <c r="AL13" s="7">
        <v>25238.818103523801</v>
      </c>
      <c r="AM13" s="7">
        <v>26199.695008656901</v>
      </c>
      <c r="AN13" s="7">
        <v>26901.550196110002</v>
      </c>
      <c r="AO13" s="7">
        <v>28282.711411496301</v>
      </c>
      <c r="AP13" s="7">
        <v>30360.41273086</v>
      </c>
    </row>
    <row r="14" spans="1:42" x14ac:dyDescent="0.25">
      <c r="A14" t="s">
        <v>35</v>
      </c>
      <c r="B14" s="5">
        <v>0</v>
      </c>
      <c r="C14">
        <v>0</v>
      </c>
      <c r="D14">
        <v>0</v>
      </c>
      <c r="E14">
        <v>0</v>
      </c>
      <c r="F14">
        <v>0</v>
      </c>
      <c r="G14" s="11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t="s">
        <v>36</v>
      </c>
      <c r="B15" s="5">
        <v>0</v>
      </c>
      <c r="C15">
        <v>0</v>
      </c>
      <c r="D15">
        <v>0</v>
      </c>
      <c r="E15">
        <v>0</v>
      </c>
      <c r="F15">
        <v>0</v>
      </c>
      <c r="G15" s="11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t="s">
        <v>37</v>
      </c>
      <c r="B16" s="5">
        <v>1125</v>
      </c>
      <c r="C16">
        <v>1125</v>
      </c>
      <c r="D16">
        <v>1125</v>
      </c>
      <c r="E16">
        <v>1125</v>
      </c>
      <c r="F16">
        <v>1125</v>
      </c>
      <c r="G16" s="11">
        <v>1125</v>
      </c>
      <c r="H16">
        <v>1125</v>
      </c>
      <c r="I16">
        <v>1125</v>
      </c>
      <c r="J16">
        <v>1125</v>
      </c>
      <c r="K16">
        <v>1186</v>
      </c>
      <c r="L16">
        <v>1186</v>
      </c>
      <c r="M16">
        <v>1488</v>
      </c>
      <c r="N16">
        <v>1488</v>
      </c>
      <c r="O16">
        <v>1482.94875</v>
      </c>
      <c r="P16">
        <v>1443</v>
      </c>
      <c r="Q16">
        <v>1111.9124999999999</v>
      </c>
      <c r="R16">
        <v>1111.9124999999999</v>
      </c>
      <c r="S16">
        <v>1111.9124999999999</v>
      </c>
      <c r="T16">
        <v>1111.9124999999999</v>
      </c>
      <c r="U16">
        <v>847.84124999999995</v>
      </c>
      <c r="V16">
        <v>728.64750000000004</v>
      </c>
      <c r="W16">
        <v>678.65250000000003</v>
      </c>
      <c r="X16">
        <v>678.65250000000003</v>
      </c>
      <c r="Y16">
        <v>628.34249999999997</v>
      </c>
      <c r="Z16">
        <v>628.34249999999997</v>
      </c>
      <c r="AA16">
        <v>581.22749999999996</v>
      </c>
      <c r="AB16">
        <v>581.22749999999996</v>
      </c>
      <c r="AC16">
        <v>581.22749999999996</v>
      </c>
      <c r="AD16">
        <v>579.64125000000001</v>
      </c>
      <c r="AE16">
        <v>579.64125000000001</v>
      </c>
      <c r="AF16">
        <v>579.64125000000001</v>
      </c>
      <c r="AG16">
        <v>579.64125000000001</v>
      </c>
      <c r="AH16">
        <v>579.64125000000001</v>
      </c>
      <c r="AI16">
        <v>579.64125000000001</v>
      </c>
      <c r="AJ16">
        <v>579.64125000000001</v>
      </c>
      <c r="AK16">
        <v>579.64125000000001</v>
      </c>
      <c r="AL16">
        <v>579.64125000000001</v>
      </c>
      <c r="AM16">
        <v>579.64125000000001</v>
      </c>
      <c r="AN16">
        <v>579.64125000000001</v>
      </c>
      <c r="AO16">
        <v>579.64125000000001</v>
      </c>
      <c r="AP16">
        <v>437.46375</v>
      </c>
    </row>
    <row r="17" spans="1:42" x14ac:dyDescent="0.25">
      <c r="A17" t="s">
        <v>38</v>
      </c>
      <c r="B17" s="5">
        <v>1842</v>
      </c>
      <c r="C17">
        <v>1842</v>
      </c>
      <c r="D17">
        <v>1842</v>
      </c>
      <c r="E17">
        <v>3723</v>
      </c>
      <c r="F17">
        <v>4842</v>
      </c>
      <c r="G17" s="11">
        <v>4842</v>
      </c>
      <c r="H17">
        <v>4842</v>
      </c>
      <c r="I17">
        <v>4842</v>
      </c>
      <c r="J17">
        <v>4842</v>
      </c>
      <c r="K17">
        <v>4842</v>
      </c>
      <c r="L17">
        <v>4842</v>
      </c>
      <c r="M17">
        <v>5842</v>
      </c>
      <c r="N17">
        <v>5842</v>
      </c>
      <c r="O17">
        <v>5842</v>
      </c>
      <c r="P17">
        <v>5842</v>
      </c>
      <c r="Q17">
        <v>5842</v>
      </c>
      <c r="R17">
        <v>5842</v>
      </c>
      <c r="S17">
        <v>5842</v>
      </c>
      <c r="T17">
        <v>5842</v>
      </c>
      <c r="U17">
        <v>5842</v>
      </c>
      <c r="V17">
        <v>5842</v>
      </c>
      <c r="W17">
        <v>5842</v>
      </c>
      <c r="X17">
        <v>5842</v>
      </c>
      <c r="Y17">
        <v>5842</v>
      </c>
      <c r="Z17">
        <v>5842</v>
      </c>
      <c r="AA17">
        <v>5784.8611600000004</v>
      </c>
      <c r="AB17">
        <v>5784.8611600000004</v>
      </c>
      <c r="AC17">
        <v>5892.8085347392998</v>
      </c>
      <c r="AD17">
        <v>6154.3459585432702</v>
      </c>
      <c r="AE17">
        <v>6308.9789725296496</v>
      </c>
      <c r="AF17">
        <v>6462.8531566792199</v>
      </c>
      <c r="AG17">
        <v>7045.3593706710899</v>
      </c>
      <c r="AH17">
        <v>7377.4319188058098</v>
      </c>
      <c r="AI17">
        <v>8307.71012813784</v>
      </c>
      <c r="AJ17">
        <v>8499.6306604881593</v>
      </c>
      <c r="AK17">
        <v>9008.1090425585098</v>
      </c>
      <c r="AL17">
        <v>9144.3634556586403</v>
      </c>
      <c r="AM17">
        <v>9236.0489258045709</v>
      </c>
      <c r="AN17">
        <v>9272.9886725126198</v>
      </c>
      <c r="AO17">
        <v>8649.8989767533003</v>
      </c>
      <c r="AP17">
        <v>8300.7110367533005</v>
      </c>
    </row>
    <row r="18" spans="1:42" x14ac:dyDescent="0.25">
      <c r="A18" t="s">
        <v>39</v>
      </c>
      <c r="B18" s="5">
        <v>2875</v>
      </c>
      <c r="C18">
        <v>2875</v>
      </c>
      <c r="D18">
        <v>2875</v>
      </c>
      <c r="E18">
        <v>2286</v>
      </c>
      <c r="F18">
        <v>2286</v>
      </c>
      <c r="G18" s="11">
        <v>2286</v>
      </c>
      <c r="H18">
        <v>2286</v>
      </c>
      <c r="I18">
        <v>2286</v>
      </c>
      <c r="J18">
        <v>2286</v>
      </c>
      <c r="K18">
        <v>2286</v>
      </c>
      <c r="L18">
        <v>2286</v>
      </c>
      <c r="M18">
        <v>2286</v>
      </c>
      <c r="N18">
        <v>2286</v>
      </c>
      <c r="O18">
        <v>2286</v>
      </c>
      <c r="P18">
        <v>2286</v>
      </c>
      <c r="Q18">
        <v>2286</v>
      </c>
      <c r="R18">
        <v>2286</v>
      </c>
      <c r="S18">
        <v>2286</v>
      </c>
      <c r="T18">
        <v>2286</v>
      </c>
      <c r="U18">
        <v>2286</v>
      </c>
      <c r="V18">
        <v>2286</v>
      </c>
      <c r="W18">
        <v>2286</v>
      </c>
      <c r="X18">
        <v>2286</v>
      </c>
      <c r="Y18">
        <v>2286</v>
      </c>
      <c r="Z18">
        <v>2286</v>
      </c>
      <c r="AA18">
        <v>2286</v>
      </c>
      <c r="AB18">
        <v>2265.1837500000001</v>
      </c>
      <c r="AC18">
        <v>2265.1837500000001</v>
      </c>
      <c r="AD18">
        <v>2265.1837500000001</v>
      </c>
      <c r="AE18">
        <v>2265.1837500000001</v>
      </c>
      <c r="AF18">
        <v>2265.1837500000001</v>
      </c>
      <c r="AG18">
        <v>1688.91875</v>
      </c>
      <c r="AH18">
        <v>1270.0025000000001</v>
      </c>
      <c r="AI18">
        <v>675.02125000000001</v>
      </c>
      <c r="AJ18">
        <v>675.02125000000001</v>
      </c>
      <c r="AK18">
        <v>386.11250000000001</v>
      </c>
      <c r="AL18">
        <v>363.42874999999998</v>
      </c>
      <c r="AM18">
        <v>230.31625</v>
      </c>
      <c r="AN18">
        <v>140.32875000000001</v>
      </c>
      <c r="AO18">
        <v>49.91</v>
      </c>
      <c r="AP18">
        <v>0</v>
      </c>
    </row>
    <row r="19" spans="1:42" x14ac:dyDescent="0.25">
      <c r="A19" t="s">
        <v>40</v>
      </c>
      <c r="B19" s="5">
        <v>1761</v>
      </c>
      <c r="C19">
        <v>1761</v>
      </c>
      <c r="D19">
        <v>1761</v>
      </c>
      <c r="E19">
        <v>1573</v>
      </c>
      <c r="F19">
        <v>1573</v>
      </c>
      <c r="G19" s="11">
        <v>1573</v>
      </c>
      <c r="H19">
        <v>1573</v>
      </c>
      <c r="I19">
        <v>1559</v>
      </c>
      <c r="J19">
        <v>1559</v>
      </c>
      <c r="K19">
        <v>1559</v>
      </c>
      <c r="L19">
        <v>1559</v>
      </c>
      <c r="M19">
        <v>1559</v>
      </c>
      <c r="N19">
        <v>1559</v>
      </c>
      <c r="O19">
        <v>1559</v>
      </c>
      <c r="P19">
        <v>1509.00521</v>
      </c>
      <c r="Q19">
        <v>1509.00521</v>
      </c>
      <c r="R19">
        <v>1509.00521</v>
      </c>
      <c r="S19">
        <v>1509.00521</v>
      </c>
      <c r="T19">
        <v>1509.00521</v>
      </c>
      <c r="U19">
        <v>1509.00521</v>
      </c>
      <c r="V19">
        <v>1509.00521</v>
      </c>
      <c r="W19">
        <v>1466.21291</v>
      </c>
      <c r="X19">
        <v>1466.21291</v>
      </c>
      <c r="Y19">
        <v>1466.21291</v>
      </c>
      <c r="Z19">
        <v>1466.21291</v>
      </c>
      <c r="AA19">
        <v>1466.21291</v>
      </c>
      <c r="AB19">
        <v>1466.21291</v>
      </c>
      <c r="AC19">
        <v>1466.21291</v>
      </c>
      <c r="AD19">
        <v>1466.21291</v>
      </c>
      <c r="AE19">
        <v>1466.21291</v>
      </c>
      <c r="AF19">
        <v>1466.21291</v>
      </c>
      <c r="AG19">
        <v>1424.2306699999999</v>
      </c>
      <c r="AH19">
        <v>1283.5619899999999</v>
      </c>
      <c r="AI19">
        <v>1283.5619899999999</v>
      </c>
      <c r="AJ19">
        <v>1194.7723699999999</v>
      </c>
      <c r="AK19">
        <v>1194.7723699999999</v>
      </c>
      <c r="AL19">
        <v>1194.7723699999999</v>
      </c>
      <c r="AM19">
        <v>934.83115999999995</v>
      </c>
      <c r="AN19">
        <v>934.83115999999995</v>
      </c>
      <c r="AO19">
        <v>934.83115999999995</v>
      </c>
      <c r="AP19">
        <v>229.51544000000001</v>
      </c>
    </row>
    <row r="20" spans="1:42" x14ac:dyDescent="0.25">
      <c r="A20" t="s">
        <v>41</v>
      </c>
      <c r="B20" s="5">
        <v>184</v>
      </c>
      <c r="C20">
        <v>184</v>
      </c>
      <c r="D20">
        <v>184</v>
      </c>
      <c r="E20">
        <v>184</v>
      </c>
      <c r="F20">
        <v>184</v>
      </c>
      <c r="G20" s="11">
        <v>184</v>
      </c>
      <c r="H20">
        <v>184</v>
      </c>
      <c r="I20">
        <v>184</v>
      </c>
      <c r="J20">
        <v>184</v>
      </c>
      <c r="K20">
        <v>184</v>
      </c>
      <c r="L20">
        <v>54</v>
      </c>
      <c r="M20">
        <v>54</v>
      </c>
      <c r="N20">
        <v>54</v>
      </c>
      <c r="O20">
        <v>54</v>
      </c>
      <c r="P20">
        <v>54</v>
      </c>
      <c r="Q20">
        <v>54</v>
      </c>
      <c r="R20">
        <v>54</v>
      </c>
      <c r="S20">
        <v>54</v>
      </c>
      <c r="T20">
        <v>54</v>
      </c>
      <c r="U20">
        <v>54</v>
      </c>
      <c r="V20">
        <v>54</v>
      </c>
      <c r="W20">
        <v>54</v>
      </c>
      <c r="X20">
        <v>54</v>
      </c>
      <c r="Y20">
        <v>54</v>
      </c>
      <c r="Z20">
        <v>54</v>
      </c>
      <c r="AA20">
        <v>54</v>
      </c>
      <c r="AB20">
        <v>54</v>
      </c>
      <c r="AC20">
        <v>54</v>
      </c>
      <c r="AD20">
        <v>54</v>
      </c>
      <c r="AE20">
        <v>54</v>
      </c>
      <c r="AF20">
        <v>54</v>
      </c>
      <c r="AG20">
        <v>54</v>
      </c>
      <c r="AH20">
        <v>54</v>
      </c>
      <c r="AI20">
        <v>54</v>
      </c>
      <c r="AJ20">
        <v>54</v>
      </c>
      <c r="AK20">
        <v>54</v>
      </c>
      <c r="AL20">
        <v>54</v>
      </c>
      <c r="AM20">
        <v>54</v>
      </c>
      <c r="AN20">
        <v>54</v>
      </c>
      <c r="AO20">
        <v>54</v>
      </c>
      <c r="AP20">
        <v>54</v>
      </c>
    </row>
    <row r="21" spans="1:42" x14ac:dyDescent="0.25">
      <c r="A21" t="s">
        <v>42</v>
      </c>
      <c r="B21" s="5">
        <v>13822</v>
      </c>
      <c r="C21" s="7">
        <v>13822</v>
      </c>
      <c r="D21" s="7">
        <v>13822</v>
      </c>
      <c r="E21" s="7">
        <v>13822</v>
      </c>
      <c r="F21" s="7">
        <v>13822</v>
      </c>
      <c r="G21" s="12">
        <v>13822</v>
      </c>
      <c r="H21" s="7">
        <v>13822</v>
      </c>
      <c r="I21" s="7">
        <v>13822</v>
      </c>
      <c r="J21" s="7">
        <v>13822</v>
      </c>
      <c r="K21" s="7">
        <v>13822</v>
      </c>
      <c r="L21" s="7">
        <v>13822</v>
      </c>
      <c r="M21" s="7">
        <v>13822</v>
      </c>
      <c r="N21" s="7">
        <v>13822</v>
      </c>
      <c r="O21" s="7">
        <v>13822</v>
      </c>
      <c r="P21" s="7">
        <v>13822</v>
      </c>
      <c r="Q21" s="7">
        <v>13822</v>
      </c>
      <c r="R21" s="7">
        <v>13822</v>
      </c>
      <c r="S21" s="7">
        <v>13822</v>
      </c>
      <c r="T21" s="7">
        <v>13822</v>
      </c>
      <c r="U21" s="7">
        <v>13822</v>
      </c>
      <c r="V21" s="7">
        <v>13822</v>
      </c>
      <c r="W21" s="7">
        <v>13822</v>
      </c>
      <c r="X21" s="7">
        <v>13822</v>
      </c>
      <c r="Y21" s="7">
        <v>13822</v>
      </c>
      <c r="Z21" s="7">
        <v>13822</v>
      </c>
      <c r="AA21" s="7">
        <v>13822</v>
      </c>
      <c r="AB21" s="7">
        <v>13822</v>
      </c>
      <c r="AC21" s="7">
        <v>13822</v>
      </c>
      <c r="AD21" s="7">
        <v>13822</v>
      </c>
      <c r="AE21" s="7">
        <v>13822</v>
      </c>
      <c r="AF21" s="7">
        <v>13822</v>
      </c>
      <c r="AG21" s="7">
        <v>13822</v>
      </c>
      <c r="AH21" s="7">
        <v>13822</v>
      </c>
      <c r="AI21" s="7">
        <v>13822</v>
      </c>
      <c r="AJ21" s="7">
        <v>13822</v>
      </c>
      <c r="AK21" s="7">
        <v>13822</v>
      </c>
      <c r="AL21" s="7">
        <v>13822</v>
      </c>
      <c r="AM21" s="7">
        <v>13822</v>
      </c>
      <c r="AN21" s="7">
        <v>13822</v>
      </c>
      <c r="AO21" s="7">
        <v>13822</v>
      </c>
      <c r="AP21" s="7">
        <v>13822</v>
      </c>
    </row>
    <row r="22" spans="1:42" x14ac:dyDescent="0.25">
      <c r="A22" t="s">
        <v>43</v>
      </c>
      <c r="B22" s="5">
        <v>0</v>
      </c>
      <c r="C22">
        <v>0</v>
      </c>
      <c r="D22">
        <v>333.74240666129401</v>
      </c>
      <c r="E22">
        <v>364.63158528068698</v>
      </c>
      <c r="F22">
        <v>362.65018115095302</v>
      </c>
      <c r="G22" s="11">
        <v>315.98825003088899</v>
      </c>
      <c r="H22">
        <v>317.35828911899</v>
      </c>
      <c r="I22">
        <v>311.97090287402602</v>
      </c>
      <c r="J22">
        <v>311.97090280687598</v>
      </c>
      <c r="K22">
        <v>311.97090287402602</v>
      </c>
      <c r="L22">
        <v>311.97090290088602</v>
      </c>
      <c r="M22">
        <v>300.28677715551902</v>
      </c>
      <c r="N22">
        <v>242.134749221058</v>
      </c>
      <c r="O22">
        <v>242.134749221058</v>
      </c>
      <c r="P22">
        <v>242.134749221058</v>
      </c>
      <c r="Q22">
        <v>242.134749221058</v>
      </c>
      <c r="R22">
        <v>242.134749221058</v>
      </c>
      <c r="S22">
        <v>242.134749221058</v>
      </c>
      <c r="T22">
        <v>242.13474916733799</v>
      </c>
      <c r="U22">
        <v>242.13474919419801</v>
      </c>
      <c r="V22">
        <v>242.134749221058</v>
      </c>
      <c r="W22">
        <v>242.13474924791799</v>
      </c>
      <c r="X22">
        <v>242.13474926134799</v>
      </c>
      <c r="Y22">
        <v>242.13474926134799</v>
      </c>
      <c r="Z22">
        <v>242.13474924791799</v>
      </c>
      <c r="AA22">
        <v>242.13474926134799</v>
      </c>
      <c r="AB22">
        <v>242.134749221058</v>
      </c>
      <c r="AC22">
        <v>242.13474926134799</v>
      </c>
      <c r="AD22">
        <v>242.13474926134799</v>
      </c>
      <c r="AE22">
        <v>242.13474926134799</v>
      </c>
      <c r="AF22">
        <v>242.13474926134799</v>
      </c>
      <c r="AG22">
        <v>236.586241098442</v>
      </c>
      <c r="AH22">
        <v>242.13474926134799</v>
      </c>
      <c r="AI22">
        <v>242.13474926134799</v>
      </c>
      <c r="AJ22">
        <v>242.13474926134799</v>
      </c>
      <c r="AK22">
        <v>242.13474919419801</v>
      </c>
      <c r="AL22">
        <v>242.13474926134799</v>
      </c>
      <c r="AM22">
        <v>242.13474926134799</v>
      </c>
      <c r="AN22">
        <v>242.13474926134799</v>
      </c>
      <c r="AO22">
        <v>242.13474926134799</v>
      </c>
      <c r="AP22">
        <v>242.13474926134799</v>
      </c>
    </row>
    <row r="23" spans="1:42" x14ac:dyDescent="0.25">
      <c r="A23" t="s">
        <v>44</v>
      </c>
      <c r="B23" s="5">
        <v>0</v>
      </c>
      <c r="C23">
        <v>0</v>
      </c>
      <c r="D23">
        <v>457.15684018264801</v>
      </c>
      <c r="E23">
        <v>499.43240894439901</v>
      </c>
      <c r="F23">
        <v>555.50399023636805</v>
      </c>
      <c r="G23" s="11">
        <v>576.09393767123197</v>
      </c>
      <c r="H23">
        <v>608.048577222669</v>
      </c>
      <c r="I23">
        <v>608.048577222669</v>
      </c>
      <c r="J23">
        <v>608.048577222669</v>
      </c>
      <c r="K23">
        <v>608.04857735696999</v>
      </c>
      <c r="L23">
        <v>608.048577222669</v>
      </c>
      <c r="M23">
        <v>639.83477128659695</v>
      </c>
      <c r="N23">
        <v>655.59759696481296</v>
      </c>
      <c r="O23">
        <v>655.59759696481296</v>
      </c>
      <c r="P23">
        <v>655.59759696481296</v>
      </c>
      <c r="Q23">
        <v>655.59759696481296</v>
      </c>
      <c r="R23">
        <v>655.59759696521598</v>
      </c>
      <c r="S23">
        <v>655.597596830513</v>
      </c>
      <c r="T23">
        <v>655.59759696481296</v>
      </c>
      <c r="U23">
        <v>655.59759696481296</v>
      </c>
      <c r="V23">
        <v>655.59759696481296</v>
      </c>
      <c r="W23">
        <v>655.597596830513</v>
      </c>
      <c r="X23">
        <v>655.59759692452303</v>
      </c>
      <c r="Y23">
        <v>655.59759696481296</v>
      </c>
      <c r="Z23">
        <v>655.59759696481296</v>
      </c>
      <c r="AA23">
        <v>655.59759691109298</v>
      </c>
      <c r="AB23">
        <v>655.59759696481296</v>
      </c>
      <c r="AC23">
        <v>655.59759696481296</v>
      </c>
      <c r="AD23">
        <v>655.59759696481296</v>
      </c>
      <c r="AE23">
        <v>655.59759691109298</v>
      </c>
      <c r="AF23">
        <v>655.59759696481296</v>
      </c>
      <c r="AG23">
        <v>655.59759696481296</v>
      </c>
      <c r="AH23">
        <v>655.59759696481296</v>
      </c>
      <c r="AI23">
        <v>655.59759696481296</v>
      </c>
      <c r="AJ23">
        <v>655.59759696481296</v>
      </c>
      <c r="AK23">
        <v>655.59759696481296</v>
      </c>
      <c r="AL23">
        <v>655.59759696481296</v>
      </c>
      <c r="AM23">
        <v>655.59759696481296</v>
      </c>
      <c r="AN23">
        <v>655.59759696481296</v>
      </c>
      <c r="AO23">
        <v>655.59759696481296</v>
      </c>
      <c r="AP23">
        <v>655.59759696481296</v>
      </c>
    </row>
    <row r="24" spans="1:42" x14ac:dyDescent="0.25">
      <c r="A24" t="s">
        <v>2</v>
      </c>
      <c r="B24" s="5">
        <v>0</v>
      </c>
      <c r="C24">
        <v>0</v>
      </c>
      <c r="D24">
        <v>1628.7799153908099</v>
      </c>
      <c r="E24">
        <v>1638.88586086489</v>
      </c>
      <c r="F24">
        <v>1663.00365968305</v>
      </c>
      <c r="G24" s="11">
        <v>1663.00365954875</v>
      </c>
      <c r="H24">
        <v>1579.91193432715</v>
      </c>
      <c r="I24">
        <v>1561.5444884501701</v>
      </c>
      <c r="J24">
        <v>1610.1479199570199</v>
      </c>
      <c r="K24">
        <v>1538.3040025517</v>
      </c>
      <c r="L24">
        <v>1523.73783601933</v>
      </c>
      <c r="M24">
        <v>1515.3238757722199</v>
      </c>
      <c r="N24">
        <v>1575.75900872951</v>
      </c>
      <c r="O24">
        <v>1609.33408259468</v>
      </c>
      <c r="P24">
        <v>1636.1941416868101</v>
      </c>
      <c r="Q24">
        <v>1636.1941416868101</v>
      </c>
      <c r="R24">
        <v>1575.7457824335199</v>
      </c>
      <c r="S24">
        <v>1561.9823716089099</v>
      </c>
      <c r="T24">
        <v>1561.9823716089099</v>
      </c>
      <c r="U24">
        <v>1561.9823716089099</v>
      </c>
      <c r="V24">
        <v>1561.98237174321</v>
      </c>
      <c r="W24">
        <v>1561.9823716089099</v>
      </c>
      <c r="X24">
        <v>1561.9823716089099</v>
      </c>
      <c r="Y24">
        <v>1561.9823716089099</v>
      </c>
      <c r="Z24">
        <v>1561.9823716089099</v>
      </c>
      <c r="AA24">
        <v>1561.9823716089099</v>
      </c>
      <c r="AB24">
        <v>1561.9823716089099</v>
      </c>
      <c r="AC24">
        <v>1561.9823716089099</v>
      </c>
      <c r="AD24">
        <v>1561.9823716357701</v>
      </c>
      <c r="AE24">
        <v>1561.9823716357701</v>
      </c>
      <c r="AF24">
        <v>1561.9823716357701</v>
      </c>
      <c r="AG24">
        <v>1561.9823716357701</v>
      </c>
      <c r="AH24">
        <v>1561.9823716357701</v>
      </c>
      <c r="AI24">
        <v>1561.9823716357701</v>
      </c>
      <c r="AJ24">
        <v>1561.9823716357701</v>
      </c>
      <c r="AK24">
        <v>1561.9823716357701</v>
      </c>
      <c r="AL24">
        <v>1561.9823716357701</v>
      </c>
      <c r="AM24">
        <v>1561.9823716357701</v>
      </c>
      <c r="AN24">
        <v>1561.9823716357701</v>
      </c>
      <c r="AO24">
        <v>1561.9823716357701</v>
      </c>
      <c r="AP24">
        <v>1561.9823716357701</v>
      </c>
    </row>
    <row r="25" spans="1:42" x14ac:dyDescent="0.25">
      <c r="A25" t="s">
        <v>45</v>
      </c>
      <c r="B25" s="5">
        <v>0</v>
      </c>
      <c r="C25">
        <v>0</v>
      </c>
      <c r="D25">
        <v>1422.76794216133</v>
      </c>
      <c r="E25">
        <v>1500.67048439878</v>
      </c>
      <c r="F25">
        <v>1716.0091026636201</v>
      </c>
      <c r="G25" s="11">
        <v>1749.3639022069999</v>
      </c>
      <c r="H25">
        <v>1792.8811437519</v>
      </c>
      <c r="I25">
        <v>1808.66282233637</v>
      </c>
      <c r="J25">
        <v>1808.66282207001</v>
      </c>
      <c r="K25">
        <v>1808.66282229832</v>
      </c>
      <c r="L25">
        <v>1808.6628221461101</v>
      </c>
      <c r="M25">
        <v>1808.66282199391</v>
      </c>
      <c r="N25">
        <v>1808.66282229832</v>
      </c>
      <c r="O25">
        <v>1808.66282199391</v>
      </c>
      <c r="P25">
        <v>1796.10574444444</v>
      </c>
      <c r="Q25">
        <v>1796.1057448249601</v>
      </c>
      <c r="R25">
        <v>1796.1057448249601</v>
      </c>
      <c r="S25">
        <v>1796.1057448249601</v>
      </c>
      <c r="T25">
        <v>1796.10574444444</v>
      </c>
      <c r="U25">
        <v>1796.10574444444</v>
      </c>
      <c r="V25">
        <v>1796.10574444444</v>
      </c>
      <c r="W25">
        <v>1794.6316207572299</v>
      </c>
      <c r="X25">
        <v>1794.10399733637</v>
      </c>
      <c r="Y25">
        <v>1794.1039969558601</v>
      </c>
      <c r="Z25">
        <v>1794.1023331050201</v>
      </c>
      <c r="AA25">
        <v>1793.49669101978</v>
      </c>
      <c r="AB25">
        <v>1787.79730034627</v>
      </c>
      <c r="AC25">
        <v>1793.4966914003001</v>
      </c>
      <c r="AD25">
        <v>1793.4966914003001</v>
      </c>
      <c r="AE25">
        <v>1793.4966914003001</v>
      </c>
      <c r="AF25">
        <v>1793.4966914003001</v>
      </c>
      <c r="AG25">
        <v>1793.4966914003001</v>
      </c>
      <c r="AH25">
        <v>1793.4966914003001</v>
      </c>
      <c r="AI25">
        <v>1793.4966914003001</v>
      </c>
      <c r="AJ25">
        <v>1793.4966914003001</v>
      </c>
      <c r="AK25">
        <v>1793.4966914003001</v>
      </c>
      <c r="AL25">
        <v>1793.4966914003001</v>
      </c>
      <c r="AM25">
        <v>1793.4966914003001</v>
      </c>
      <c r="AN25">
        <v>1793.4966914003001</v>
      </c>
      <c r="AO25">
        <v>1793.4966914003001</v>
      </c>
      <c r="AP25">
        <v>1793.4966914003001</v>
      </c>
    </row>
    <row r="26" spans="1:42" x14ac:dyDescent="0.25">
      <c r="A26" t="s">
        <v>46</v>
      </c>
      <c r="B26" s="5">
        <v>0</v>
      </c>
      <c r="C26">
        <v>0</v>
      </c>
      <c r="D26">
        <v>251.30097622421599</v>
      </c>
      <c r="E26">
        <v>251.30097622421599</v>
      </c>
      <c r="F26">
        <v>794.88485789639401</v>
      </c>
      <c r="G26" s="11">
        <v>1076.83632498819</v>
      </c>
      <c r="H26">
        <v>1076.83632498819</v>
      </c>
      <c r="I26">
        <v>1075.7841985514001</v>
      </c>
      <c r="J26">
        <v>1080.7370591245401</v>
      </c>
      <c r="K26">
        <v>1083.09518170366</v>
      </c>
      <c r="L26">
        <v>1083.09518182176</v>
      </c>
      <c r="M26">
        <v>1083.0951816643001</v>
      </c>
      <c r="N26">
        <v>1083.09518186112</v>
      </c>
      <c r="O26">
        <v>1083.09518186112</v>
      </c>
      <c r="P26">
        <v>1083.09518186112</v>
      </c>
      <c r="Q26">
        <v>1083.09518186112</v>
      </c>
      <c r="R26">
        <v>1083.09518186112</v>
      </c>
      <c r="S26">
        <v>1083.0951820185801</v>
      </c>
      <c r="T26">
        <v>1083.0951819792101</v>
      </c>
      <c r="U26">
        <v>1083.09518186112</v>
      </c>
      <c r="V26">
        <v>1083.09518186112</v>
      </c>
      <c r="W26">
        <v>1083.09518186112</v>
      </c>
      <c r="X26">
        <v>1083.09518186112</v>
      </c>
      <c r="Y26">
        <v>1083.09518186112</v>
      </c>
      <c r="Z26">
        <v>1083.0951819792101</v>
      </c>
      <c r="AA26">
        <v>1083.09518186112</v>
      </c>
      <c r="AB26">
        <v>1083.09518186112</v>
      </c>
      <c r="AC26">
        <v>1083.09518186112</v>
      </c>
      <c r="AD26">
        <v>1083.09518186112</v>
      </c>
      <c r="AE26">
        <v>1083.0951819004799</v>
      </c>
      <c r="AF26">
        <v>1776.7024877971901</v>
      </c>
      <c r="AG26">
        <v>1776.7024877971901</v>
      </c>
      <c r="AH26">
        <v>1776.7024877971901</v>
      </c>
      <c r="AI26">
        <v>1776.7024877971901</v>
      </c>
      <c r="AJ26">
        <v>1776.7024877971901</v>
      </c>
      <c r="AK26">
        <v>1776.7024877971901</v>
      </c>
      <c r="AL26">
        <v>1776.7024877971901</v>
      </c>
      <c r="AM26">
        <v>1776.7024877971901</v>
      </c>
      <c r="AN26">
        <v>1776.7024877971901</v>
      </c>
      <c r="AO26">
        <v>1776.7024877971901</v>
      </c>
      <c r="AP26">
        <v>1776.7024877971901</v>
      </c>
    </row>
    <row r="27" spans="1:42" x14ac:dyDescent="0.25">
      <c r="A27" t="s">
        <v>47</v>
      </c>
      <c r="B27" s="5">
        <v>0</v>
      </c>
      <c r="C27">
        <v>0</v>
      </c>
      <c r="D27">
        <v>222.33635047503299</v>
      </c>
      <c r="E27">
        <v>747.01168293194803</v>
      </c>
      <c r="F27">
        <v>2229.30398143614</v>
      </c>
      <c r="G27" s="11">
        <v>5966.1509972325703</v>
      </c>
      <c r="H27">
        <v>7930.9645100669004</v>
      </c>
      <c r="I27">
        <v>9635.7618575702109</v>
      </c>
      <c r="J27">
        <v>9744.0120866172001</v>
      </c>
      <c r="K27" s="7">
        <v>10209.6663574965</v>
      </c>
      <c r="L27" s="7">
        <v>11445.1129539393</v>
      </c>
      <c r="M27" s="7">
        <v>11527.3146224472</v>
      </c>
      <c r="N27" s="7">
        <v>11524.000437615099</v>
      </c>
      <c r="O27" s="7">
        <v>11522.5274667541</v>
      </c>
      <c r="P27" s="7">
        <v>11519.949767534799</v>
      </c>
      <c r="Q27" s="7">
        <v>11518.1085538067</v>
      </c>
      <c r="R27" s="7">
        <v>11507.9736256141</v>
      </c>
      <c r="S27" s="7">
        <v>11499.225654963</v>
      </c>
      <c r="T27" s="7">
        <v>11497.7526840174</v>
      </c>
      <c r="U27" s="7">
        <v>11495.5432275437</v>
      </c>
      <c r="V27" s="7">
        <v>11492.602199163201</v>
      </c>
      <c r="W27" s="7">
        <v>11463.904172493199</v>
      </c>
      <c r="X27" s="7">
        <v>11314.415359119699</v>
      </c>
      <c r="Y27" s="7">
        <v>11255.741522690199</v>
      </c>
      <c r="Z27" s="7">
        <v>11008.129109172</v>
      </c>
      <c r="AA27" s="7">
        <v>10227.1909037736</v>
      </c>
      <c r="AB27">
        <v>9878.27747960954</v>
      </c>
      <c r="AC27">
        <v>9006.9493447001296</v>
      </c>
      <c r="AD27">
        <v>8982.4227316201504</v>
      </c>
      <c r="AE27">
        <v>8391.9694971231693</v>
      </c>
      <c r="AF27">
        <v>7830.1037822167</v>
      </c>
      <c r="AG27">
        <v>7669.1617368970701</v>
      </c>
      <c r="AH27">
        <v>7659.1074388561201</v>
      </c>
      <c r="AI27">
        <v>7659.1074388561201</v>
      </c>
      <c r="AJ27">
        <v>7659.1074388561201</v>
      </c>
      <c r="AK27">
        <v>7659.1074388561201</v>
      </c>
      <c r="AL27">
        <v>7659.1074388561201</v>
      </c>
      <c r="AM27">
        <v>7659.1074388561201</v>
      </c>
      <c r="AN27">
        <v>7659.1074388561201</v>
      </c>
      <c r="AO27">
        <v>7659.1074388561201</v>
      </c>
      <c r="AP27">
        <v>7659.1074388561201</v>
      </c>
    </row>
    <row r="28" spans="1:42" x14ac:dyDescent="0.25">
      <c r="A28" t="s">
        <v>11</v>
      </c>
      <c r="B28" s="5">
        <v>0</v>
      </c>
      <c r="C28">
        <v>0</v>
      </c>
      <c r="D28">
        <v>5409.2171647986697</v>
      </c>
      <c r="E28">
        <v>6577.8988832157102</v>
      </c>
      <c r="F28">
        <v>7216.5489094022396</v>
      </c>
      <c r="G28" s="12">
        <v>12721.271182010199</v>
      </c>
      <c r="H28" s="7">
        <v>12805.2617409508</v>
      </c>
      <c r="I28" s="7">
        <v>13193.259477182901</v>
      </c>
      <c r="J28" s="7">
        <v>13294.2346158989</v>
      </c>
      <c r="K28" s="7">
        <v>13478.5704903973</v>
      </c>
      <c r="L28" s="7">
        <v>13479.025451653701</v>
      </c>
      <c r="M28" s="7">
        <v>13479.0254492322</v>
      </c>
      <c r="N28" s="7">
        <v>13449.621826013699</v>
      </c>
      <c r="O28" s="7">
        <v>13419.8722753703</v>
      </c>
      <c r="P28" s="7">
        <v>13315.748850366799</v>
      </c>
      <c r="Q28" s="7">
        <v>13315.5313067803</v>
      </c>
      <c r="R28" s="7">
        <v>13312.694883644799</v>
      </c>
      <c r="S28" s="7">
        <v>13251.4661576866</v>
      </c>
      <c r="T28" s="7">
        <v>13245.931359706799</v>
      </c>
      <c r="U28" s="7">
        <v>13245.931358669</v>
      </c>
      <c r="V28" s="7">
        <v>13245.9313583231</v>
      </c>
      <c r="W28" s="7">
        <v>13236.8465060331</v>
      </c>
      <c r="X28" s="7">
        <v>13227.9097743325</v>
      </c>
      <c r="Y28" s="7">
        <v>13126.934634232901</v>
      </c>
      <c r="Z28" s="7">
        <v>13117.2313161203</v>
      </c>
      <c r="AA28" s="7">
        <v>13117.2313181958</v>
      </c>
      <c r="AB28" s="7">
        <v>13061.2795024355</v>
      </c>
      <c r="AC28" s="7">
        <v>13117.231315774299</v>
      </c>
      <c r="AD28" s="7">
        <v>13117.2313158089</v>
      </c>
      <c r="AE28" s="7">
        <v>13117.231315774299</v>
      </c>
      <c r="AF28" s="7">
        <v>13117.231315774299</v>
      </c>
      <c r="AG28" s="7">
        <v>13117.231315774299</v>
      </c>
      <c r="AH28" s="7">
        <v>13117.231315774299</v>
      </c>
      <c r="AI28" s="7">
        <v>13117.231315774299</v>
      </c>
      <c r="AJ28" s="7">
        <v>13117.231315774299</v>
      </c>
      <c r="AK28" s="7">
        <v>13117.231315774299</v>
      </c>
      <c r="AL28" s="7">
        <v>13117.231315774299</v>
      </c>
      <c r="AM28" s="7">
        <v>13117.231315774299</v>
      </c>
      <c r="AN28" s="7">
        <v>13117.231315774299</v>
      </c>
      <c r="AO28" s="7">
        <v>13117.231315774299</v>
      </c>
      <c r="AP28" s="7">
        <v>13117.231315774299</v>
      </c>
    </row>
    <row r="29" spans="1:42" x14ac:dyDescent="0.25">
      <c r="A29" t="s">
        <v>48</v>
      </c>
      <c r="B29" s="5">
        <v>0</v>
      </c>
      <c r="C29">
        <v>0</v>
      </c>
      <c r="D29">
        <v>0</v>
      </c>
      <c r="E29">
        <v>0</v>
      </c>
      <c r="F29">
        <v>0</v>
      </c>
      <c r="G29" s="11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5">
      <c r="A30" t="s">
        <v>49</v>
      </c>
      <c r="B30" s="5">
        <v>0</v>
      </c>
      <c r="C30">
        <v>0</v>
      </c>
      <c r="D30">
        <v>0</v>
      </c>
      <c r="E30">
        <v>0</v>
      </c>
      <c r="F30">
        <v>0</v>
      </c>
      <c r="G30" s="11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5">
      <c r="A31" t="s">
        <v>50</v>
      </c>
      <c r="B31" s="5">
        <v>2857</v>
      </c>
      <c r="C31">
        <v>2857</v>
      </c>
      <c r="D31">
        <v>2857</v>
      </c>
      <c r="E31">
        <v>2137</v>
      </c>
      <c r="F31">
        <v>2137</v>
      </c>
      <c r="G31" s="11">
        <v>2137</v>
      </c>
      <c r="H31">
        <v>1661</v>
      </c>
      <c r="I31">
        <v>1661</v>
      </c>
      <c r="J31">
        <v>1384</v>
      </c>
      <c r="K31">
        <v>1384</v>
      </c>
      <c r="L31">
        <v>1384</v>
      </c>
      <c r="M31">
        <v>1384</v>
      </c>
      <c r="N31">
        <v>1384</v>
      </c>
      <c r="O31">
        <v>1384</v>
      </c>
      <c r="P31">
        <v>1384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t="s">
        <v>51</v>
      </c>
      <c r="B32" s="5">
        <v>2609</v>
      </c>
      <c r="C32">
        <v>2609</v>
      </c>
      <c r="D32">
        <v>2609</v>
      </c>
      <c r="E32">
        <v>2609</v>
      </c>
      <c r="F32">
        <v>2609</v>
      </c>
      <c r="G32" s="11">
        <v>2609</v>
      </c>
      <c r="H32">
        <v>2609</v>
      </c>
      <c r="I32">
        <v>2609</v>
      </c>
      <c r="J32">
        <v>2609</v>
      </c>
      <c r="K32">
        <v>2609</v>
      </c>
      <c r="L32">
        <v>2609</v>
      </c>
      <c r="M32">
        <v>2609</v>
      </c>
      <c r="N32">
        <v>2609</v>
      </c>
      <c r="O32">
        <v>2609</v>
      </c>
      <c r="P32">
        <v>2609</v>
      </c>
      <c r="Q32">
        <v>2609</v>
      </c>
      <c r="R32">
        <v>2609</v>
      </c>
      <c r="S32">
        <v>2609</v>
      </c>
      <c r="T32">
        <v>2609</v>
      </c>
      <c r="U32">
        <v>2609</v>
      </c>
      <c r="V32">
        <v>2609</v>
      </c>
      <c r="W32">
        <v>2609</v>
      </c>
      <c r="X32">
        <v>2609</v>
      </c>
      <c r="Y32">
        <v>2609</v>
      </c>
      <c r="Z32">
        <v>2609</v>
      </c>
      <c r="AA32">
        <v>2609</v>
      </c>
      <c r="AB32">
        <v>2609</v>
      </c>
      <c r="AC32">
        <v>2609</v>
      </c>
      <c r="AD32">
        <v>2609</v>
      </c>
      <c r="AE32">
        <v>2609</v>
      </c>
      <c r="AF32">
        <v>2609</v>
      </c>
      <c r="AG32">
        <v>2609</v>
      </c>
      <c r="AH32">
        <v>2609</v>
      </c>
      <c r="AI32">
        <v>2609</v>
      </c>
      <c r="AJ32">
        <v>2609</v>
      </c>
      <c r="AK32">
        <v>2609</v>
      </c>
      <c r="AL32">
        <v>2609</v>
      </c>
      <c r="AM32">
        <v>2609</v>
      </c>
      <c r="AN32">
        <v>2609</v>
      </c>
      <c r="AO32">
        <v>2609</v>
      </c>
      <c r="AP32">
        <v>2609</v>
      </c>
    </row>
    <row r="33" spans="1:42" x14ac:dyDescent="0.25">
      <c r="A33" t="s">
        <v>52</v>
      </c>
      <c r="B33" s="5">
        <v>1245</v>
      </c>
      <c r="C33">
        <v>1245</v>
      </c>
      <c r="D33">
        <v>1245</v>
      </c>
      <c r="E33">
        <v>1245</v>
      </c>
      <c r="F33">
        <v>1342</v>
      </c>
      <c r="G33" s="11">
        <v>1749</v>
      </c>
      <c r="H33">
        <v>1749</v>
      </c>
      <c r="I33">
        <v>2326</v>
      </c>
      <c r="J33">
        <v>2326</v>
      </c>
      <c r="K33">
        <v>2403</v>
      </c>
      <c r="L33">
        <v>2403</v>
      </c>
      <c r="M33">
        <v>2427</v>
      </c>
      <c r="N33">
        <v>2427</v>
      </c>
      <c r="O33">
        <v>2427</v>
      </c>
      <c r="P33">
        <v>2427</v>
      </c>
      <c r="Q33">
        <v>2427</v>
      </c>
      <c r="R33">
        <v>2452</v>
      </c>
      <c r="S33">
        <v>2452</v>
      </c>
      <c r="T33">
        <v>3829</v>
      </c>
      <c r="U33">
        <v>3829</v>
      </c>
      <c r="V33">
        <v>3829</v>
      </c>
      <c r="W33">
        <v>4107</v>
      </c>
      <c r="X33">
        <v>4107</v>
      </c>
      <c r="Y33">
        <v>4107</v>
      </c>
      <c r="Z33">
        <v>4107</v>
      </c>
      <c r="AA33">
        <v>4107</v>
      </c>
      <c r="AB33">
        <v>4107</v>
      </c>
      <c r="AC33">
        <v>4107</v>
      </c>
      <c r="AD33">
        <v>4107</v>
      </c>
      <c r="AE33">
        <v>4107</v>
      </c>
      <c r="AF33">
        <v>4107</v>
      </c>
      <c r="AG33">
        <v>4107</v>
      </c>
      <c r="AH33">
        <v>4107</v>
      </c>
      <c r="AI33">
        <v>4107</v>
      </c>
      <c r="AJ33">
        <v>4107</v>
      </c>
      <c r="AK33">
        <v>4107</v>
      </c>
      <c r="AL33">
        <v>4107</v>
      </c>
      <c r="AM33">
        <v>4107</v>
      </c>
      <c r="AN33">
        <v>4107</v>
      </c>
      <c r="AO33">
        <v>4107</v>
      </c>
      <c r="AP33">
        <v>4107</v>
      </c>
    </row>
    <row r="34" spans="1:42" x14ac:dyDescent="0.25">
      <c r="A34" t="s">
        <v>53</v>
      </c>
      <c r="B34" s="5">
        <v>4809</v>
      </c>
      <c r="C34">
        <v>4809</v>
      </c>
      <c r="D34">
        <v>4809</v>
      </c>
      <c r="E34">
        <v>4809</v>
      </c>
      <c r="F34">
        <v>4809</v>
      </c>
      <c r="G34" s="11">
        <v>4809</v>
      </c>
      <c r="H34">
        <v>4809</v>
      </c>
      <c r="I34">
        <v>4809</v>
      </c>
      <c r="J34">
        <v>4809</v>
      </c>
      <c r="K34">
        <v>4809</v>
      </c>
      <c r="L34">
        <v>4809</v>
      </c>
      <c r="M34">
        <v>4809</v>
      </c>
      <c r="N34">
        <v>4809</v>
      </c>
      <c r="O34">
        <v>4809</v>
      </c>
      <c r="P34">
        <v>4809</v>
      </c>
      <c r="Q34">
        <v>4809</v>
      </c>
      <c r="R34">
        <v>4809</v>
      </c>
      <c r="S34">
        <v>4809</v>
      </c>
      <c r="T34">
        <v>4809</v>
      </c>
      <c r="U34">
        <v>4809</v>
      </c>
      <c r="V34">
        <v>4809</v>
      </c>
      <c r="W34">
        <v>4809</v>
      </c>
      <c r="X34">
        <v>4809</v>
      </c>
      <c r="Y34">
        <v>4809</v>
      </c>
      <c r="Z34">
        <v>4809</v>
      </c>
      <c r="AA34">
        <v>4809</v>
      </c>
      <c r="AB34">
        <v>4809</v>
      </c>
      <c r="AC34">
        <v>4809</v>
      </c>
      <c r="AD34">
        <v>4809</v>
      </c>
      <c r="AE34">
        <v>4809</v>
      </c>
      <c r="AF34">
        <v>4809</v>
      </c>
      <c r="AG34">
        <v>4809</v>
      </c>
      <c r="AH34">
        <v>4809</v>
      </c>
      <c r="AI34">
        <v>4809</v>
      </c>
      <c r="AJ34">
        <v>4809</v>
      </c>
      <c r="AK34">
        <v>4809</v>
      </c>
      <c r="AL34">
        <v>4809</v>
      </c>
      <c r="AM34">
        <v>4809</v>
      </c>
      <c r="AN34">
        <v>4809</v>
      </c>
      <c r="AO34">
        <v>4809</v>
      </c>
      <c r="AP34">
        <v>4809</v>
      </c>
    </row>
    <row r="35" spans="1:42" x14ac:dyDescent="0.25">
      <c r="A35" t="s">
        <v>54</v>
      </c>
      <c r="B35" s="5">
        <v>1081.8392469999999</v>
      </c>
      <c r="C35">
        <v>1081.8392469999999</v>
      </c>
      <c r="D35">
        <v>1081.8392469999999</v>
      </c>
      <c r="E35">
        <v>1081.8392469999999</v>
      </c>
      <c r="F35">
        <v>1081.8392469999999</v>
      </c>
      <c r="G35" s="11">
        <v>1081.8392469999999</v>
      </c>
      <c r="H35">
        <v>1081.8392469999999</v>
      </c>
      <c r="I35">
        <v>1081.8392469999999</v>
      </c>
      <c r="J35">
        <v>1081.8392469999999</v>
      </c>
      <c r="K35">
        <v>1081.8392469999999</v>
      </c>
      <c r="L35">
        <v>1081.8392469999999</v>
      </c>
      <c r="M35">
        <v>1081.8392469999999</v>
      </c>
      <c r="N35">
        <v>1081.8392469999999</v>
      </c>
      <c r="O35">
        <v>1081.8392469999999</v>
      </c>
      <c r="P35">
        <v>1081.8392469999999</v>
      </c>
      <c r="Q35">
        <v>1081.8392469999999</v>
      </c>
      <c r="R35">
        <v>1081.8392469999999</v>
      </c>
      <c r="S35">
        <v>1081.8392469999999</v>
      </c>
      <c r="T35">
        <v>1081.8392469999999</v>
      </c>
      <c r="U35">
        <v>1081.8392469999999</v>
      </c>
      <c r="V35">
        <v>1081.8392469999999</v>
      </c>
      <c r="W35">
        <v>1081.8392469999999</v>
      </c>
      <c r="X35">
        <v>1081.8392469999999</v>
      </c>
      <c r="Y35">
        <v>1081.8392469999999</v>
      </c>
      <c r="Z35">
        <v>1081.8392469999999</v>
      </c>
      <c r="AA35">
        <v>1081.8392469999999</v>
      </c>
      <c r="AB35">
        <v>1081.8392469999999</v>
      </c>
      <c r="AC35">
        <v>1081.8392469999999</v>
      </c>
      <c r="AD35">
        <v>1081.8392469999999</v>
      </c>
      <c r="AE35">
        <v>1081.8392469999999</v>
      </c>
      <c r="AF35">
        <v>1081.8392469999999</v>
      </c>
      <c r="AG35">
        <v>1081.8392469999999</v>
      </c>
      <c r="AH35">
        <v>1081.8392469999999</v>
      </c>
      <c r="AI35">
        <v>1081.8392469999999</v>
      </c>
      <c r="AJ35">
        <v>1081.8392469999999</v>
      </c>
      <c r="AK35">
        <v>1081.8392469999999</v>
      </c>
      <c r="AL35">
        <v>1081.8392469999999</v>
      </c>
      <c r="AM35">
        <v>1081.8392469999999</v>
      </c>
      <c r="AN35">
        <v>1081.8392469999999</v>
      </c>
      <c r="AO35">
        <v>1081.8392469999999</v>
      </c>
      <c r="AP35">
        <v>1081.8392469999999</v>
      </c>
    </row>
    <row r="36" spans="1:42" x14ac:dyDescent="0.25">
      <c r="G36" s="11"/>
    </row>
    <row r="37" spans="1:42" x14ac:dyDescent="0.25">
      <c r="G37" s="11"/>
    </row>
    <row r="38" spans="1:42" ht="75" x14ac:dyDescent="0.25">
      <c r="A38" s="10" t="s">
        <v>57</v>
      </c>
      <c r="G38" s="11"/>
      <c r="H38" s="13" t="s">
        <v>62</v>
      </c>
    </row>
    <row r="39" spans="1:42" x14ac:dyDescent="0.25">
      <c r="A39" t="s">
        <v>23</v>
      </c>
      <c r="G39" s="11">
        <f>G6+G7+G31</f>
        <v>2203.27</v>
      </c>
      <c r="H39" s="8">
        <f>H6+H7</f>
        <v>66.27</v>
      </c>
      <c r="I39" s="11">
        <f t="shared" ref="I39" si="1">I6+I7+I31</f>
        <v>1727.27</v>
      </c>
    </row>
    <row r="40" spans="1:42" x14ac:dyDescent="0.25">
      <c r="A40" t="s">
        <v>4</v>
      </c>
      <c r="G40" s="11">
        <f>SUM(G8:G15)+G33</f>
        <v>35122</v>
      </c>
      <c r="H40" s="8">
        <f>SUM(H8:H15)</f>
        <v>34081</v>
      </c>
      <c r="I40" s="11">
        <f t="shared" ref="I40" si="2">SUM(I8:I15)+I33</f>
        <v>32300.999999999989</v>
      </c>
    </row>
    <row r="41" spans="1:42" x14ac:dyDescent="0.25">
      <c r="A41" t="s">
        <v>10</v>
      </c>
      <c r="G41" s="11">
        <f>G5</f>
        <v>2327</v>
      </c>
      <c r="H41" s="8">
        <f t="shared" ref="H41:I41" si="3">H5</f>
        <v>2327</v>
      </c>
      <c r="I41" s="11">
        <f t="shared" si="3"/>
        <v>2327</v>
      </c>
    </row>
    <row r="42" spans="1:42" x14ac:dyDescent="0.25">
      <c r="A42" t="s">
        <v>5</v>
      </c>
      <c r="G42" s="12">
        <f>G25+G21+0.84*G32</f>
        <v>17762.923902207</v>
      </c>
      <c r="H42" s="9">
        <f>H25+H21</f>
        <v>15614.8811437519</v>
      </c>
      <c r="I42" s="12">
        <f t="shared" ref="I42" si="4">I25+I21+0.84*I32</f>
        <v>17822.222822336371</v>
      </c>
    </row>
    <row r="43" spans="1:42" x14ac:dyDescent="0.25">
      <c r="A43" t="s">
        <v>25</v>
      </c>
      <c r="G43" s="12">
        <f>G28</f>
        <v>12721.271182010199</v>
      </c>
      <c r="H43" s="9">
        <f t="shared" ref="H43:I43" si="5">H28</f>
        <v>12805.2617409508</v>
      </c>
      <c r="I43" s="12">
        <f t="shared" si="5"/>
        <v>13193.259477182901</v>
      </c>
    </row>
    <row r="44" spans="1:42" x14ac:dyDescent="0.25">
      <c r="A44" t="s">
        <v>13</v>
      </c>
      <c r="G44" s="11">
        <f>G29+G27</f>
        <v>5966.1509972325703</v>
      </c>
      <c r="H44" s="8">
        <f t="shared" ref="H44:I44" si="6">H29+H27</f>
        <v>7930.9645100669004</v>
      </c>
      <c r="I44" s="11">
        <f t="shared" si="6"/>
        <v>9635.7618575702109</v>
      </c>
    </row>
    <row r="45" spans="1:42" x14ac:dyDescent="0.25">
      <c r="A45" t="s">
        <v>9</v>
      </c>
      <c r="G45" s="11">
        <f>G26</f>
        <v>1076.83632498819</v>
      </c>
      <c r="H45" s="8">
        <f t="shared" ref="H45:I45" si="7">H26</f>
        <v>1076.83632498819</v>
      </c>
      <c r="I45" s="11">
        <f t="shared" si="7"/>
        <v>1075.7841985514001</v>
      </c>
    </row>
    <row r="46" spans="1:42" x14ac:dyDescent="0.25">
      <c r="A46" t="s">
        <v>3</v>
      </c>
      <c r="G46" s="11">
        <f>G23+G22</f>
        <v>892.08218770212102</v>
      </c>
      <c r="H46" s="8">
        <f t="shared" ref="H46:I46" si="8">H23+H22</f>
        <v>925.406866341659</v>
      </c>
      <c r="I46" s="11">
        <f t="shared" si="8"/>
        <v>920.01948009669502</v>
      </c>
    </row>
    <row r="47" spans="1:42" x14ac:dyDescent="0.25">
      <c r="A47" t="s">
        <v>8</v>
      </c>
      <c r="G47" s="11">
        <f>G24</f>
        <v>1663.00365954875</v>
      </c>
      <c r="H47" s="8">
        <f t="shared" ref="H47:I47" si="9">H24</f>
        <v>1579.91193432715</v>
      </c>
      <c r="I47" s="11">
        <f t="shared" si="9"/>
        <v>1561.5444884501701</v>
      </c>
    </row>
    <row r="48" spans="1:42" x14ac:dyDescent="0.25">
      <c r="A48" t="s">
        <v>6</v>
      </c>
      <c r="G48" s="11">
        <f>0</f>
        <v>0</v>
      </c>
      <c r="H48" s="8">
        <f>0</f>
        <v>0</v>
      </c>
      <c r="I48" s="11">
        <f>0</f>
        <v>0</v>
      </c>
    </row>
    <row r="49" spans="1:9" x14ac:dyDescent="0.25">
      <c r="A49" t="s">
        <v>7</v>
      </c>
      <c r="G49" s="11">
        <f>SUM(G16:G20)+G8+G10</f>
        <v>10540</v>
      </c>
      <c r="H49" s="8">
        <f t="shared" ref="H49:I49" si="10">SUM(H16:H20)+H8+H10</f>
        <v>10540</v>
      </c>
      <c r="I49" s="11">
        <f t="shared" si="10"/>
        <v>10526</v>
      </c>
    </row>
    <row r="50" spans="1:9" x14ac:dyDescent="0.25">
      <c r="A50" t="s">
        <v>22</v>
      </c>
      <c r="G50" s="11">
        <f>0</f>
        <v>0</v>
      </c>
      <c r="H50" s="8">
        <f>0</f>
        <v>0</v>
      </c>
      <c r="I50" s="11">
        <f>0</f>
        <v>0</v>
      </c>
    </row>
    <row r="51" spans="1:9" x14ac:dyDescent="0.25">
      <c r="A51" t="s">
        <v>24</v>
      </c>
      <c r="G51" s="11">
        <v>0</v>
      </c>
      <c r="H51" s="8">
        <v>0</v>
      </c>
      <c r="I51" s="11">
        <v>0</v>
      </c>
    </row>
    <row r="52" spans="1:9" x14ac:dyDescent="0.25">
      <c r="G52" s="11"/>
      <c r="H52" s="8"/>
      <c r="I52" s="11"/>
    </row>
    <row r="53" spans="1:9" x14ac:dyDescent="0.25">
      <c r="A53" s="1" t="s">
        <v>15</v>
      </c>
      <c r="G53" s="11"/>
      <c r="H53" s="8"/>
      <c r="I53" s="11"/>
    </row>
    <row r="54" spans="1:9" x14ac:dyDescent="0.25">
      <c r="A54" t="s">
        <v>60</v>
      </c>
      <c r="G54" s="11">
        <f>(G49-(G10+G8))/G49</f>
        <v>0.94971537001897532</v>
      </c>
      <c r="H54" s="8">
        <f t="shared" ref="H54:I54" si="11">(H49-(H10+H8))/H49</f>
        <v>0.94971537001897532</v>
      </c>
      <c r="I54" s="11">
        <f t="shared" si="11"/>
        <v>0.94964848945468361</v>
      </c>
    </row>
    <row r="55" spans="1:9" x14ac:dyDescent="0.25">
      <c r="G55" s="11"/>
    </row>
    <row r="56" spans="1:9" x14ac:dyDescent="0.25">
      <c r="A56" t="s">
        <v>61</v>
      </c>
      <c r="G56" s="11"/>
    </row>
    <row r="57" spans="1:9" x14ac:dyDescent="0.25">
      <c r="G57" s="11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5" sqref="E5"/>
    </sheetView>
  </sheetViews>
  <sheetFormatPr defaultRowHeight="15" x14ac:dyDescent="0.25"/>
  <cols>
    <col min="1" max="1" width="48.85546875" customWidth="1"/>
    <col min="2" max="2" width="45" customWidth="1"/>
    <col min="3" max="3" width="15.140625" customWidth="1"/>
    <col min="4" max="4" width="24.7109375" bestFit="1" customWidth="1"/>
    <col min="5" max="5" width="24.7109375" customWidth="1"/>
  </cols>
  <sheetData>
    <row r="1" spans="1:6" x14ac:dyDescent="0.25">
      <c r="A1" s="15" t="s">
        <v>4037</v>
      </c>
      <c r="B1" t="s">
        <v>4039</v>
      </c>
    </row>
    <row r="3" spans="1:6" x14ac:dyDescent="0.25">
      <c r="A3" s="15" t="s">
        <v>64</v>
      </c>
      <c r="B3" s="15" t="s">
        <v>65</v>
      </c>
      <c r="C3" t="s">
        <v>66</v>
      </c>
      <c r="D3" t="s">
        <v>67</v>
      </c>
      <c r="E3" t="s">
        <v>3661</v>
      </c>
      <c r="F3" t="s">
        <v>4043</v>
      </c>
    </row>
    <row r="4" spans="1:6" x14ac:dyDescent="0.25">
      <c r="A4" t="s">
        <v>68</v>
      </c>
      <c r="B4" t="s">
        <v>69</v>
      </c>
      <c r="C4" s="14">
        <v>8748.07</v>
      </c>
      <c r="D4" s="14">
        <v>0.20493403614679503</v>
      </c>
      <c r="E4" t="s">
        <v>3662</v>
      </c>
    </row>
    <row r="5" spans="1:6" x14ac:dyDescent="0.25">
      <c r="A5" t="s">
        <v>68</v>
      </c>
      <c r="B5" t="s">
        <v>70</v>
      </c>
      <c r="C5" s="14">
        <v>1248.6000000000001</v>
      </c>
      <c r="D5" s="14">
        <v>0.21813663178669515</v>
      </c>
      <c r="E5" t="s">
        <v>9</v>
      </c>
    </row>
    <row r="6" spans="1:6" x14ac:dyDescent="0.25">
      <c r="A6" t="s">
        <v>71</v>
      </c>
      <c r="B6" t="s">
        <v>70</v>
      </c>
      <c r="C6" s="14">
        <v>29.07</v>
      </c>
      <c r="D6" s="14">
        <v>0.77137455959713053</v>
      </c>
      <c r="E6" t="s">
        <v>3</v>
      </c>
    </row>
    <row r="7" spans="1:6" x14ac:dyDescent="0.25">
      <c r="A7" t="s">
        <v>72</v>
      </c>
      <c r="B7" t="s">
        <v>70</v>
      </c>
      <c r="C7" s="14">
        <v>55</v>
      </c>
      <c r="D7" s="14">
        <v>0.67254877542548774</v>
      </c>
      <c r="E7" t="s">
        <v>23</v>
      </c>
    </row>
    <row r="8" spans="1:6" x14ac:dyDescent="0.25">
      <c r="A8" t="s">
        <v>73</v>
      </c>
      <c r="B8" t="s">
        <v>74</v>
      </c>
      <c r="C8" s="14">
        <v>80.95</v>
      </c>
      <c r="D8" s="14">
        <v>2.0096883672759743E-3</v>
      </c>
      <c r="E8" t="s">
        <v>6</v>
      </c>
    </row>
    <row r="9" spans="1:6" x14ac:dyDescent="0.25">
      <c r="A9" t="s">
        <v>73</v>
      </c>
      <c r="B9" t="s">
        <v>75</v>
      </c>
      <c r="C9" s="14">
        <v>16.100000000000001</v>
      </c>
      <c r="D9" s="14">
        <v>0.15512587930396149</v>
      </c>
      <c r="E9" t="s">
        <v>6</v>
      </c>
    </row>
    <row r="10" spans="1:6" x14ac:dyDescent="0.25">
      <c r="A10" t="s">
        <v>76</v>
      </c>
      <c r="B10" t="s">
        <v>75</v>
      </c>
      <c r="C10" s="14">
        <v>1.38</v>
      </c>
      <c r="D10" s="14">
        <v>2.4237310568460065E-2</v>
      </c>
      <c r="E10" t="s">
        <v>7</v>
      </c>
    </row>
    <row r="11" spans="1:6" x14ac:dyDescent="0.25">
      <c r="A11" t="s">
        <v>77</v>
      </c>
      <c r="B11" t="s">
        <v>70</v>
      </c>
      <c r="C11" s="14">
        <v>2694.05</v>
      </c>
      <c r="D11" s="14">
        <v>0.51069983169840838</v>
      </c>
      <c r="E11" t="s">
        <v>8</v>
      </c>
    </row>
    <row r="12" spans="1:6" x14ac:dyDescent="0.25">
      <c r="A12" t="s">
        <v>78</v>
      </c>
      <c r="B12" t="s">
        <v>74</v>
      </c>
      <c r="C12" s="14">
        <v>223.5</v>
      </c>
      <c r="D12" s="14">
        <v>2.8731523193691066E-3</v>
      </c>
      <c r="E12" t="s">
        <v>6</v>
      </c>
    </row>
    <row r="13" spans="1:6" x14ac:dyDescent="0.25">
      <c r="A13" t="s">
        <v>79</v>
      </c>
      <c r="B13" t="s">
        <v>74</v>
      </c>
      <c r="C13" s="14">
        <v>97.32</v>
      </c>
      <c r="D13" s="14">
        <v>0.54728491623412856</v>
      </c>
      <c r="E13" t="s">
        <v>3</v>
      </c>
    </row>
    <row r="14" spans="1:6" x14ac:dyDescent="0.25">
      <c r="A14" t="s">
        <v>79</v>
      </c>
      <c r="B14" t="s">
        <v>75</v>
      </c>
      <c r="C14" s="14">
        <v>182.70999999999992</v>
      </c>
      <c r="D14" s="14">
        <v>0.60771375357332513</v>
      </c>
      <c r="E14" t="s">
        <v>3</v>
      </c>
    </row>
    <row r="15" spans="1:6" x14ac:dyDescent="0.25">
      <c r="A15" t="s">
        <v>79</v>
      </c>
      <c r="B15" t="s">
        <v>70</v>
      </c>
      <c r="C15" s="14">
        <v>57.1</v>
      </c>
      <c r="D15" s="14">
        <v>0.68393879027590199</v>
      </c>
      <c r="E15" t="s">
        <v>3</v>
      </c>
    </row>
    <row r="16" spans="1:6" x14ac:dyDescent="0.25">
      <c r="A16" t="s">
        <v>80</v>
      </c>
      <c r="B16" t="s">
        <v>70</v>
      </c>
      <c r="C16" s="14">
        <v>70.099999999999994</v>
      </c>
      <c r="D16" s="14">
        <v>0.68058217775487728</v>
      </c>
      <c r="E16" t="s">
        <v>3</v>
      </c>
    </row>
    <row r="17" spans="1:6" x14ac:dyDescent="0.25">
      <c r="A17" t="s">
        <v>81</v>
      </c>
      <c r="B17" t="s">
        <v>82</v>
      </c>
      <c r="C17" s="14">
        <v>10889.070000000002</v>
      </c>
      <c r="D17" s="14">
        <v>0.5087527745581174</v>
      </c>
      <c r="E17" t="s">
        <v>4</v>
      </c>
      <c r="F17" t="s">
        <v>4044</v>
      </c>
    </row>
    <row r="18" spans="1:6" x14ac:dyDescent="0.25">
      <c r="A18" t="s">
        <v>81</v>
      </c>
      <c r="B18" t="s">
        <v>83</v>
      </c>
      <c r="C18" s="14">
        <v>4643.9600000000009</v>
      </c>
      <c r="D18" s="14">
        <v>0.49619755765225049</v>
      </c>
      <c r="E18" t="s">
        <v>4</v>
      </c>
      <c r="F18" t="s">
        <v>4044</v>
      </c>
    </row>
    <row r="19" spans="1:6" x14ac:dyDescent="0.25">
      <c r="A19" t="s">
        <v>81</v>
      </c>
      <c r="B19" t="s">
        <v>84</v>
      </c>
      <c r="C19" s="14">
        <v>6186.4700000000012</v>
      </c>
      <c r="D19" s="14">
        <v>0.33262803850132072</v>
      </c>
      <c r="E19" t="s">
        <v>4</v>
      </c>
      <c r="F19" t="s">
        <v>4044</v>
      </c>
    </row>
    <row r="20" spans="1:6" x14ac:dyDescent="0.25">
      <c r="A20" t="s">
        <v>81</v>
      </c>
      <c r="B20" t="s">
        <v>74</v>
      </c>
      <c r="C20" s="14">
        <v>11668.879999999996</v>
      </c>
      <c r="D20" s="14">
        <v>0.23914073184331694</v>
      </c>
      <c r="E20" t="s">
        <v>7</v>
      </c>
    </row>
    <row r="21" spans="1:6" x14ac:dyDescent="0.25">
      <c r="A21" t="s">
        <v>81</v>
      </c>
      <c r="B21" t="s">
        <v>85</v>
      </c>
      <c r="C21" s="14">
        <v>5.9999999999999991</v>
      </c>
      <c r="D21" s="14">
        <v>0.45501467710371823</v>
      </c>
      <c r="E21" t="s">
        <v>4</v>
      </c>
      <c r="F21" t="s">
        <v>4044</v>
      </c>
    </row>
    <row r="22" spans="1:6" x14ac:dyDescent="0.25">
      <c r="A22" t="s">
        <v>81</v>
      </c>
      <c r="B22" t="s">
        <v>75</v>
      </c>
      <c r="C22" s="14">
        <v>400.06000000000017</v>
      </c>
      <c r="D22" s="14">
        <v>0.19471047039326328</v>
      </c>
      <c r="E22" t="s">
        <v>7</v>
      </c>
    </row>
    <row r="23" spans="1:6" x14ac:dyDescent="0.25">
      <c r="A23" t="s">
        <v>81</v>
      </c>
      <c r="B23" t="s">
        <v>86</v>
      </c>
      <c r="C23" s="14">
        <v>17.5</v>
      </c>
      <c r="D23" s="14">
        <v>0.2108904109589041</v>
      </c>
      <c r="E23" t="s">
        <v>7</v>
      </c>
    </row>
    <row r="24" spans="1:6" x14ac:dyDescent="0.25">
      <c r="A24" t="s">
        <v>81</v>
      </c>
      <c r="B24" t="s">
        <v>70</v>
      </c>
      <c r="C24" s="14">
        <v>8652.4000000000015</v>
      </c>
      <c r="D24" s="14">
        <v>0.1135174713947275</v>
      </c>
      <c r="E24" t="s">
        <v>4</v>
      </c>
      <c r="F24" t="s">
        <v>4045</v>
      </c>
    </row>
    <row r="25" spans="1:6" x14ac:dyDescent="0.25">
      <c r="A25" t="s">
        <v>87</v>
      </c>
      <c r="B25" t="s">
        <v>70</v>
      </c>
      <c r="C25" s="14">
        <v>2393</v>
      </c>
      <c r="D25" s="14">
        <v>0.90309179976725673</v>
      </c>
      <c r="E25" t="s">
        <v>10</v>
      </c>
    </row>
    <row r="26" spans="1:6" x14ac:dyDescent="0.25">
      <c r="A26" t="s">
        <v>88</v>
      </c>
      <c r="B26" t="s">
        <v>82</v>
      </c>
      <c r="C26" s="14">
        <v>29.700000000000003</v>
      </c>
      <c r="D26" s="14">
        <v>0.47449379641160466</v>
      </c>
      <c r="E26" t="s">
        <v>3</v>
      </c>
    </row>
    <row r="27" spans="1:6" x14ac:dyDescent="0.25">
      <c r="A27" t="s">
        <v>88</v>
      </c>
      <c r="B27" t="s">
        <v>84</v>
      </c>
      <c r="C27" s="14">
        <v>8.6999999999999993</v>
      </c>
      <c r="D27" s="14">
        <v>0.39614496404765653</v>
      </c>
      <c r="E27" t="s">
        <v>3</v>
      </c>
    </row>
    <row r="28" spans="1:6" x14ac:dyDescent="0.25">
      <c r="A28" t="s">
        <v>88</v>
      </c>
      <c r="B28" t="s">
        <v>74</v>
      </c>
      <c r="C28" s="14">
        <v>4.5999999999999996</v>
      </c>
      <c r="D28" s="14">
        <v>0.70210442723843558</v>
      </c>
      <c r="E28" t="s">
        <v>3</v>
      </c>
    </row>
    <row r="29" spans="1:6" x14ac:dyDescent="0.25">
      <c r="A29" t="s">
        <v>88</v>
      </c>
      <c r="B29" t="s">
        <v>75</v>
      </c>
      <c r="C29" s="14">
        <v>53.080000000000005</v>
      </c>
      <c r="D29" s="14">
        <v>0.54189816118788592</v>
      </c>
      <c r="E29" t="s">
        <v>3</v>
      </c>
    </row>
    <row r="30" spans="1:6" x14ac:dyDescent="0.25">
      <c r="A30" t="s">
        <v>88</v>
      </c>
      <c r="B30" t="s">
        <v>70</v>
      </c>
      <c r="C30" s="14">
        <v>78.05</v>
      </c>
      <c r="D30" s="14">
        <v>0.37819343688333501</v>
      </c>
      <c r="E30" t="s">
        <v>3</v>
      </c>
    </row>
    <row r="31" spans="1:6" x14ac:dyDescent="0.25">
      <c r="A31" t="s">
        <v>89</v>
      </c>
      <c r="B31" t="s">
        <v>83</v>
      </c>
      <c r="C31" s="14">
        <v>68.5</v>
      </c>
      <c r="D31" s="14">
        <v>0.62228777122287771</v>
      </c>
      <c r="E31" t="s">
        <v>4</v>
      </c>
      <c r="F31" t="s">
        <v>4044</v>
      </c>
    </row>
    <row r="32" spans="1:6" x14ac:dyDescent="0.25">
      <c r="A32" t="s">
        <v>89</v>
      </c>
      <c r="B32" t="s">
        <v>74</v>
      </c>
      <c r="C32" s="14">
        <v>49.3</v>
      </c>
      <c r="D32" s="14">
        <v>0.88399001546768918</v>
      </c>
      <c r="E32" t="s">
        <v>4</v>
      </c>
      <c r="F32" t="s">
        <v>4044</v>
      </c>
    </row>
    <row r="33" spans="1:6" x14ac:dyDescent="0.25">
      <c r="A33" t="s">
        <v>89</v>
      </c>
      <c r="B33" t="s">
        <v>70</v>
      </c>
      <c r="C33" s="14">
        <v>30.4</v>
      </c>
      <c r="D33" s="14">
        <v>0.29988284066330206</v>
      </c>
      <c r="E33" t="s">
        <v>4</v>
      </c>
      <c r="F33" t="s">
        <v>4045</v>
      </c>
    </row>
    <row r="34" spans="1:6" x14ac:dyDescent="0.25">
      <c r="A34" t="s">
        <v>90</v>
      </c>
      <c r="B34" t="s">
        <v>75</v>
      </c>
      <c r="C34" s="14">
        <v>30</v>
      </c>
      <c r="D34" s="14">
        <v>2.2831050228310503E-6</v>
      </c>
      <c r="E34" t="s">
        <v>6</v>
      </c>
    </row>
    <row r="35" spans="1:6" x14ac:dyDescent="0.25">
      <c r="A35" t="s">
        <v>91</v>
      </c>
      <c r="B35" t="s">
        <v>70</v>
      </c>
      <c r="C35" s="14">
        <v>4</v>
      </c>
      <c r="D35" s="14">
        <v>0.37305936073059359</v>
      </c>
      <c r="E35" t="s">
        <v>6</v>
      </c>
    </row>
    <row r="36" spans="1:6" x14ac:dyDescent="0.25">
      <c r="A36" t="s">
        <v>92</v>
      </c>
      <c r="B36" t="s">
        <v>70</v>
      </c>
      <c r="C36" s="14">
        <v>35.799999999999997</v>
      </c>
      <c r="D36" s="14">
        <v>0.66023507053391495</v>
      </c>
      <c r="E36" t="s">
        <v>23</v>
      </c>
    </row>
    <row r="37" spans="1:6" x14ac:dyDescent="0.25">
      <c r="A37" t="s">
        <v>93</v>
      </c>
      <c r="B37" t="s">
        <v>94</v>
      </c>
      <c r="C37" s="14">
        <v>9</v>
      </c>
      <c r="D37" s="14">
        <v>4.5522577371892442E-2</v>
      </c>
      <c r="E37" t="s">
        <v>5</v>
      </c>
    </row>
    <row r="38" spans="1:6" x14ac:dyDescent="0.25">
      <c r="A38" t="s">
        <v>93</v>
      </c>
      <c r="B38" t="s">
        <v>95</v>
      </c>
      <c r="C38" s="14">
        <v>13927.37</v>
      </c>
      <c r="D38" s="14">
        <v>0.28245862931112248</v>
      </c>
      <c r="E38" t="s">
        <v>5</v>
      </c>
    </row>
    <row r="39" spans="1:6" x14ac:dyDescent="0.25">
      <c r="A39" t="s">
        <v>93</v>
      </c>
      <c r="B39" t="s">
        <v>86</v>
      </c>
      <c r="C39" s="14">
        <v>56</v>
      </c>
      <c r="D39" s="14">
        <v>2.6225130463144161E-2</v>
      </c>
      <c r="E39" t="s">
        <v>5</v>
      </c>
    </row>
    <row r="40" spans="1:6" x14ac:dyDescent="0.25">
      <c r="A40" t="s">
        <v>96</v>
      </c>
      <c r="B40" t="s">
        <v>70</v>
      </c>
      <c r="C40" s="14">
        <v>713.31000000000006</v>
      </c>
      <c r="D40" s="14">
        <v>0.3727716974591106</v>
      </c>
      <c r="E40" t="s">
        <v>3</v>
      </c>
    </row>
    <row r="41" spans="1:6" x14ac:dyDescent="0.25">
      <c r="A41" t="s">
        <v>97</v>
      </c>
      <c r="B41" t="s">
        <v>86</v>
      </c>
      <c r="C41" s="14">
        <v>12</v>
      </c>
      <c r="D41" s="14">
        <v>1.1415525114155251E-6</v>
      </c>
    </row>
    <row r="42" spans="1:6" x14ac:dyDescent="0.25">
      <c r="A42" t="s">
        <v>97</v>
      </c>
      <c r="B42" t="s">
        <v>70</v>
      </c>
      <c r="C42" s="14">
        <v>31.9</v>
      </c>
      <c r="D42" s="14">
        <v>0.56743748300196106</v>
      </c>
    </row>
    <row r="43" spans="1:6" x14ac:dyDescent="0.25">
      <c r="A43" t="s">
        <v>98</v>
      </c>
      <c r="B43" t="s">
        <v>99</v>
      </c>
      <c r="C43" s="14">
        <v>5669.6599999999989</v>
      </c>
      <c r="D43" s="14">
        <v>0.2499444700543173</v>
      </c>
      <c r="E43" t="s">
        <v>25</v>
      </c>
    </row>
    <row r="44" spans="1:6" x14ac:dyDescent="0.25">
      <c r="A44" t="s">
        <v>4038</v>
      </c>
      <c r="B44" t="s">
        <v>4038</v>
      </c>
      <c r="C44" s="14"/>
      <c r="D44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workbookViewId="0">
      <selection activeCell="R12" sqref="R12"/>
    </sheetView>
  </sheetViews>
  <sheetFormatPr defaultRowHeight="15" x14ac:dyDescent="0.25"/>
  <cols>
    <col min="1" max="1" width="31.140625" customWidth="1"/>
  </cols>
  <sheetData>
    <row r="2" spans="1:18" x14ac:dyDescent="0.25">
      <c r="A2" s="20"/>
      <c r="B2" s="21">
        <v>2001</v>
      </c>
      <c r="C2" s="22">
        <v>2002</v>
      </c>
      <c r="D2" s="22">
        <v>2003</v>
      </c>
      <c r="E2" s="21">
        <v>2004</v>
      </c>
      <c r="F2" s="21">
        <v>2005</v>
      </c>
      <c r="G2" s="22">
        <v>2006</v>
      </c>
      <c r="H2" s="22">
        <v>2007</v>
      </c>
      <c r="I2" s="21">
        <v>2008</v>
      </c>
      <c r="J2" s="21">
        <v>2009</v>
      </c>
      <c r="K2" s="22">
        <v>2010</v>
      </c>
      <c r="L2" s="22">
        <v>2011</v>
      </c>
      <c r="M2" s="21">
        <v>2012</v>
      </c>
      <c r="N2" s="21">
        <v>2013</v>
      </c>
      <c r="O2" s="22">
        <v>2014</v>
      </c>
      <c r="P2" s="21">
        <v>2015</v>
      </c>
      <c r="Q2" s="22">
        <v>2016</v>
      </c>
      <c r="R2" s="21">
        <v>2017</v>
      </c>
    </row>
    <row r="3" spans="1:18" ht="30" x14ac:dyDescent="0.25">
      <c r="A3" s="28" t="s">
        <v>4112</v>
      </c>
      <c r="B3" s="23" t="s">
        <v>4113</v>
      </c>
      <c r="C3" s="23" t="s">
        <v>4113</v>
      </c>
      <c r="D3" s="23" t="s">
        <v>4113</v>
      </c>
      <c r="E3" s="23" t="s">
        <v>4113</v>
      </c>
      <c r="F3" s="23" t="s">
        <v>4113</v>
      </c>
      <c r="G3" s="23" t="s">
        <v>4113</v>
      </c>
      <c r="H3" s="23" t="s">
        <v>4113</v>
      </c>
      <c r="I3" s="23" t="s">
        <v>4113</v>
      </c>
      <c r="J3" s="23" t="s">
        <v>4113</v>
      </c>
      <c r="K3" s="23" t="s">
        <v>4113</v>
      </c>
      <c r="L3" s="23" t="s">
        <v>4113</v>
      </c>
      <c r="M3" s="23" t="s">
        <v>4113</v>
      </c>
      <c r="N3" s="23" t="s">
        <v>4113</v>
      </c>
      <c r="O3" s="23" t="s">
        <v>4113</v>
      </c>
      <c r="P3" s="23" t="s">
        <v>4113</v>
      </c>
      <c r="Q3" s="23" t="s">
        <v>4113</v>
      </c>
      <c r="R3" s="23" t="s">
        <v>4113</v>
      </c>
    </row>
    <row r="4" spans="1:18" x14ac:dyDescent="0.25">
      <c r="A4" s="24" t="s">
        <v>4053</v>
      </c>
      <c r="B4" s="25">
        <v>422</v>
      </c>
      <c r="C4" s="26">
        <v>422</v>
      </c>
      <c r="D4" s="26">
        <v>422</v>
      </c>
      <c r="E4" s="25">
        <v>422</v>
      </c>
      <c r="F4" s="25">
        <v>422</v>
      </c>
      <c r="G4" s="26">
        <v>422</v>
      </c>
      <c r="H4" s="26">
        <v>422</v>
      </c>
      <c r="I4" s="25">
        <v>398</v>
      </c>
      <c r="J4" s="25">
        <v>403</v>
      </c>
      <c r="K4" s="26">
        <v>408</v>
      </c>
      <c r="L4" s="26">
        <v>295</v>
      </c>
      <c r="M4" s="25">
        <v>240</v>
      </c>
      <c r="N4" s="25">
        <v>240</v>
      </c>
      <c r="O4" s="26">
        <v>132</v>
      </c>
      <c r="P4" s="26">
        <v>93</v>
      </c>
      <c r="Q4" s="26">
        <v>55</v>
      </c>
      <c r="R4" s="26">
        <v>55</v>
      </c>
    </row>
    <row r="5" spans="1:18" x14ac:dyDescent="0.25">
      <c r="A5" s="24" t="s">
        <v>4085</v>
      </c>
      <c r="B5" s="25">
        <v>173</v>
      </c>
      <c r="C5" s="26">
        <v>173</v>
      </c>
      <c r="D5" s="26">
        <v>173</v>
      </c>
      <c r="E5" s="25">
        <v>173</v>
      </c>
      <c r="F5" s="25">
        <v>173</v>
      </c>
      <c r="G5" s="26">
        <v>173</v>
      </c>
      <c r="H5" s="26">
        <v>173</v>
      </c>
      <c r="I5" s="25">
        <v>173</v>
      </c>
      <c r="J5" s="25">
        <v>173</v>
      </c>
      <c r="K5" s="26">
        <v>173</v>
      </c>
      <c r="L5" s="26">
        <v>149</v>
      </c>
      <c r="M5" s="25">
        <v>36</v>
      </c>
      <c r="N5" s="25">
        <v>36</v>
      </c>
      <c r="O5" s="26">
        <v>36</v>
      </c>
      <c r="P5" s="26">
        <v>36</v>
      </c>
      <c r="Q5" s="26">
        <v>36</v>
      </c>
      <c r="R5" s="26">
        <v>36</v>
      </c>
    </row>
    <row r="6" spans="1:18" x14ac:dyDescent="0.25">
      <c r="A6" s="24" t="s">
        <v>44</v>
      </c>
      <c r="B6" s="25">
        <v>1143</v>
      </c>
      <c r="C6" s="26">
        <v>1140</v>
      </c>
      <c r="D6" s="26">
        <v>1084</v>
      </c>
      <c r="E6" s="25">
        <v>1076</v>
      </c>
      <c r="F6" s="25">
        <v>1081</v>
      </c>
      <c r="G6" s="26">
        <v>1086</v>
      </c>
      <c r="H6" s="26">
        <v>1094</v>
      </c>
      <c r="I6" s="25">
        <v>1084</v>
      </c>
      <c r="J6" s="25">
        <v>1098</v>
      </c>
      <c r="K6" s="26">
        <v>1086</v>
      </c>
      <c r="L6" s="26">
        <v>1156</v>
      </c>
      <c r="M6" s="25">
        <v>1182</v>
      </c>
      <c r="N6" s="25">
        <v>1214</v>
      </c>
      <c r="O6" s="26">
        <v>1298</v>
      </c>
      <c r="P6" s="26">
        <v>1288</v>
      </c>
      <c r="Q6" s="26">
        <v>1309</v>
      </c>
      <c r="R6" s="26">
        <v>1314</v>
      </c>
    </row>
    <row r="7" spans="1:18" x14ac:dyDescent="0.25">
      <c r="A7" s="24" t="s">
        <v>2</v>
      </c>
      <c r="B7" s="25">
        <v>2625</v>
      </c>
      <c r="C7" s="26">
        <v>2623</v>
      </c>
      <c r="D7" s="26">
        <v>2623</v>
      </c>
      <c r="E7" s="25">
        <v>2623</v>
      </c>
      <c r="F7" s="25">
        <v>2623</v>
      </c>
      <c r="G7" s="26">
        <v>2641</v>
      </c>
      <c r="H7" s="26">
        <v>2586</v>
      </c>
      <c r="I7" s="25">
        <v>2598</v>
      </c>
      <c r="J7" s="25">
        <v>2648</v>
      </c>
      <c r="K7" s="26">
        <v>2648</v>
      </c>
      <c r="L7" s="26">
        <v>2648</v>
      </c>
      <c r="M7" s="25">
        <v>2703</v>
      </c>
      <c r="N7" s="25">
        <v>2703</v>
      </c>
      <c r="O7" s="26">
        <v>2703</v>
      </c>
      <c r="P7" s="26">
        <v>2716</v>
      </c>
      <c r="Q7" s="26">
        <v>2694</v>
      </c>
      <c r="R7" s="26">
        <v>2694</v>
      </c>
    </row>
    <row r="8" spans="1:18" x14ac:dyDescent="0.25">
      <c r="A8" s="24" t="s">
        <v>1</v>
      </c>
      <c r="B8" s="25">
        <v>4456</v>
      </c>
      <c r="C8" s="26">
        <v>4456</v>
      </c>
      <c r="D8" s="26">
        <v>4456</v>
      </c>
      <c r="E8" s="25">
        <v>4456</v>
      </c>
      <c r="F8" s="25">
        <v>4456</v>
      </c>
      <c r="G8" s="26">
        <v>4456</v>
      </c>
      <c r="H8" s="26">
        <v>4456</v>
      </c>
      <c r="I8" s="25">
        <v>4456</v>
      </c>
      <c r="J8" s="25">
        <v>4456</v>
      </c>
      <c r="K8" s="26">
        <v>4577</v>
      </c>
      <c r="L8" s="26">
        <v>4647</v>
      </c>
      <c r="M8" s="25">
        <v>4647</v>
      </c>
      <c r="N8" s="25">
        <v>2393</v>
      </c>
      <c r="O8" s="26">
        <v>2393</v>
      </c>
      <c r="P8" s="26">
        <v>2393</v>
      </c>
      <c r="Q8" s="26">
        <v>2393</v>
      </c>
      <c r="R8" s="26">
        <v>2393</v>
      </c>
    </row>
    <row r="9" spans="1:18" x14ac:dyDescent="0.25">
      <c r="A9" s="24" t="s">
        <v>4051</v>
      </c>
      <c r="B9" s="25">
        <v>30356</v>
      </c>
      <c r="C9" s="26">
        <v>32345</v>
      </c>
      <c r="D9" s="26">
        <v>34702</v>
      </c>
      <c r="E9" s="25">
        <v>34995</v>
      </c>
      <c r="F9" s="25">
        <v>38550</v>
      </c>
      <c r="G9" s="26">
        <v>40192</v>
      </c>
      <c r="H9" s="26">
        <v>40879</v>
      </c>
      <c r="I9" s="25">
        <v>41149</v>
      </c>
      <c r="J9" s="25">
        <v>43371</v>
      </c>
      <c r="K9" s="26">
        <v>43953</v>
      </c>
      <c r="L9" s="26">
        <v>43913</v>
      </c>
      <c r="M9" s="25">
        <v>44528</v>
      </c>
      <c r="N9" s="25">
        <v>47084</v>
      </c>
      <c r="O9" s="26">
        <v>46185</v>
      </c>
      <c r="P9" s="26">
        <v>44521</v>
      </c>
      <c r="Q9" s="26">
        <v>42468</v>
      </c>
      <c r="R9" s="26">
        <v>42277</v>
      </c>
    </row>
    <row r="10" spans="1:18" x14ac:dyDescent="0.25">
      <c r="A10" s="24" t="s">
        <v>4114</v>
      </c>
      <c r="B10" s="25">
        <v>11848</v>
      </c>
      <c r="C10" s="26">
        <v>11713</v>
      </c>
      <c r="D10" s="26">
        <v>11713</v>
      </c>
      <c r="E10" s="25">
        <v>11962</v>
      </c>
      <c r="F10" s="25">
        <v>11951</v>
      </c>
      <c r="G10" s="26">
        <v>12042</v>
      </c>
      <c r="H10" s="26">
        <v>11793</v>
      </c>
      <c r="I10" s="25">
        <v>12074</v>
      </c>
      <c r="J10" s="25">
        <v>12074</v>
      </c>
      <c r="K10" s="26">
        <v>12105</v>
      </c>
      <c r="L10" s="26">
        <v>12145</v>
      </c>
      <c r="M10" s="25">
        <v>12145</v>
      </c>
      <c r="N10" s="25">
        <v>12155</v>
      </c>
      <c r="O10" s="26">
        <v>12244</v>
      </c>
      <c r="P10" s="26">
        <v>12252</v>
      </c>
      <c r="Q10" s="26">
        <v>12252</v>
      </c>
      <c r="R10" s="26">
        <v>12254</v>
      </c>
    </row>
    <row r="11" spans="1:18" x14ac:dyDescent="0.25">
      <c r="A11" s="24" t="s">
        <v>45</v>
      </c>
      <c r="B11" s="25">
        <v>1751</v>
      </c>
      <c r="C11" s="26">
        <v>1744</v>
      </c>
      <c r="D11" s="26">
        <v>1740</v>
      </c>
      <c r="E11" s="25">
        <v>1739</v>
      </c>
      <c r="F11" s="25">
        <v>1743</v>
      </c>
      <c r="G11" s="26">
        <v>1745</v>
      </c>
      <c r="H11" s="26">
        <v>1747</v>
      </c>
      <c r="I11" s="25">
        <v>1749</v>
      </c>
      <c r="J11" s="25">
        <v>1756</v>
      </c>
      <c r="K11" s="26">
        <v>1745</v>
      </c>
      <c r="L11" s="26">
        <v>1744</v>
      </c>
      <c r="M11" s="25">
        <v>1756</v>
      </c>
      <c r="N11" s="25">
        <v>1750</v>
      </c>
      <c r="O11" s="26">
        <v>1749</v>
      </c>
      <c r="P11" s="26">
        <v>1746</v>
      </c>
      <c r="Q11" s="26">
        <v>1743</v>
      </c>
      <c r="R11" s="26">
        <v>1748</v>
      </c>
    </row>
    <row r="12" spans="1:18" x14ac:dyDescent="0.25">
      <c r="A12" s="24" t="s">
        <v>47</v>
      </c>
      <c r="B12" s="25">
        <v>2</v>
      </c>
      <c r="C12" s="26">
        <v>2</v>
      </c>
      <c r="D12" s="26">
        <v>2</v>
      </c>
      <c r="E12" s="25">
        <v>2</v>
      </c>
      <c r="F12" s="25">
        <v>2</v>
      </c>
      <c r="G12" s="26">
        <v>2</v>
      </c>
      <c r="H12" s="26">
        <v>2</v>
      </c>
      <c r="I12" s="25">
        <v>7</v>
      </c>
      <c r="J12" s="25">
        <v>15</v>
      </c>
      <c r="K12" s="26">
        <v>117</v>
      </c>
      <c r="L12" s="26">
        <v>228</v>
      </c>
      <c r="M12" s="25">
        <v>780</v>
      </c>
      <c r="N12" s="25">
        <v>3122</v>
      </c>
      <c r="O12" s="26">
        <v>4798</v>
      </c>
      <c r="P12" s="26">
        <v>6083</v>
      </c>
      <c r="Q12" s="26">
        <v>8749</v>
      </c>
      <c r="R12" s="26">
        <v>9588</v>
      </c>
    </row>
    <row r="13" spans="1:18" x14ac:dyDescent="0.25">
      <c r="A13" s="24" t="s">
        <v>46</v>
      </c>
      <c r="B13" s="25">
        <v>410</v>
      </c>
      <c r="C13" s="26">
        <v>378</v>
      </c>
      <c r="D13" s="26">
        <v>378</v>
      </c>
      <c r="E13" s="25">
        <v>378</v>
      </c>
      <c r="F13" s="25">
        <v>378</v>
      </c>
      <c r="G13" s="26">
        <v>400</v>
      </c>
      <c r="H13" s="26">
        <v>400</v>
      </c>
      <c r="I13" s="25">
        <v>400</v>
      </c>
      <c r="J13" s="25">
        <v>408</v>
      </c>
      <c r="K13" s="26">
        <v>408</v>
      </c>
      <c r="L13" s="26">
        <v>408</v>
      </c>
      <c r="M13" s="25">
        <v>408</v>
      </c>
      <c r="N13" s="25">
        <v>925</v>
      </c>
      <c r="O13" s="26">
        <v>1292</v>
      </c>
      <c r="P13" s="26">
        <v>1249</v>
      </c>
      <c r="Q13" s="26">
        <v>1249</v>
      </c>
      <c r="R13" s="26">
        <v>1249</v>
      </c>
    </row>
    <row r="14" spans="1:18" x14ac:dyDescent="0.25">
      <c r="A14" s="24" t="s">
        <v>11</v>
      </c>
      <c r="B14" s="25">
        <v>1534</v>
      </c>
      <c r="C14" s="26">
        <v>1544</v>
      </c>
      <c r="D14" s="26">
        <v>1571</v>
      </c>
      <c r="E14" s="25">
        <v>2064</v>
      </c>
      <c r="F14" s="25">
        <v>2089</v>
      </c>
      <c r="G14" s="26">
        <v>2310</v>
      </c>
      <c r="H14" s="26">
        <v>2373</v>
      </c>
      <c r="I14" s="25">
        <v>2462</v>
      </c>
      <c r="J14" s="25">
        <v>2728</v>
      </c>
      <c r="K14" s="26">
        <v>3183</v>
      </c>
      <c r="L14" s="26">
        <v>3992</v>
      </c>
      <c r="M14" s="25">
        <v>4967</v>
      </c>
      <c r="N14" s="25">
        <v>5785</v>
      </c>
      <c r="O14" s="26">
        <v>5847</v>
      </c>
      <c r="P14" s="26">
        <v>5680</v>
      </c>
      <c r="Q14" s="26">
        <v>5645</v>
      </c>
      <c r="R14" s="26">
        <v>5632</v>
      </c>
    </row>
    <row r="15" spans="1:18" x14ac:dyDescent="0.25">
      <c r="A15" s="24" t="s">
        <v>4108</v>
      </c>
      <c r="B15" s="25">
        <v>52</v>
      </c>
      <c r="C15" s="26">
        <v>52</v>
      </c>
      <c r="D15" s="26">
        <v>52</v>
      </c>
      <c r="E15" s="25">
        <v>52</v>
      </c>
      <c r="F15" s="25">
        <v>52</v>
      </c>
      <c r="G15" s="26">
        <v>52</v>
      </c>
      <c r="H15" s="26">
        <v>52</v>
      </c>
      <c r="I15" s="25">
        <v>52</v>
      </c>
      <c r="J15" s="25">
        <v>52</v>
      </c>
      <c r="K15" s="26">
        <v>52</v>
      </c>
      <c r="L15" s="26">
        <v>52</v>
      </c>
      <c r="M15" s="25">
        <v>52</v>
      </c>
      <c r="N15" s="25">
        <v>52</v>
      </c>
      <c r="O15" s="26">
        <v>52</v>
      </c>
      <c r="P15" s="26">
        <v>52</v>
      </c>
      <c r="Q15" s="26">
        <v>52</v>
      </c>
      <c r="R15" s="26">
        <v>52</v>
      </c>
    </row>
    <row r="16" spans="1:18" x14ac:dyDescent="0.25">
      <c r="A16" s="24" t="s">
        <v>4059</v>
      </c>
      <c r="B16" s="25">
        <v>590</v>
      </c>
      <c r="C16" s="26">
        <v>567</v>
      </c>
      <c r="D16" s="26">
        <v>567</v>
      </c>
      <c r="E16" s="25">
        <v>567</v>
      </c>
      <c r="F16" s="25">
        <v>567</v>
      </c>
      <c r="G16" s="26">
        <v>506</v>
      </c>
      <c r="H16" s="26">
        <v>575</v>
      </c>
      <c r="I16" s="25">
        <v>575</v>
      </c>
      <c r="J16" s="25">
        <v>553</v>
      </c>
      <c r="K16" s="26">
        <v>509</v>
      </c>
      <c r="L16" s="26">
        <v>349</v>
      </c>
      <c r="M16" s="25">
        <v>351</v>
      </c>
      <c r="N16" s="25">
        <v>351</v>
      </c>
      <c r="O16" s="26">
        <v>352</v>
      </c>
      <c r="P16" s="26">
        <v>352</v>
      </c>
      <c r="Q16" s="26">
        <v>352</v>
      </c>
      <c r="R16" s="26">
        <v>352</v>
      </c>
    </row>
    <row r="17" spans="1:18" x14ac:dyDescent="0.25">
      <c r="A17" s="27" t="s">
        <v>4115</v>
      </c>
      <c r="B17" s="25">
        <v>55362</v>
      </c>
      <c r="C17" s="25">
        <v>57159</v>
      </c>
      <c r="D17" s="25">
        <v>59483</v>
      </c>
      <c r="E17" s="25">
        <v>60509</v>
      </c>
      <c r="F17" s="25">
        <v>64087</v>
      </c>
      <c r="G17" s="25">
        <v>66027</v>
      </c>
      <c r="H17" s="25">
        <v>66552</v>
      </c>
      <c r="I17" s="25">
        <v>67177</v>
      </c>
      <c r="J17" s="25">
        <v>69735</v>
      </c>
      <c r="K17" s="25">
        <v>70964</v>
      </c>
      <c r="L17" s="25">
        <v>71726</v>
      </c>
      <c r="M17" s="25">
        <v>73795</v>
      </c>
      <c r="N17" s="25">
        <v>77810</v>
      </c>
      <c r="O17" s="25">
        <v>79081</v>
      </c>
      <c r="P17" s="25">
        <v>78461</v>
      </c>
      <c r="Q17" s="25">
        <v>78997</v>
      </c>
      <c r="R17" s="25">
        <v>79644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A26" sqref="A26"/>
    </sheetView>
  </sheetViews>
  <sheetFormatPr defaultRowHeight="15" x14ac:dyDescent="0.25"/>
  <cols>
    <col min="3" max="3" width="100.85546875" bestFit="1" customWidth="1"/>
    <col min="4" max="4" width="24" customWidth="1"/>
  </cols>
  <sheetData>
    <row r="1" spans="1:4" ht="15.75" x14ac:dyDescent="0.25">
      <c r="A1" s="17" t="s">
        <v>4046</v>
      </c>
      <c r="B1" s="17" t="s">
        <v>4047</v>
      </c>
      <c r="C1" s="17" t="s">
        <v>4048</v>
      </c>
      <c r="D1" s="19" t="s">
        <v>4111</v>
      </c>
    </row>
    <row r="2" spans="1:4" x14ac:dyDescent="0.25">
      <c r="A2" s="18" t="s">
        <v>71</v>
      </c>
      <c r="B2" s="18" t="s">
        <v>44</v>
      </c>
      <c r="C2" s="18" t="s">
        <v>4049</v>
      </c>
      <c r="D2" s="18" t="str">
        <f>B2</f>
        <v>Biomass</v>
      </c>
    </row>
    <row r="3" spans="1:4" x14ac:dyDescent="0.25">
      <c r="A3" s="18" t="s">
        <v>4050</v>
      </c>
      <c r="B3" s="18" t="s">
        <v>4051</v>
      </c>
      <c r="C3" s="18" t="s">
        <v>4052</v>
      </c>
      <c r="D3" s="18" t="str">
        <f t="shared" ref="D3:D43" si="0">B3</f>
        <v>Natural Gas</v>
      </c>
    </row>
    <row r="4" spans="1:4" x14ac:dyDescent="0.25">
      <c r="A4" s="18" t="s">
        <v>72</v>
      </c>
      <c r="B4" s="18" t="s">
        <v>4053</v>
      </c>
      <c r="C4" s="18" t="s">
        <v>4054</v>
      </c>
      <c r="D4" s="18" t="s">
        <v>23</v>
      </c>
    </row>
    <row r="5" spans="1:4" x14ac:dyDescent="0.25">
      <c r="A5" s="18" t="s">
        <v>4055</v>
      </c>
      <c r="B5" s="18" t="s">
        <v>44</v>
      </c>
      <c r="C5" s="18" t="s">
        <v>4056</v>
      </c>
      <c r="D5" s="18" t="str">
        <f t="shared" si="0"/>
        <v>Biomass</v>
      </c>
    </row>
    <row r="6" spans="1:4" x14ac:dyDescent="0.25">
      <c r="A6" s="18" t="s">
        <v>4057</v>
      </c>
      <c r="B6" s="18" t="s">
        <v>4053</v>
      </c>
      <c r="C6" s="18" t="s">
        <v>4058</v>
      </c>
      <c r="D6" s="18" t="s">
        <v>23</v>
      </c>
    </row>
    <row r="7" spans="1:4" x14ac:dyDescent="0.25">
      <c r="A7" s="18" t="s">
        <v>73</v>
      </c>
      <c r="B7" s="18" t="s">
        <v>4059</v>
      </c>
      <c r="C7" s="18" t="s">
        <v>4060</v>
      </c>
      <c r="D7" s="18" t="str">
        <f t="shared" si="0"/>
        <v>Oil</v>
      </c>
    </row>
    <row r="8" spans="1:4" x14ac:dyDescent="0.25">
      <c r="A8" s="18" t="s">
        <v>76</v>
      </c>
      <c r="B8" s="18" t="s">
        <v>4051</v>
      </c>
      <c r="C8" s="18" t="s">
        <v>4061</v>
      </c>
      <c r="D8" s="18" t="str">
        <f t="shared" si="0"/>
        <v>Natural Gas</v>
      </c>
    </row>
    <row r="9" spans="1:4" x14ac:dyDescent="0.25">
      <c r="A9" s="18" t="s">
        <v>77</v>
      </c>
      <c r="B9" s="18" t="s">
        <v>2</v>
      </c>
      <c r="C9" s="18" t="s">
        <v>2</v>
      </c>
      <c r="D9" s="18" t="str">
        <f t="shared" si="0"/>
        <v>Geothermal</v>
      </c>
    </row>
    <row r="10" spans="1:4" x14ac:dyDescent="0.25">
      <c r="A10" s="18" t="s">
        <v>78</v>
      </c>
      <c r="B10" s="18" t="s">
        <v>4059</v>
      </c>
      <c r="C10" s="18" t="s">
        <v>4062</v>
      </c>
      <c r="D10" s="18" t="str">
        <f t="shared" si="0"/>
        <v>Oil</v>
      </c>
    </row>
    <row r="11" spans="1:4" x14ac:dyDescent="0.25">
      <c r="A11" s="18" t="s">
        <v>4063</v>
      </c>
      <c r="B11" s="18" t="s">
        <v>4059</v>
      </c>
      <c r="C11" s="18" t="s">
        <v>4064</v>
      </c>
      <c r="D11" s="18" t="str">
        <f t="shared" si="0"/>
        <v>Oil</v>
      </c>
    </row>
    <row r="12" spans="1:4" x14ac:dyDescent="0.25">
      <c r="A12" s="18" t="s">
        <v>79</v>
      </c>
      <c r="B12" s="18" t="s">
        <v>44</v>
      </c>
      <c r="C12" s="18" t="s">
        <v>4065</v>
      </c>
      <c r="D12" s="18" t="str">
        <f t="shared" si="0"/>
        <v>Biomass</v>
      </c>
    </row>
    <row r="13" spans="1:4" x14ac:dyDescent="0.25">
      <c r="A13" s="18" t="s">
        <v>4066</v>
      </c>
      <c r="B13" s="18" t="s">
        <v>4053</v>
      </c>
      <c r="C13" s="18" t="s">
        <v>4067</v>
      </c>
      <c r="D13" s="18" t="s">
        <v>23</v>
      </c>
    </row>
    <row r="14" spans="1:4" x14ac:dyDescent="0.25">
      <c r="A14" s="18" t="s">
        <v>80</v>
      </c>
      <c r="B14" s="18" t="s">
        <v>44</v>
      </c>
      <c r="C14" s="18" t="s">
        <v>4068</v>
      </c>
      <c r="D14" s="18" t="str">
        <f t="shared" si="0"/>
        <v>Biomass</v>
      </c>
    </row>
    <row r="15" spans="1:4" x14ac:dyDescent="0.25">
      <c r="A15" s="18" t="s">
        <v>4069</v>
      </c>
      <c r="B15" s="18" t="s">
        <v>4070</v>
      </c>
      <c r="C15" s="18" t="s">
        <v>4071</v>
      </c>
      <c r="D15" s="18"/>
    </row>
    <row r="16" spans="1:4" x14ac:dyDescent="0.25">
      <c r="A16" s="18" t="s">
        <v>527</v>
      </c>
      <c r="B16" s="18" t="s">
        <v>4072</v>
      </c>
      <c r="C16" s="18" t="s">
        <v>4073</v>
      </c>
      <c r="D16" s="18"/>
    </row>
    <row r="17" spans="1:4" x14ac:dyDescent="0.25">
      <c r="A17" s="18" t="s">
        <v>81</v>
      </c>
      <c r="B17" s="18" t="s">
        <v>4051</v>
      </c>
      <c r="C17" s="18" t="s">
        <v>4074</v>
      </c>
      <c r="D17" s="18" t="str">
        <f t="shared" si="0"/>
        <v>Natural Gas</v>
      </c>
    </row>
    <row r="18" spans="1:4" x14ac:dyDescent="0.25">
      <c r="A18" s="18" t="s">
        <v>87</v>
      </c>
      <c r="B18" s="18" t="s">
        <v>1</v>
      </c>
      <c r="C18" s="18" t="s">
        <v>4075</v>
      </c>
      <c r="D18" s="18" t="str">
        <f t="shared" si="0"/>
        <v>Nuclear</v>
      </c>
    </row>
    <row r="19" spans="1:4" x14ac:dyDescent="0.25">
      <c r="A19" s="18" t="s">
        <v>88</v>
      </c>
      <c r="B19" s="18" t="s">
        <v>44</v>
      </c>
      <c r="C19" s="18" t="s">
        <v>4076</v>
      </c>
      <c r="D19" s="18" t="str">
        <f t="shared" si="0"/>
        <v>Biomass</v>
      </c>
    </row>
    <row r="20" spans="1:4" x14ac:dyDescent="0.25">
      <c r="A20" s="18" t="s">
        <v>4077</v>
      </c>
      <c r="B20" s="18" t="s">
        <v>44</v>
      </c>
      <c r="C20" s="18" t="s">
        <v>4078</v>
      </c>
      <c r="D20" s="18" t="str">
        <f t="shared" si="0"/>
        <v>Biomass</v>
      </c>
    </row>
    <row r="21" spans="1:4" x14ac:dyDescent="0.25">
      <c r="A21" s="18" t="s">
        <v>4079</v>
      </c>
      <c r="B21" s="18" t="s">
        <v>44</v>
      </c>
      <c r="C21" s="18" t="s">
        <v>4080</v>
      </c>
      <c r="D21" s="18" t="str">
        <f t="shared" si="0"/>
        <v>Biomass</v>
      </c>
    </row>
    <row r="22" spans="1:4" x14ac:dyDescent="0.25">
      <c r="A22" s="18" t="s">
        <v>89</v>
      </c>
      <c r="B22" s="18" t="s">
        <v>4051</v>
      </c>
      <c r="C22" s="18" t="s">
        <v>4081</v>
      </c>
      <c r="D22" s="18" t="str">
        <f t="shared" si="0"/>
        <v>Natural Gas</v>
      </c>
    </row>
    <row r="23" spans="1:4" x14ac:dyDescent="0.25">
      <c r="A23" s="18" t="s">
        <v>3391</v>
      </c>
      <c r="B23" s="18" t="s">
        <v>44</v>
      </c>
      <c r="C23" s="18" t="s">
        <v>4082</v>
      </c>
      <c r="D23" s="18" t="str">
        <f t="shared" si="0"/>
        <v>Biomass</v>
      </c>
    </row>
    <row r="24" spans="1:4" x14ac:dyDescent="0.25">
      <c r="A24" s="18" t="s">
        <v>90</v>
      </c>
      <c r="B24" s="18" t="s">
        <v>4059</v>
      </c>
      <c r="C24" s="18" t="s">
        <v>4083</v>
      </c>
      <c r="D24" s="18" t="str">
        <f t="shared" si="0"/>
        <v>Oil</v>
      </c>
    </row>
    <row r="25" spans="1:4" x14ac:dyDescent="0.25">
      <c r="A25" s="18" t="s">
        <v>91</v>
      </c>
      <c r="B25" s="18" t="s">
        <v>4072</v>
      </c>
      <c r="C25" s="18" t="s">
        <v>4084</v>
      </c>
      <c r="D25" s="18"/>
    </row>
    <row r="26" spans="1:4" x14ac:dyDescent="0.25">
      <c r="A26" s="18" t="s">
        <v>92</v>
      </c>
      <c r="B26" s="18" t="s">
        <v>4053</v>
      </c>
      <c r="C26" s="18" t="s">
        <v>4085</v>
      </c>
      <c r="D26" s="18" t="s">
        <v>23</v>
      </c>
    </row>
    <row r="27" spans="1:4" x14ac:dyDescent="0.25">
      <c r="A27" s="18" t="s">
        <v>1959</v>
      </c>
      <c r="B27" s="18" t="s">
        <v>4051</v>
      </c>
      <c r="C27" s="18" t="s">
        <v>4086</v>
      </c>
      <c r="D27" s="18" t="str">
        <f t="shared" si="0"/>
        <v>Natural Gas</v>
      </c>
    </row>
    <row r="28" spans="1:4" x14ac:dyDescent="0.25">
      <c r="A28" s="18" t="s">
        <v>4087</v>
      </c>
      <c r="B28" s="18" t="s">
        <v>4072</v>
      </c>
      <c r="C28" s="18" t="s">
        <v>4088</v>
      </c>
      <c r="D28" s="18"/>
    </row>
    <row r="29" spans="1:4" x14ac:dyDescent="0.25">
      <c r="A29" s="18" t="s">
        <v>1168</v>
      </c>
      <c r="B29" s="18" t="s">
        <v>4059</v>
      </c>
      <c r="C29" s="18" t="s">
        <v>4089</v>
      </c>
      <c r="D29" s="18" t="str">
        <f t="shared" si="0"/>
        <v>Oil</v>
      </c>
    </row>
    <row r="30" spans="1:4" x14ac:dyDescent="0.25">
      <c r="A30" s="18" t="s">
        <v>4090</v>
      </c>
      <c r="B30" s="18" t="s">
        <v>4053</v>
      </c>
      <c r="C30" s="18" t="s">
        <v>4091</v>
      </c>
      <c r="D30" s="18" t="s">
        <v>23</v>
      </c>
    </row>
    <row r="31" spans="1:4" x14ac:dyDescent="0.25">
      <c r="A31" s="18" t="s">
        <v>4092</v>
      </c>
      <c r="B31" s="18" t="s">
        <v>44</v>
      </c>
      <c r="C31" s="18" t="s">
        <v>4093</v>
      </c>
      <c r="D31" s="18" t="str">
        <f t="shared" si="0"/>
        <v>Biomass</v>
      </c>
    </row>
    <row r="32" spans="1:4" x14ac:dyDescent="0.25">
      <c r="A32" s="18" t="s">
        <v>4094</v>
      </c>
      <c r="B32" s="18" t="s">
        <v>4053</v>
      </c>
      <c r="C32" s="18" t="s">
        <v>4095</v>
      </c>
      <c r="D32" s="18" t="str">
        <f t="shared" si="0"/>
        <v>Coal</v>
      </c>
    </row>
    <row r="33" spans="1:4" x14ac:dyDescent="0.25">
      <c r="A33" s="18" t="s">
        <v>68</v>
      </c>
      <c r="B33" s="18" t="s">
        <v>4096</v>
      </c>
      <c r="C33" s="18" t="s">
        <v>4097</v>
      </c>
      <c r="D33" s="18" t="s">
        <v>3662</v>
      </c>
    </row>
    <row r="34" spans="1:4" x14ac:dyDescent="0.25">
      <c r="A34" s="18" t="s">
        <v>4098</v>
      </c>
      <c r="B34" s="18" t="s">
        <v>44</v>
      </c>
      <c r="C34" s="18" t="s">
        <v>4099</v>
      </c>
      <c r="D34" s="18" t="str">
        <f t="shared" si="0"/>
        <v>Biomass</v>
      </c>
    </row>
    <row r="35" spans="1:4" x14ac:dyDescent="0.25">
      <c r="A35" s="18" t="s">
        <v>122</v>
      </c>
      <c r="B35" s="18" t="s">
        <v>4070</v>
      </c>
      <c r="C35" s="18" t="s">
        <v>4100</v>
      </c>
      <c r="D35" s="18"/>
    </row>
    <row r="36" spans="1:4" x14ac:dyDescent="0.25">
      <c r="A36" s="18" t="s">
        <v>93</v>
      </c>
      <c r="B36" s="18" t="s">
        <v>4101</v>
      </c>
      <c r="C36" s="18" t="s">
        <v>4102</v>
      </c>
      <c r="D36" s="18" t="str">
        <f t="shared" si="0"/>
        <v>Hydro</v>
      </c>
    </row>
    <row r="37" spans="1:4" x14ac:dyDescent="0.25">
      <c r="A37" s="18" t="s">
        <v>4103</v>
      </c>
      <c r="B37" s="18" t="s">
        <v>4053</v>
      </c>
      <c r="C37" s="18" t="s">
        <v>4104</v>
      </c>
      <c r="D37" s="18" t="s">
        <v>23</v>
      </c>
    </row>
    <row r="38" spans="1:4" x14ac:dyDescent="0.25">
      <c r="A38" s="18" t="s">
        <v>4105</v>
      </c>
      <c r="B38" s="18" t="s">
        <v>44</v>
      </c>
      <c r="C38" s="18" t="s">
        <v>4106</v>
      </c>
      <c r="D38" s="18" t="str">
        <f t="shared" si="0"/>
        <v>Biomass</v>
      </c>
    </row>
    <row r="39" spans="1:4" x14ac:dyDescent="0.25">
      <c r="A39" s="18" t="s">
        <v>96</v>
      </c>
      <c r="B39" s="18" t="s">
        <v>44</v>
      </c>
      <c r="C39" s="18" t="s">
        <v>4107</v>
      </c>
      <c r="D39" s="18" t="str">
        <f t="shared" si="0"/>
        <v>Biomass</v>
      </c>
    </row>
    <row r="40" spans="1:4" x14ac:dyDescent="0.25">
      <c r="A40" s="18" t="s">
        <v>97</v>
      </c>
      <c r="B40" s="18" t="s">
        <v>4072</v>
      </c>
      <c r="C40" s="18" t="s">
        <v>4108</v>
      </c>
      <c r="D40" s="18" t="str">
        <f t="shared" si="0"/>
        <v>Other</v>
      </c>
    </row>
    <row r="41" spans="1:4" x14ac:dyDescent="0.25">
      <c r="A41" s="18" t="s">
        <v>98</v>
      </c>
      <c r="B41" s="18" t="s">
        <v>11</v>
      </c>
      <c r="C41" s="18" t="s">
        <v>11</v>
      </c>
      <c r="D41" s="18" t="s">
        <v>25</v>
      </c>
    </row>
    <row r="42" spans="1:4" x14ac:dyDescent="0.25">
      <c r="A42" s="18" t="s">
        <v>4109</v>
      </c>
      <c r="B42" s="18" t="s">
        <v>4059</v>
      </c>
      <c r="C42" s="18" t="s">
        <v>4110</v>
      </c>
      <c r="D42" s="18" t="str">
        <f t="shared" si="0"/>
        <v>Oil</v>
      </c>
    </row>
    <row r="43" spans="1:4" x14ac:dyDescent="0.25">
      <c r="D43" s="1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4"/>
  <sheetViews>
    <sheetView tabSelected="1" workbookViewId="0">
      <selection activeCell="I15" sqref="I15"/>
    </sheetView>
  </sheetViews>
  <sheetFormatPr defaultRowHeight="15" x14ac:dyDescent="0.25"/>
  <cols>
    <col min="1" max="1" width="20.85546875" bestFit="1" customWidth="1"/>
    <col min="2" max="2" width="11" bestFit="1" customWidth="1"/>
    <col min="3" max="3" width="24.28515625" customWidth="1"/>
  </cols>
  <sheetData>
    <row r="1" spans="1:4" x14ac:dyDescent="0.25">
      <c r="B1" t="s">
        <v>4045</v>
      </c>
      <c r="C1" s="3" t="s">
        <v>4044</v>
      </c>
      <c r="D1" s="4" t="s">
        <v>12</v>
      </c>
    </row>
    <row r="2" spans="1:4" x14ac:dyDescent="0.25">
      <c r="A2" t="s">
        <v>23</v>
      </c>
      <c r="B2" s="5">
        <v>55</v>
      </c>
      <c r="C2">
        <v>0</v>
      </c>
      <c r="D2" s="4">
        <v>0</v>
      </c>
    </row>
    <row r="3" spans="1:4" x14ac:dyDescent="0.25">
      <c r="A3" t="s">
        <v>4</v>
      </c>
      <c r="B3" s="5">
        <f>SUMIFS(Calcs!$C$4:$C$44,Calcs!$E$4:$E$44,'SYC-SYEGC'!$A3,Calcs!$F$4:$F$44,'SYC-SYEGC'!B$1)</f>
        <v>8682.8000000000011</v>
      </c>
      <c r="C3" s="5">
        <f>SUMIFS(Calcs!$C$4:$C$44,Calcs!$E$4:$E$44,'SYC-SYEGC'!$A3,Calcs!$F$4:$F$44,'SYC-SYEGC'!C$1)</f>
        <v>21843.300000000003</v>
      </c>
      <c r="D3" s="4">
        <v>0</v>
      </c>
    </row>
    <row r="4" spans="1:4" x14ac:dyDescent="0.25">
      <c r="A4" t="s">
        <v>10</v>
      </c>
      <c r="B4" s="5">
        <f>SUMIF(Calcs!$E$4:$E$44,'SYC-SYEGC'!A4,Calcs!$C$4:$C$44)</f>
        <v>2393</v>
      </c>
      <c r="C4">
        <v>0</v>
      </c>
      <c r="D4" s="4">
        <v>0</v>
      </c>
    </row>
    <row r="5" spans="1:4" x14ac:dyDescent="0.25">
      <c r="A5" t="s">
        <v>5</v>
      </c>
      <c r="B5" s="5">
        <f>SUMIF(Calcs!$E$4:$E$44,'SYC-SYEGC'!A5,Calcs!$C$4:$C$44)</f>
        <v>13992.37</v>
      </c>
      <c r="C5">
        <v>0</v>
      </c>
      <c r="D5" s="4">
        <v>0</v>
      </c>
    </row>
    <row r="6" spans="1:4" x14ac:dyDescent="0.25">
      <c r="A6" t="s">
        <v>25</v>
      </c>
      <c r="B6" s="5">
        <f>SUMIF(Calcs!$E$4:$E$44,'SYC-SYEGC'!A6,Calcs!$C$4:$C$44)</f>
        <v>5669.6599999999989</v>
      </c>
      <c r="C6">
        <v>0</v>
      </c>
      <c r="D6" s="4">
        <v>0</v>
      </c>
    </row>
    <row r="7" spans="1:4" x14ac:dyDescent="0.25">
      <c r="A7" t="s">
        <v>13</v>
      </c>
      <c r="B7" s="5">
        <f>'CEC aggregate data'!$R$12</f>
        <v>9588</v>
      </c>
      <c r="C7">
        <v>0</v>
      </c>
      <c r="D7" s="4">
        <v>0</v>
      </c>
    </row>
    <row r="8" spans="1:4" x14ac:dyDescent="0.25">
      <c r="A8" t="s">
        <v>9</v>
      </c>
      <c r="B8" s="5">
        <f>SUMIF(Calcs!$E$4:$E$44,'SYC-SYEGC'!A8,Calcs!$C$4:$C$44)</f>
        <v>1248.6000000000001</v>
      </c>
      <c r="C8">
        <v>0</v>
      </c>
      <c r="D8" s="4">
        <v>0</v>
      </c>
    </row>
    <row r="9" spans="1:4" x14ac:dyDescent="0.25">
      <c r="A9" t="s">
        <v>3</v>
      </c>
      <c r="B9" s="5">
        <f>SUMIF(Calcs!$E$4:$E$44,'SYC-SYEGC'!A9,Calcs!$C$4:$C$44)</f>
        <v>1323.74</v>
      </c>
      <c r="C9">
        <v>0</v>
      </c>
      <c r="D9" s="4">
        <v>0</v>
      </c>
    </row>
    <row r="10" spans="1:4" x14ac:dyDescent="0.25">
      <c r="A10" t="s">
        <v>8</v>
      </c>
      <c r="B10" s="5">
        <f>SUMIF(Calcs!$E$4:$E$44,'SYC-SYEGC'!A10,Calcs!$C$4:$C$44)</f>
        <v>2694.05</v>
      </c>
      <c r="C10">
        <v>0</v>
      </c>
      <c r="D10" s="4">
        <v>0</v>
      </c>
    </row>
    <row r="11" spans="1:4" x14ac:dyDescent="0.25">
      <c r="A11" t="s">
        <v>6</v>
      </c>
      <c r="B11" s="5">
        <f>SUMIF(Calcs!$E$4:$E$44,'SYC-SYEGC'!A11,Calcs!$C$4:$C$44)</f>
        <v>354.55</v>
      </c>
      <c r="C11">
        <v>0</v>
      </c>
      <c r="D11" s="4">
        <v>0</v>
      </c>
    </row>
    <row r="12" spans="1:4" x14ac:dyDescent="0.25">
      <c r="A12" t="s">
        <v>7</v>
      </c>
      <c r="B12" s="5">
        <f>SUMIF(Calcs!$E$4:$E$44,'SYC-SYEGC'!A12,Calcs!$C$4:$C$44)</f>
        <v>12087.819999999994</v>
      </c>
      <c r="C12">
        <v>0</v>
      </c>
      <c r="D12" s="4">
        <v>0</v>
      </c>
    </row>
    <row r="13" spans="1:4" x14ac:dyDescent="0.25">
      <c r="A13" t="s">
        <v>22</v>
      </c>
      <c r="B13" s="5">
        <f>SUMIF(Calcs!$E$4:$E$44,'SYC-SYEGC'!A13,Calcs!$C$4:$C$44)</f>
        <v>0</v>
      </c>
      <c r="C13">
        <v>0</v>
      </c>
      <c r="D13" s="4">
        <v>0</v>
      </c>
    </row>
    <row r="14" spans="1:4" x14ac:dyDescent="0.25">
      <c r="A14" t="s">
        <v>24</v>
      </c>
      <c r="B14" s="5">
        <f>SUMIF(Calcs!$E$4:$E$44,'SYC-SYEGC'!A14,Calcs!$C$4:$C$44)</f>
        <v>0</v>
      </c>
      <c r="C14">
        <v>0</v>
      </c>
      <c r="D1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12"/>
  <sheetViews>
    <sheetView workbookViewId="0">
      <selection activeCell="B2" sqref="B2"/>
    </sheetView>
  </sheetViews>
  <sheetFormatPr defaultRowHeight="15" x14ac:dyDescent="0.25"/>
  <cols>
    <col min="1" max="1" width="15.140625" customWidth="1"/>
    <col min="2" max="2" width="11" bestFit="1" customWidth="1"/>
    <col min="3" max="3" width="24.28515625" customWidth="1"/>
  </cols>
  <sheetData>
    <row r="1" spans="1:4" x14ac:dyDescent="0.25">
      <c r="B1" t="s">
        <v>21</v>
      </c>
      <c r="C1" s="3"/>
      <c r="D1" s="4"/>
    </row>
    <row r="2" spans="1:4" x14ac:dyDescent="0.25">
      <c r="A2" t="s">
        <v>17</v>
      </c>
      <c r="B2" s="6">
        <f>'E3 data (not used)'!$H$54</f>
        <v>0.94971537001897532</v>
      </c>
      <c r="D2" s="4"/>
    </row>
    <row r="3" spans="1:4" x14ac:dyDescent="0.25">
      <c r="B3" s="5"/>
      <c r="D3" s="4"/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4"/>
    </row>
    <row r="7" spans="1:4" x14ac:dyDescent="0.25">
      <c r="B7" s="5"/>
      <c r="D7" s="4"/>
    </row>
    <row r="8" spans="1:4" x14ac:dyDescent="0.25">
      <c r="B8" s="5"/>
      <c r="D8" s="4"/>
    </row>
    <row r="9" spans="1:4" x14ac:dyDescent="0.25">
      <c r="B9" s="5"/>
      <c r="D9" s="4"/>
    </row>
    <row r="10" spans="1:4" x14ac:dyDescent="0.25">
      <c r="B10" s="5"/>
      <c r="D10" s="4"/>
    </row>
    <row r="11" spans="1:4" x14ac:dyDescent="0.25">
      <c r="B11" s="5"/>
      <c r="D11" s="4"/>
    </row>
    <row r="12" spans="1:4" x14ac:dyDescent="0.25">
      <c r="B12" s="5"/>
      <c r="D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CEC Data</vt:lpstr>
      <vt:lpstr>E3 data (not used)</vt:lpstr>
      <vt:lpstr>Calcs</vt:lpstr>
      <vt:lpstr>CEC aggregate data</vt:lpstr>
      <vt:lpstr>Fuel Mapping</vt:lpstr>
      <vt:lpstr>SYC-SYEGC</vt:lpstr>
      <vt:lpstr>SYC-FoPtPFP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Chris Busch</cp:lastModifiedBy>
  <dcterms:created xsi:type="dcterms:W3CDTF">2016-02-27T00:53:39Z</dcterms:created>
  <dcterms:modified xsi:type="dcterms:W3CDTF">2019-03-20T18:26:34Z</dcterms:modified>
</cp:coreProperties>
</file>