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10" windowWidth="15050" windowHeight="6710"/>
  </bookViews>
  <sheets>
    <sheet name="About" sheetId="1" r:id="rId1"/>
    <sheet name="E3 Pathways documentation" sheetId="3" r:id="rId2"/>
    <sheet name="GHG reductions from E3 Path" sheetId="4" r:id="rId3"/>
    <sheet name="E3 costs" sheetId="2" r:id="rId4"/>
    <sheet name="Calculate implicit FOPITY" sheetId="5" r:id="rId5"/>
  </sheets>
  <calcPr calcId="145621"/>
</workbook>
</file>

<file path=xl/calcChain.xml><?xml version="1.0" encoding="utf-8"?>
<calcChain xmlns="http://schemas.openxmlformats.org/spreadsheetml/2006/main">
  <c r="O34" i="5" l="1"/>
  <c r="P34" i="5" s="1"/>
  <c r="Q34" i="5" s="1"/>
  <c r="N34" i="5"/>
  <c r="G34" i="5" l="1"/>
  <c r="H34" i="5" s="1"/>
  <c r="I34" i="5" s="1"/>
  <c r="J34" i="5" s="1"/>
  <c r="K34" i="5" s="1"/>
  <c r="L34" i="5" s="1"/>
  <c r="D24" i="5" l="1"/>
  <c r="E24" i="5"/>
  <c r="F24" i="5"/>
  <c r="G24" i="5"/>
  <c r="H24" i="5"/>
  <c r="I24" i="5"/>
  <c r="J24" i="5"/>
  <c r="K24" i="5"/>
  <c r="L24" i="5"/>
  <c r="M24" i="5"/>
  <c r="N24" i="5"/>
  <c r="O24" i="5"/>
  <c r="P24" i="5"/>
  <c r="Q24" i="5"/>
  <c r="R24" i="5"/>
  <c r="S24" i="5"/>
  <c r="T24" i="5"/>
  <c r="U24" i="5"/>
  <c r="V24" i="5"/>
  <c r="W24" i="5"/>
  <c r="X24" i="5"/>
  <c r="Y24" i="5"/>
  <c r="Z24" i="5"/>
  <c r="AA24" i="5"/>
  <c r="AB24" i="5"/>
  <c r="AC24" i="5"/>
  <c r="AD24" i="5"/>
  <c r="AE24" i="5"/>
  <c r="AF24" i="5"/>
  <c r="AG24" i="5"/>
  <c r="AH24" i="5"/>
  <c r="AI24" i="5"/>
  <c r="AJ24" i="5"/>
  <c r="AK24" i="5"/>
  <c r="A3" i="5" l="1"/>
  <c r="B4" i="5"/>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I4" i="5"/>
  <c r="AJ4" i="5"/>
  <c r="AK4" i="5"/>
  <c r="A5" i="5"/>
  <c r="B5" i="5"/>
  <c r="C5" i="5"/>
  <c r="D5" i="5"/>
  <c r="E5" i="5"/>
  <c r="F5" i="5"/>
  <c r="G5" i="5"/>
  <c r="H5" i="5"/>
  <c r="H38" i="5" s="1"/>
  <c r="I5" i="5"/>
  <c r="J5" i="5"/>
  <c r="K5" i="5"/>
  <c r="L5" i="5"/>
  <c r="L38" i="5" s="1"/>
  <c r="M5" i="5"/>
  <c r="N5" i="5"/>
  <c r="O5" i="5"/>
  <c r="P5" i="5"/>
  <c r="P38" i="5" s="1"/>
  <c r="Q5" i="5"/>
  <c r="R5" i="5"/>
  <c r="S5" i="5"/>
  <c r="T5" i="5"/>
  <c r="U5" i="5"/>
  <c r="V5" i="5"/>
  <c r="W5" i="5"/>
  <c r="X5" i="5"/>
  <c r="Y5" i="5"/>
  <c r="Z5" i="5"/>
  <c r="AA5" i="5"/>
  <c r="AB5" i="5"/>
  <c r="AC5" i="5"/>
  <c r="AD5" i="5"/>
  <c r="AE5" i="5"/>
  <c r="AF5" i="5"/>
  <c r="AG5" i="5"/>
  <c r="AH5" i="5"/>
  <c r="AI5" i="5"/>
  <c r="AJ5" i="5"/>
  <c r="AK5" i="5"/>
  <c r="A6" i="5"/>
  <c r="B6" i="5"/>
  <c r="C6" i="5"/>
  <c r="D6" i="5"/>
  <c r="E6" i="5"/>
  <c r="F6" i="5"/>
  <c r="G6" i="5"/>
  <c r="H6" i="5"/>
  <c r="I6" i="5"/>
  <c r="J6" i="5"/>
  <c r="K6" i="5"/>
  <c r="L6" i="5"/>
  <c r="M6" i="5"/>
  <c r="N6" i="5"/>
  <c r="O6" i="5"/>
  <c r="P6" i="5"/>
  <c r="Q6" i="5"/>
  <c r="R6" i="5"/>
  <c r="S6" i="5"/>
  <c r="T6" i="5"/>
  <c r="U6" i="5"/>
  <c r="V6" i="5"/>
  <c r="W6" i="5"/>
  <c r="X6" i="5"/>
  <c r="Y6" i="5"/>
  <c r="Z6" i="5"/>
  <c r="AA6" i="5"/>
  <c r="AB6" i="5"/>
  <c r="AC6" i="5"/>
  <c r="AD6" i="5"/>
  <c r="AE6" i="5"/>
  <c r="AF6" i="5"/>
  <c r="AG6" i="5"/>
  <c r="AH6" i="5"/>
  <c r="AI6" i="5"/>
  <c r="AJ6" i="5"/>
  <c r="AK6" i="5"/>
  <c r="A7" i="5"/>
  <c r="B7" i="5"/>
  <c r="C7" i="5"/>
  <c r="D7" i="5"/>
  <c r="E7" i="5"/>
  <c r="F7" i="5"/>
  <c r="G7" i="5"/>
  <c r="H7" i="5"/>
  <c r="I7" i="5"/>
  <c r="J7" i="5"/>
  <c r="K7" i="5"/>
  <c r="L7" i="5"/>
  <c r="M7" i="5"/>
  <c r="N7" i="5"/>
  <c r="O7" i="5"/>
  <c r="P7" i="5"/>
  <c r="Q7" i="5"/>
  <c r="R7" i="5"/>
  <c r="S7" i="5"/>
  <c r="T7" i="5"/>
  <c r="U7" i="5"/>
  <c r="V7" i="5"/>
  <c r="W7" i="5"/>
  <c r="X7" i="5"/>
  <c r="Y7" i="5"/>
  <c r="Z7" i="5"/>
  <c r="AA7" i="5"/>
  <c r="AB7" i="5"/>
  <c r="AC7" i="5"/>
  <c r="AD7" i="5"/>
  <c r="AE7" i="5"/>
  <c r="AF7" i="5"/>
  <c r="AG7" i="5"/>
  <c r="AH7" i="5"/>
  <c r="AI7" i="5"/>
  <c r="AJ7" i="5"/>
  <c r="AK7" i="5"/>
  <c r="A8" i="5"/>
  <c r="B8" i="5"/>
  <c r="C8" i="5"/>
  <c r="D8" i="5"/>
  <c r="E8" i="5"/>
  <c r="F8" i="5"/>
  <c r="G8" i="5"/>
  <c r="H8" i="5"/>
  <c r="I8" i="5"/>
  <c r="J8" i="5"/>
  <c r="K8" i="5"/>
  <c r="L8" i="5"/>
  <c r="M8" i="5"/>
  <c r="N8" i="5"/>
  <c r="O8" i="5"/>
  <c r="P8" i="5"/>
  <c r="Q8" i="5"/>
  <c r="R8" i="5"/>
  <c r="S8" i="5"/>
  <c r="T8" i="5"/>
  <c r="U8" i="5"/>
  <c r="V8" i="5"/>
  <c r="W8" i="5"/>
  <c r="X8" i="5"/>
  <c r="Y8" i="5"/>
  <c r="Z8" i="5"/>
  <c r="AA8" i="5"/>
  <c r="AB8" i="5"/>
  <c r="AC8" i="5"/>
  <c r="AD8" i="5"/>
  <c r="AE8" i="5"/>
  <c r="AF8" i="5"/>
  <c r="AG8" i="5"/>
  <c r="AH8" i="5"/>
  <c r="AI8" i="5"/>
  <c r="AJ8" i="5"/>
  <c r="AK8" i="5"/>
  <c r="A9" i="5"/>
  <c r="B9" i="5"/>
  <c r="C9" i="5"/>
  <c r="D9" i="5"/>
  <c r="E9" i="5"/>
  <c r="F9" i="5"/>
  <c r="G9" i="5"/>
  <c r="H9" i="5"/>
  <c r="I9" i="5"/>
  <c r="J9" i="5"/>
  <c r="K9" i="5"/>
  <c r="L9" i="5"/>
  <c r="M9" i="5"/>
  <c r="N9" i="5"/>
  <c r="O9" i="5"/>
  <c r="P9" i="5"/>
  <c r="Q9" i="5"/>
  <c r="R9" i="5"/>
  <c r="S9" i="5"/>
  <c r="T9" i="5"/>
  <c r="U9" i="5"/>
  <c r="V9" i="5"/>
  <c r="W9" i="5"/>
  <c r="X9" i="5"/>
  <c r="Y9" i="5"/>
  <c r="Z9" i="5"/>
  <c r="AA9" i="5"/>
  <c r="AB9" i="5"/>
  <c r="AC9" i="5"/>
  <c r="AD9" i="5"/>
  <c r="AE9" i="5"/>
  <c r="AF9" i="5"/>
  <c r="AG9" i="5"/>
  <c r="AH9" i="5"/>
  <c r="AI9" i="5"/>
  <c r="AJ9" i="5"/>
  <c r="AK9" i="5"/>
  <c r="A10" i="5"/>
  <c r="B10" i="5"/>
  <c r="C10" i="5"/>
  <c r="D10" i="5"/>
  <c r="E10" i="5"/>
  <c r="F10" i="5"/>
  <c r="G10" i="5"/>
  <c r="H10" i="5"/>
  <c r="I10" i="5"/>
  <c r="J10" i="5"/>
  <c r="K10" i="5"/>
  <c r="L10" i="5"/>
  <c r="M10" i="5"/>
  <c r="N10" i="5"/>
  <c r="O10" i="5"/>
  <c r="P10" i="5"/>
  <c r="Q10" i="5"/>
  <c r="R10" i="5"/>
  <c r="S10" i="5"/>
  <c r="T10" i="5"/>
  <c r="U10" i="5"/>
  <c r="V10" i="5"/>
  <c r="W10" i="5"/>
  <c r="X10" i="5"/>
  <c r="Y10" i="5"/>
  <c r="Z10" i="5"/>
  <c r="AA10" i="5"/>
  <c r="AB10" i="5"/>
  <c r="AC10" i="5"/>
  <c r="AD10" i="5"/>
  <c r="AE10" i="5"/>
  <c r="AF10" i="5"/>
  <c r="AG10" i="5"/>
  <c r="AH10" i="5"/>
  <c r="AI10" i="5"/>
  <c r="AJ10" i="5"/>
  <c r="AK10" i="5"/>
  <c r="A11" i="5"/>
  <c r="B11" i="5"/>
  <c r="C11" i="5"/>
  <c r="D11" i="5"/>
  <c r="E11" i="5"/>
  <c r="F11" i="5"/>
  <c r="G11" i="5"/>
  <c r="H11" i="5"/>
  <c r="I11" i="5"/>
  <c r="J11" i="5"/>
  <c r="K11" i="5"/>
  <c r="L11" i="5"/>
  <c r="M11" i="5"/>
  <c r="N11" i="5"/>
  <c r="O11" i="5"/>
  <c r="P11" i="5"/>
  <c r="Q11" i="5"/>
  <c r="R11" i="5"/>
  <c r="S11" i="5"/>
  <c r="T11" i="5"/>
  <c r="U11" i="5"/>
  <c r="V11" i="5"/>
  <c r="W11" i="5"/>
  <c r="X11" i="5"/>
  <c r="Y11" i="5"/>
  <c r="Z11" i="5"/>
  <c r="AA11" i="5"/>
  <c r="AB11" i="5"/>
  <c r="AC11" i="5"/>
  <c r="AD11" i="5"/>
  <c r="AE11" i="5"/>
  <c r="AF11" i="5"/>
  <c r="AG11" i="5"/>
  <c r="AH11" i="5"/>
  <c r="AI11" i="5"/>
  <c r="AJ11" i="5"/>
  <c r="AK11" i="5"/>
  <c r="A12" i="5"/>
  <c r="B12" i="5"/>
  <c r="C12" i="5"/>
  <c r="D12" i="5"/>
  <c r="E12" i="5"/>
  <c r="F12" i="5"/>
  <c r="G12" i="5"/>
  <c r="H12" i="5"/>
  <c r="I12" i="5"/>
  <c r="J12" i="5"/>
  <c r="K12" i="5"/>
  <c r="L12" i="5"/>
  <c r="M12" i="5"/>
  <c r="N12" i="5"/>
  <c r="O12" i="5"/>
  <c r="P12" i="5"/>
  <c r="Q12" i="5"/>
  <c r="R12" i="5"/>
  <c r="S12" i="5"/>
  <c r="T12" i="5"/>
  <c r="U12" i="5"/>
  <c r="V12" i="5"/>
  <c r="W12" i="5"/>
  <c r="X12" i="5"/>
  <c r="Y12" i="5"/>
  <c r="Z12" i="5"/>
  <c r="AA12" i="5"/>
  <c r="AB12" i="5"/>
  <c r="AC12" i="5"/>
  <c r="AD12" i="5"/>
  <c r="AE12" i="5"/>
  <c r="AF12" i="5"/>
  <c r="AG12" i="5"/>
  <c r="AH12" i="5"/>
  <c r="AI12" i="5"/>
  <c r="AJ12" i="5"/>
  <c r="AK12" i="5"/>
  <c r="A13" i="5"/>
  <c r="B13" i="5"/>
  <c r="C13" i="5"/>
  <c r="D13" i="5"/>
  <c r="E13" i="5"/>
  <c r="F13" i="5"/>
  <c r="G13" i="5"/>
  <c r="H13" i="5"/>
  <c r="I13" i="5"/>
  <c r="J13" i="5"/>
  <c r="K13" i="5"/>
  <c r="L13" i="5"/>
  <c r="M13" i="5"/>
  <c r="N13" i="5"/>
  <c r="O13" i="5"/>
  <c r="P13" i="5"/>
  <c r="Q13" i="5"/>
  <c r="R13" i="5"/>
  <c r="S13" i="5"/>
  <c r="T13" i="5"/>
  <c r="U13" i="5"/>
  <c r="V13" i="5"/>
  <c r="W13" i="5"/>
  <c r="X13" i="5"/>
  <c r="Y13" i="5"/>
  <c r="Z13" i="5"/>
  <c r="AA13" i="5"/>
  <c r="AB13" i="5"/>
  <c r="AC13" i="5"/>
  <c r="AD13" i="5"/>
  <c r="AE13" i="5"/>
  <c r="AF13" i="5"/>
  <c r="AG13" i="5"/>
  <c r="AH13" i="5"/>
  <c r="AI13" i="5"/>
  <c r="AJ13" i="5"/>
  <c r="AK13" i="5"/>
  <c r="A14" i="5"/>
  <c r="B14" i="5"/>
  <c r="C14" i="5"/>
  <c r="D14" i="5"/>
  <c r="E14" i="5"/>
  <c r="F14" i="5"/>
  <c r="G14" i="5"/>
  <c r="H14" i="5"/>
  <c r="I14" i="5"/>
  <c r="J14" i="5"/>
  <c r="K14" i="5"/>
  <c r="L14" i="5"/>
  <c r="M14" i="5"/>
  <c r="N14" i="5"/>
  <c r="O14" i="5"/>
  <c r="P14" i="5"/>
  <c r="Q14" i="5"/>
  <c r="R14" i="5"/>
  <c r="S14" i="5"/>
  <c r="T14" i="5"/>
  <c r="U14" i="5"/>
  <c r="V14" i="5"/>
  <c r="W14" i="5"/>
  <c r="X14" i="5"/>
  <c r="Y14" i="5"/>
  <c r="Z14" i="5"/>
  <c r="AA14" i="5"/>
  <c r="AB14" i="5"/>
  <c r="AC14" i="5"/>
  <c r="AD14" i="5"/>
  <c r="AE14" i="5"/>
  <c r="AF14" i="5"/>
  <c r="AG14" i="5"/>
  <c r="AH14" i="5"/>
  <c r="AI14" i="5"/>
  <c r="AJ14" i="5"/>
  <c r="AK14" i="5"/>
  <c r="A15" i="5"/>
  <c r="B15" i="5"/>
  <c r="C15" i="5"/>
  <c r="D15" i="5"/>
  <c r="E15" i="5"/>
  <c r="F15" i="5"/>
  <c r="G15" i="5"/>
  <c r="H15" i="5"/>
  <c r="I15" i="5"/>
  <c r="J15" i="5"/>
  <c r="K15" i="5"/>
  <c r="L15" i="5"/>
  <c r="M15" i="5"/>
  <c r="N15" i="5"/>
  <c r="O15" i="5"/>
  <c r="P15" i="5"/>
  <c r="Q15" i="5"/>
  <c r="R15" i="5"/>
  <c r="S15" i="5"/>
  <c r="T15" i="5"/>
  <c r="U15" i="5"/>
  <c r="V15" i="5"/>
  <c r="W15" i="5"/>
  <c r="X15" i="5"/>
  <c r="Y15" i="5"/>
  <c r="Z15" i="5"/>
  <c r="AA15" i="5"/>
  <c r="AB15" i="5"/>
  <c r="AC15" i="5"/>
  <c r="AD15" i="5"/>
  <c r="AE15" i="5"/>
  <c r="AF15" i="5"/>
  <c r="AG15" i="5"/>
  <c r="AH15" i="5"/>
  <c r="AI15" i="5"/>
  <c r="AJ15" i="5"/>
  <c r="AK15" i="5"/>
  <c r="A16" i="5"/>
  <c r="B16" i="5"/>
  <c r="C16" i="5"/>
  <c r="D16" i="5"/>
  <c r="E16" i="5"/>
  <c r="F16" i="5"/>
  <c r="G16" i="5"/>
  <c r="H16" i="5"/>
  <c r="I16" i="5"/>
  <c r="J16" i="5"/>
  <c r="K16" i="5"/>
  <c r="L16" i="5"/>
  <c r="M16" i="5"/>
  <c r="N16" i="5"/>
  <c r="O16" i="5"/>
  <c r="P16" i="5"/>
  <c r="Q16" i="5"/>
  <c r="R16" i="5"/>
  <c r="S16" i="5"/>
  <c r="T16" i="5"/>
  <c r="U16" i="5"/>
  <c r="V16" i="5"/>
  <c r="W16" i="5"/>
  <c r="X16" i="5"/>
  <c r="Y16" i="5"/>
  <c r="Z16" i="5"/>
  <c r="AA16" i="5"/>
  <c r="AB16" i="5"/>
  <c r="AC16" i="5"/>
  <c r="AD16" i="5"/>
  <c r="AE16" i="5"/>
  <c r="AF16" i="5"/>
  <c r="AG16" i="5"/>
  <c r="AH16" i="5"/>
  <c r="AI16" i="5"/>
  <c r="AJ16" i="5"/>
  <c r="AK16" i="5"/>
  <c r="A17" i="5"/>
  <c r="B17" i="5"/>
  <c r="C17" i="5"/>
  <c r="D17" i="5"/>
  <c r="E17" i="5"/>
  <c r="F17" i="5"/>
  <c r="G17" i="5"/>
  <c r="H17" i="5"/>
  <c r="I17" i="5"/>
  <c r="J17" i="5"/>
  <c r="K17" i="5"/>
  <c r="L17" i="5"/>
  <c r="M17" i="5"/>
  <c r="N17" i="5"/>
  <c r="O17" i="5"/>
  <c r="P17" i="5"/>
  <c r="Q17" i="5"/>
  <c r="R17" i="5"/>
  <c r="S17" i="5"/>
  <c r="T17" i="5"/>
  <c r="U17" i="5"/>
  <c r="V17" i="5"/>
  <c r="W17" i="5"/>
  <c r="X17" i="5"/>
  <c r="Y17" i="5"/>
  <c r="Z17" i="5"/>
  <c r="AA17" i="5"/>
  <c r="AB17" i="5"/>
  <c r="AC17" i="5"/>
  <c r="AD17" i="5"/>
  <c r="AE17" i="5"/>
  <c r="AF17" i="5"/>
  <c r="AG17" i="5"/>
  <c r="AH17" i="5"/>
  <c r="AI17" i="5"/>
  <c r="AJ17" i="5"/>
  <c r="AK17" i="5"/>
  <c r="A18" i="5"/>
  <c r="B18" i="5"/>
  <c r="C18" i="5"/>
  <c r="D18" i="5"/>
  <c r="E18" i="5"/>
  <c r="F18" i="5"/>
  <c r="G18" i="5"/>
  <c r="H18" i="5"/>
  <c r="I18" i="5"/>
  <c r="J18" i="5"/>
  <c r="K18" i="5"/>
  <c r="L18" i="5"/>
  <c r="M18" i="5"/>
  <c r="N18" i="5"/>
  <c r="O18" i="5"/>
  <c r="P18" i="5"/>
  <c r="Q18" i="5"/>
  <c r="R18" i="5"/>
  <c r="S18" i="5"/>
  <c r="T18" i="5"/>
  <c r="U18" i="5"/>
  <c r="V18" i="5"/>
  <c r="W18" i="5"/>
  <c r="X18" i="5"/>
  <c r="Y18" i="5"/>
  <c r="Z18" i="5"/>
  <c r="AA18" i="5"/>
  <c r="AB18" i="5"/>
  <c r="AC18" i="5"/>
  <c r="AD18" i="5"/>
  <c r="AE18" i="5"/>
  <c r="AF18" i="5"/>
  <c r="AG18" i="5"/>
  <c r="AH18" i="5"/>
  <c r="AI18" i="5"/>
  <c r="AJ18" i="5"/>
  <c r="AK18" i="5"/>
  <c r="A19" i="5"/>
  <c r="B19" i="5"/>
  <c r="C19" i="5"/>
  <c r="D19" i="5"/>
  <c r="E19" i="5"/>
  <c r="F19" i="5"/>
  <c r="G19" i="5"/>
  <c r="H19" i="5"/>
  <c r="I19" i="5"/>
  <c r="J19" i="5"/>
  <c r="K19" i="5"/>
  <c r="L19" i="5"/>
  <c r="M19" i="5"/>
  <c r="N19" i="5"/>
  <c r="O19" i="5"/>
  <c r="P19" i="5"/>
  <c r="Q19" i="5"/>
  <c r="R19" i="5"/>
  <c r="S19" i="5"/>
  <c r="T19" i="5"/>
  <c r="U19" i="5"/>
  <c r="V19" i="5"/>
  <c r="W19" i="5"/>
  <c r="X19" i="5"/>
  <c r="Y19" i="5"/>
  <c r="Z19" i="5"/>
  <c r="AA19" i="5"/>
  <c r="AB19" i="5"/>
  <c r="AC19" i="5"/>
  <c r="AD19" i="5"/>
  <c r="AE19" i="5"/>
  <c r="AF19" i="5"/>
  <c r="AG19" i="5"/>
  <c r="AH19" i="5"/>
  <c r="AI19" i="5"/>
  <c r="AJ19" i="5"/>
  <c r="AK19" i="5"/>
  <c r="A20" i="5"/>
  <c r="B20" i="5"/>
  <c r="C20" i="5"/>
  <c r="D20" i="5"/>
  <c r="E20" i="5"/>
  <c r="F20" i="5"/>
  <c r="G20" i="5"/>
  <c r="H20" i="5"/>
  <c r="I20" i="5"/>
  <c r="J20" i="5"/>
  <c r="K20" i="5"/>
  <c r="L20" i="5"/>
  <c r="M20" i="5"/>
  <c r="N20" i="5"/>
  <c r="O20" i="5"/>
  <c r="P20" i="5"/>
  <c r="Q20" i="5"/>
  <c r="R20" i="5"/>
  <c r="S20" i="5"/>
  <c r="T20" i="5"/>
  <c r="U20" i="5"/>
  <c r="V20" i="5"/>
  <c r="W20" i="5"/>
  <c r="X20" i="5"/>
  <c r="Y20" i="5"/>
  <c r="Z20" i="5"/>
  <c r="AA20" i="5"/>
  <c r="AB20" i="5"/>
  <c r="AC20" i="5"/>
  <c r="AD20" i="5"/>
  <c r="AE20" i="5"/>
  <c r="AF20" i="5"/>
  <c r="AG20" i="5"/>
  <c r="AH20" i="5"/>
  <c r="AI20" i="5"/>
  <c r="AJ20" i="5"/>
  <c r="AK20" i="5"/>
  <c r="A21" i="5"/>
  <c r="B21" i="5"/>
  <c r="C21" i="5"/>
  <c r="D21" i="5"/>
  <c r="E21" i="5"/>
  <c r="F21" i="5"/>
  <c r="G21" i="5"/>
  <c r="H21" i="5"/>
  <c r="I21" i="5"/>
  <c r="J21" i="5"/>
  <c r="K21" i="5"/>
  <c r="L21" i="5"/>
  <c r="M21" i="5"/>
  <c r="N21" i="5"/>
  <c r="O21" i="5"/>
  <c r="P21" i="5"/>
  <c r="Q21" i="5"/>
  <c r="R21" i="5"/>
  <c r="S21" i="5"/>
  <c r="T21" i="5"/>
  <c r="U21" i="5"/>
  <c r="V21" i="5"/>
  <c r="W21" i="5"/>
  <c r="X21" i="5"/>
  <c r="Y21" i="5"/>
  <c r="Z21" i="5"/>
  <c r="AA21" i="5"/>
  <c r="AB21" i="5"/>
  <c r="AC21" i="5"/>
  <c r="AD21" i="5"/>
  <c r="AE21" i="5"/>
  <c r="AF21" i="5"/>
  <c r="AG21" i="5"/>
  <c r="AH21" i="5"/>
  <c r="AI21" i="5"/>
  <c r="AJ21" i="5"/>
  <c r="AK21" i="5"/>
  <c r="A22" i="5"/>
  <c r="B22" i="5"/>
  <c r="C22" i="5"/>
  <c r="D22" i="5"/>
  <c r="E22" i="5"/>
  <c r="F22" i="5"/>
  <c r="G22" i="5"/>
  <c r="H22" i="5"/>
  <c r="I22" i="5"/>
  <c r="J22" i="5"/>
  <c r="K22" i="5"/>
  <c r="L22" i="5"/>
  <c r="M22" i="5"/>
  <c r="N22" i="5"/>
  <c r="O22" i="5"/>
  <c r="P22" i="5"/>
  <c r="Q22" i="5"/>
  <c r="R22" i="5"/>
  <c r="S22" i="5"/>
  <c r="T22" i="5"/>
  <c r="U22" i="5"/>
  <c r="V22" i="5"/>
  <c r="W22" i="5"/>
  <c r="X22" i="5"/>
  <c r="Y22" i="5"/>
  <c r="Z22" i="5"/>
  <c r="AA22" i="5"/>
  <c r="AB22" i="5"/>
  <c r="AC22" i="5"/>
  <c r="AD22" i="5"/>
  <c r="AE22" i="5"/>
  <c r="AF22" i="5"/>
  <c r="AG22" i="5"/>
  <c r="AH22" i="5"/>
  <c r="AI22" i="5"/>
  <c r="AJ22" i="5"/>
  <c r="AK22" i="5"/>
  <c r="A23" i="5"/>
  <c r="B23" i="5"/>
  <c r="C23" i="5"/>
  <c r="D23" i="5"/>
  <c r="E23" i="5"/>
  <c r="F23" i="5"/>
  <c r="G23" i="5"/>
  <c r="H23" i="5"/>
  <c r="I23" i="5"/>
  <c r="J23" i="5"/>
  <c r="K23" i="5"/>
  <c r="L23" i="5"/>
  <c r="M23" i="5"/>
  <c r="N23" i="5"/>
  <c r="O23" i="5"/>
  <c r="P23" i="5"/>
  <c r="Q23" i="5"/>
  <c r="R23" i="5"/>
  <c r="S23" i="5"/>
  <c r="T23" i="5"/>
  <c r="U23" i="5"/>
  <c r="V23" i="5"/>
  <c r="W23" i="5"/>
  <c r="X23" i="5"/>
  <c r="Y23" i="5"/>
  <c r="Z23" i="5"/>
  <c r="AA23" i="5"/>
  <c r="AB23" i="5"/>
  <c r="AC23" i="5"/>
  <c r="AD23" i="5"/>
  <c r="AE23" i="5"/>
  <c r="AF23" i="5"/>
  <c r="AG23" i="5"/>
  <c r="AH23" i="5"/>
  <c r="AI23" i="5"/>
  <c r="AJ23" i="5"/>
  <c r="AK23" i="5"/>
  <c r="A26" i="5"/>
  <c r="B26" i="5"/>
  <c r="C26" i="5"/>
  <c r="D26" i="5"/>
  <c r="E26" i="5"/>
  <c r="F26" i="5"/>
  <c r="G26" i="5"/>
  <c r="H26" i="5"/>
  <c r="I26" i="5"/>
  <c r="J26" i="5"/>
  <c r="K26" i="5"/>
  <c r="L26" i="5"/>
  <c r="M26" i="5"/>
  <c r="N26" i="5"/>
  <c r="O26" i="5"/>
  <c r="P26" i="5"/>
  <c r="Q26" i="5"/>
  <c r="R26" i="5"/>
  <c r="S26" i="5"/>
  <c r="T26" i="5"/>
  <c r="U26" i="5"/>
  <c r="V26" i="5"/>
  <c r="W26" i="5"/>
  <c r="X26" i="5"/>
  <c r="Y26" i="5"/>
  <c r="Z26" i="5"/>
  <c r="AA26" i="5"/>
  <c r="AB26" i="5"/>
  <c r="AC26" i="5"/>
  <c r="AD26" i="5"/>
  <c r="AE26" i="5"/>
  <c r="AF26" i="5"/>
  <c r="AG26" i="5"/>
  <c r="AH26" i="5"/>
  <c r="AI26" i="5"/>
  <c r="AJ26" i="5"/>
  <c r="AK26" i="5"/>
  <c r="A28" i="5"/>
  <c r="B28" i="5"/>
  <c r="C28" i="5"/>
  <c r="D28" i="5"/>
  <c r="E28" i="5"/>
  <c r="F28" i="5"/>
  <c r="G28" i="5"/>
  <c r="H28" i="5"/>
  <c r="I28" i="5"/>
  <c r="J28" i="5"/>
  <c r="K28" i="5"/>
  <c r="L28" i="5"/>
  <c r="M28" i="5"/>
  <c r="N28" i="5"/>
  <c r="O28" i="5"/>
  <c r="P28" i="5"/>
  <c r="Q28" i="5"/>
  <c r="R28" i="5"/>
  <c r="S28" i="5"/>
  <c r="T28" i="5"/>
  <c r="U28" i="5"/>
  <c r="V28" i="5"/>
  <c r="W28" i="5"/>
  <c r="X28" i="5"/>
  <c r="Y28" i="5"/>
  <c r="Z28" i="5"/>
  <c r="AA28" i="5"/>
  <c r="AB28" i="5"/>
  <c r="AC28" i="5"/>
  <c r="AD28" i="5"/>
  <c r="AE28" i="5"/>
  <c r="AF28" i="5"/>
  <c r="AG28" i="5"/>
  <c r="AH28" i="5"/>
  <c r="AI28" i="5"/>
  <c r="AJ28" i="5"/>
  <c r="AK28" i="5"/>
  <c r="D38" i="5" l="1"/>
  <c r="N38" i="5"/>
  <c r="J38" i="5"/>
  <c r="F38" i="5"/>
  <c r="B38" i="5"/>
  <c r="M40" i="5"/>
  <c r="E40" i="5"/>
  <c r="J42" i="5"/>
  <c r="B42" i="5"/>
  <c r="P40" i="5"/>
  <c r="L40" i="5"/>
  <c r="H40" i="5"/>
  <c r="D40" i="5"/>
  <c r="Q42" i="5"/>
  <c r="M42" i="5"/>
  <c r="I42" i="5"/>
  <c r="E42" i="5"/>
  <c r="K40" i="5"/>
  <c r="C40" i="5"/>
  <c r="P42" i="5"/>
  <c r="D42" i="5"/>
  <c r="O40" i="5"/>
  <c r="G40" i="5"/>
  <c r="L42" i="5"/>
  <c r="H42" i="5"/>
  <c r="N40" i="5"/>
  <c r="J40" i="5"/>
  <c r="F40" i="5"/>
  <c r="B40" i="5"/>
  <c r="O42" i="5"/>
  <c r="K42" i="5"/>
  <c r="G42" i="5"/>
  <c r="C42" i="5"/>
  <c r="Q40" i="5"/>
  <c r="I40" i="5"/>
  <c r="N42" i="5"/>
  <c r="F42" i="5"/>
  <c r="Q38" i="5"/>
  <c r="M38" i="5"/>
  <c r="I38" i="5"/>
  <c r="E38" i="5"/>
  <c r="P39" i="5"/>
  <c r="O38" i="5"/>
  <c r="K38" i="5"/>
  <c r="G38" i="5"/>
  <c r="C38" i="5"/>
  <c r="N39" i="5"/>
  <c r="J39" i="5"/>
  <c r="F39" i="5"/>
  <c r="B39" i="5"/>
  <c r="P36" i="5"/>
  <c r="L36" i="5"/>
  <c r="H36" i="5"/>
  <c r="D36" i="5"/>
  <c r="Q39" i="5"/>
  <c r="M39" i="5"/>
  <c r="I39" i="5"/>
  <c r="E39" i="5"/>
  <c r="O36" i="5"/>
  <c r="K36" i="5"/>
  <c r="G36" i="5"/>
  <c r="C36" i="5"/>
  <c r="H39" i="5"/>
  <c r="D39" i="5"/>
  <c r="N36" i="5"/>
  <c r="J36" i="5"/>
  <c r="F36" i="5"/>
  <c r="B36" i="5"/>
  <c r="L39" i="5"/>
  <c r="O39" i="5"/>
  <c r="K39" i="5"/>
  <c r="G39" i="5"/>
  <c r="C39" i="5"/>
  <c r="Q36" i="5"/>
  <c r="M36" i="5"/>
  <c r="I36" i="5"/>
  <c r="E36" i="5"/>
  <c r="Q35" i="5"/>
  <c r="M35" i="5"/>
  <c r="I35" i="5"/>
  <c r="E35" i="5"/>
  <c r="P35" i="5"/>
  <c r="L35" i="5"/>
  <c r="H35" i="5"/>
  <c r="D35" i="5"/>
  <c r="O35" i="5"/>
  <c r="K35" i="5"/>
  <c r="G35" i="5"/>
  <c r="C35" i="5"/>
  <c r="N35" i="5"/>
  <c r="J35" i="5"/>
  <c r="F35" i="5"/>
  <c r="B35" i="5"/>
  <c r="AH71" i="4"/>
  <c r="AD71" i="4"/>
  <c r="Z71" i="4"/>
  <c r="V71" i="4"/>
  <c r="R71" i="4"/>
  <c r="N71" i="4"/>
  <c r="J71" i="4"/>
  <c r="F71" i="4"/>
  <c r="B71" i="4"/>
  <c r="AH69" i="4"/>
  <c r="AD69" i="4"/>
  <c r="Z69" i="4"/>
  <c r="V69" i="4"/>
  <c r="R69" i="4"/>
  <c r="N69" i="4"/>
  <c r="J69" i="4"/>
  <c r="F69" i="4"/>
  <c r="B69" i="4"/>
  <c r="AK66" i="4"/>
  <c r="AJ66" i="4"/>
  <c r="AI66" i="4"/>
  <c r="AH66" i="4"/>
  <c r="AG66" i="4"/>
  <c r="AF66" i="4"/>
  <c r="AE66" i="4"/>
  <c r="AD66" i="4"/>
  <c r="AC66" i="4"/>
  <c r="AB66" i="4"/>
  <c r="AA66" i="4"/>
  <c r="Z66" i="4"/>
  <c r="Y66" i="4"/>
  <c r="X66" i="4"/>
  <c r="W66" i="4"/>
  <c r="V66" i="4"/>
  <c r="U66" i="4"/>
  <c r="T66" i="4"/>
  <c r="S66" i="4"/>
  <c r="R66" i="4"/>
  <c r="Q66" i="4"/>
  <c r="P66" i="4"/>
  <c r="O66" i="4"/>
  <c r="N66" i="4"/>
  <c r="M66" i="4"/>
  <c r="L66" i="4"/>
  <c r="K66" i="4"/>
  <c r="J66" i="4"/>
  <c r="I66" i="4"/>
  <c r="H66" i="4"/>
  <c r="G66" i="4"/>
  <c r="F66" i="4"/>
  <c r="E66" i="4"/>
  <c r="D66" i="4"/>
  <c r="C66" i="4"/>
  <c r="B66" i="4"/>
  <c r="AK65" i="4"/>
  <c r="AJ65" i="4"/>
  <c r="AI65" i="4"/>
  <c r="AH65" i="4"/>
  <c r="AG65" i="4"/>
  <c r="AF65" i="4"/>
  <c r="AE65" i="4"/>
  <c r="AD65" i="4"/>
  <c r="AC65" i="4"/>
  <c r="AB65" i="4"/>
  <c r="AA65" i="4"/>
  <c r="Z65" i="4"/>
  <c r="Y65" i="4"/>
  <c r="X65" i="4"/>
  <c r="W65" i="4"/>
  <c r="V65" i="4"/>
  <c r="U65" i="4"/>
  <c r="T65" i="4"/>
  <c r="S65" i="4"/>
  <c r="R65" i="4"/>
  <c r="Q65" i="4"/>
  <c r="P65" i="4"/>
  <c r="O65" i="4"/>
  <c r="N65" i="4"/>
  <c r="M65" i="4"/>
  <c r="L65" i="4"/>
  <c r="K65" i="4"/>
  <c r="J65" i="4"/>
  <c r="I65" i="4"/>
  <c r="H65" i="4"/>
  <c r="G65" i="4"/>
  <c r="F65" i="4"/>
  <c r="E65" i="4"/>
  <c r="D65" i="4"/>
  <c r="C65" i="4"/>
  <c r="B65" i="4"/>
  <c r="AK64" i="4"/>
  <c r="AJ64" i="4"/>
  <c r="AI64" i="4"/>
  <c r="AH64" i="4"/>
  <c r="AG64" i="4"/>
  <c r="AF64" i="4"/>
  <c r="AE64" i="4"/>
  <c r="AD64" i="4"/>
  <c r="AC64" i="4"/>
  <c r="AB64" i="4"/>
  <c r="AA64" i="4"/>
  <c r="Z64" i="4"/>
  <c r="Y64" i="4"/>
  <c r="X64" i="4"/>
  <c r="W64" i="4"/>
  <c r="V64" i="4"/>
  <c r="U64" i="4"/>
  <c r="T64" i="4"/>
  <c r="S64" i="4"/>
  <c r="R64" i="4"/>
  <c r="Q64" i="4"/>
  <c r="P64" i="4"/>
  <c r="O64" i="4"/>
  <c r="N64" i="4"/>
  <c r="M64" i="4"/>
  <c r="L64" i="4"/>
  <c r="K64" i="4"/>
  <c r="J64" i="4"/>
  <c r="I64" i="4"/>
  <c r="H64" i="4"/>
  <c r="G64" i="4"/>
  <c r="F64" i="4"/>
  <c r="E64" i="4"/>
  <c r="D64" i="4"/>
  <c r="C64" i="4"/>
  <c r="B64" i="4"/>
  <c r="AK63" i="4"/>
  <c r="AJ63" i="4"/>
  <c r="AI63" i="4"/>
  <c r="AH63" i="4"/>
  <c r="AG63" i="4"/>
  <c r="AF63" i="4"/>
  <c r="AE63" i="4"/>
  <c r="AD63" i="4"/>
  <c r="AC63" i="4"/>
  <c r="AB63" i="4"/>
  <c r="AA63" i="4"/>
  <c r="Z63" i="4"/>
  <c r="Y63" i="4"/>
  <c r="X63" i="4"/>
  <c r="W63" i="4"/>
  <c r="V63" i="4"/>
  <c r="U63" i="4"/>
  <c r="T63" i="4"/>
  <c r="S63" i="4"/>
  <c r="R63" i="4"/>
  <c r="Q63" i="4"/>
  <c r="P63" i="4"/>
  <c r="O63" i="4"/>
  <c r="N63" i="4"/>
  <c r="M63" i="4"/>
  <c r="L63" i="4"/>
  <c r="K63" i="4"/>
  <c r="J63" i="4"/>
  <c r="I63" i="4"/>
  <c r="H63" i="4"/>
  <c r="G63" i="4"/>
  <c r="F63" i="4"/>
  <c r="E63" i="4"/>
  <c r="D63" i="4"/>
  <c r="C63" i="4"/>
  <c r="B63" i="4"/>
  <c r="AK62" i="4"/>
  <c r="AJ62" i="4"/>
  <c r="AI62" i="4"/>
  <c r="AH62" i="4"/>
  <c r="AG62" i="4"/>
  <c r="AF62" i="4"/>
  <c r="AE62" i="4"/>
  <c r="AD62" i="4"/>
  <c r="AC62" i="4"/>
  <c r="AB62" i="4"/>
  <c r="AA62" i="4"/>
  <c r="Z62" i="4"/>
  <c r="Y62" i="4"/>
  <c r="X62" i="4"/>
  <c r="W62" i="4"/>
  <c r="V62" i="4"/>
  <c r="U62" i="4"/>
  <c r="T62" i="4"/>
  <c r="S62" i="4"/>
  <c r="R62" i="4"/>
  <c r="Q62" i="4"/>
  <c r="P62" i="4"/>
  <c r="O62" i="4"/>
  <c r="N62" i="4"/>
  <c r="M62" i="4"/>
  <c r="L62" i="4"/>
  <c r="K62" i="4"/>
  <c r="J62" i="4"/>
  <c r="I62" i="4"/>
  <c r="H62" i="4"/>
  <c r="G62" i="4"/>
  <c r="F62" i="4"/>
  <c r="E62" i="4"/>
  <c r="D62" i="4"/>
  <c r="C62" i="4"/>
  <c r="B62" i="4"/>
  <c r="AK61" i="4"/>
  <c r="AJ61" i="4"/>
  <c r="AI61" i="4"/>
  <c r="AH61" i="4"/>
  <c r="AG61" i="4"/>
  <c r="AF61" i="4"/>
  <c r="AE61" i="4"/>
  <c r="AD61" i="4"/>
  <c r="AC61" i="4"/>
  <c r="AB61" i="4"/>
  <c r="AA61" i="4"/>
  <c r="Z61" i="4"/>
  <c r="Y61" i="4"/>
  <c r="X61" i="4"/>
  <c r="W61" i="4"/>
  <c r="V61" i="4"/>
  <c r="U61" i="4"/>
  <c r="T61" i="4"/>
  <c r="S61" i="4"/>
  <c r="R61" i="4"/>
  <c r="Q61" i="4"/>
  <c r="P61" i="4"/>
  <c r="O61" i="4"/>
  <c r="N61" i="4"/>
  <c r="M61" i="4"/>
  <c r="L61" i="4"/>
  <c r="K61" i="4"/>
  <c r="J61" i="4"/>
  <c r="I61" i="4"/>
  <c r="H61" i="4"/>
  <c r="G61" i="4"/>
  <c r="F61" i="4"/>
  <c r="E61" i="4"/>
  <c r="D61" i="4"/>
  <c r="C61" i="4"/>
  <c r="B61" i="4"/>
  <c r="AK60" i="4"/>
  <c r="AJ60" i="4"/>
  <c r="AI60" i="4"/>
  <c r="AH60" i="4"/>
  <c r="AG60" i="4"/>
  <c r="AF60" i="4"/>
  <c r="AE60" i="4"/>
  <c r="AD60" i="4"/>
  <c r="AC60" i="4"/>
  <c r="AB60" i="4"/>
  <c r="AA60" i="4"/>
  <c r="Z60" i="4"/>
  <c r="Y60" i="4"/>
  <c r="X60" i="4"/>
  <c r="W60" i="4"/>
  <c r="V60" i="4"/>
  <c r="U60" i="4"/>
  <c r="T60" i="4"/>
  <c r="S60" i="4"/>
  <c r="R60" i="4"/>
  <c r="Q60" i="4"/>
  <c r="P60" i="4"/>
  <c r="O60" i="4"/>
  <c r="N60" i="4"/>
  <c r="M60" i="4"/>
  <c r="L60" i="4"/>
  <c r="K60" i="4"/>
  <c r="J60" i="4"/>
  <c r="I60" i="4"/>
  <c r="H60" i="4"/>
  <c r="G60" i="4"/>
  <c r="F60" i="4"/>
  <c r="E60" i="4"/>
  <c r="D60" i="4"/>
  <c r="C60" i="4"/>
  <c r="B60" i="4"/>
  <c r="AK59" i="4"/>
  <c r="AJ59" i="4"/>
  <c r="AI59" i="4"/>
  <c r="AH59" i="4"/>
  <c r="AG59" i="4"/>
  <c r="AF59" i="4"/>
  <c r="AE59" i="4"/>
  <c r="AD59" i="4"/>
  <c r="AC59" i="4"/>
  <c r="AB59" i="4"/>
  <c r="AA59" i="4"/>
  <c r="Z59" i="4"/>
  <c r="Y59" i="4"/>
  <c r="X59" i="4"/>
  <c r="W59" i="4"/>
  <c r="V59" i="4"/>
  <c r="U59" i="4"/>
  <c r="T59" i="4"/>
  <c r="S59" i="4"/>
  <c r="R59" i="4"/>
  <c r="Q59" i="4"/>
  <c r="P59" i="4"/>
  <c r="O59" i="4"/>
  <c r="N59" i="4"/>
  <c r="M59" i="4"/>
  <c r="L59" i="4"/>
  <c r="K59" i="4"/>
  <c r="J59" i="4"/>
  <c r="I59" i="4"/>
  <c r="H59" i="4"/>
  <c r="G59" i="4"/>
  <c r="F59" i="4"/>
  <c r="E59" i="4"/>
  <c r="D59" i="4"/>
  <c r="C59" i="4"/>
  <c r="B59" i="4"/>
  <c r="AK58" i="4"/>
  <c r="AK71" i="4" s="1"/>
  <c r="AJ58" i="4"/>
  <c r="AJ71" i="4" s="1"/>
  <c r="AI58" i="4"/>
  <c r="AI71" i="4" s="1"/>
  <c r="AH58" i="4"/>
  <c r="AG58" i="4"/>
  <c r="AG71" i="4" s="1"/>
  <c r="AF58" i="4"/>
  <c r="AF71" i="4" s="1"/>
  <c r="AE58" i="4"/>
  <c r="AE71" i="4" s="1"/>
  <c r="AD58" i="4"/>
  <c r="AC58" i="4"/>
  <c r="AC71" i="4" s="1"/>
  <c r="AB58" i="4"/>
  <c r="AB71" i="4" s="1"/>
  <c r="AA58" i="4"/>
  <c r="AA71" i="4" s="1"/>
  <c r="Z58" i="4"/>
  <c r="Y58" i="4"/>
  <c r="Y71" i="4" s="1"/>
  <c r="X58" i="4"/>
  <c r="X71" i="4" s="1"/>
  <c r="W58" i="4"/>
  <c r="W71" i="4" s="1"/>
  <c r="V58" i="4"/>
  <c r="U58" i="4"/>
  <c r="U71" i="4" s="1"/>
  <c r="T58" i="4"/>
  <c r="T71" i="4" s="1"/>
  <c r="S58" i="4"/>
  <c r="S71" i="4" s="1"/>
  <c r="R58" i="4"/>
  <c r="Q58" i="4"/>
  <c r="Q71" i="4" s="1"/>
  <c r="P58" i="4"/>
  <c r="P71" i="4" s="1"/>
  <c r="O58" i="4"/>
  <c r="O71" i="4" s="1"/>
  <c r="N58" i="4"/>
  <c r="M58" i="4"/>
  <c r="M71" i="4" s="1"/>
  <c r="L58" i="4"/>
  <c r="L71" i="4" s="1"/>
  <c r="K58" i="4"/>
  <c r="K71" i="4" s="1"/>
  <c r="J58" i="4"/>
  <c r="I58" i="4"/>
  <c r="I71" i="4" s="1"/>
  <c r="H58" i="4"/>
  <c r="H71" i="4" s="1"/>
  <c r="G58" i="4"/>
  <c r="G71" i="4" s="1"/>
  <c r="F58" i="4"/>
  <c r="E58" i="4"/>
  <c r="E71" i="4" s="1"/>
  <c r="D58" i="4"/>
  <c r="D71" i="4" s="1"/>
  <c r="C58" i="4"/>
  <c r="C71" i="4" s="1"/>
  <c r="B58" i="4"/>
  <c r="AK57" i="4"/>
  <c r="AJ57" i="4"/>
  <c r="AI57" i="4"/>
  <c r="AH57" i="4"/>
  <c r="AG57" i="4"/>
  <c r="AF57" i="4"/>
  <c r="AE57" i="4"/>
  <c r="AD57" i="4"/>
  <c r="AC57" i="4"/>
  <c r="AB57" i="4"/>
  <c r="AA57" i="4"/>
  <c r="Z57" i="4"/>
  <c r="Y57" i="4"/>
  <c r="X57" i="4"/>
  <c r="W57" i="4"/>
  <c r="V57" i="4"/>
  <c r="U57" i="4"/>
  <c r="T57" i="4"/>
  <c r="S57" i="4"/>
  <c r="R57" i="4"/>
  <c r="Q57" i="4"/>
  <c r="P57" i="4"/>
  <c r="O57" i="4"/>
  <c r="N57" i="4"/>
  <c r="M57" i="4"/>
  <c r="L57" i="4"/>
  <c r="K57" i="4"/>
  <c r="J57" i="4"/>
  <c r="I57" i="4"/>
  <c r="H57" i="4"/>
  <c r="G57" i="4"/>
  <c r="F57" i="4"/>
  <c r="E57" i="4"/>
  <c r="D57" i="4"/>
  <c r="C57" i="4"/>
  <c r="B57" i="4"/>
  <c r="AK56" i="4"/>
  <c r="AJ56" i="4"/>
  <c r="AI56" i="4"/>
  <c r="AH56" i="4"/>
  <c r="AG56" i="4"/>
  <c r="AF56" i="4"/>
  <c r="AE56" i="4"/>
  <c r="AD56" i="4"/>
  <c r="AC56" i="4"/>
  <c r="AB56" i="4"/>
  <c r="AA56" i="4"/>
  <c r="Z56" i="4"/>
  <c r="Y56" i="4"/>
  <c r="X56" i="4"/>
  <c r="W56" i="4"/>
  <c r="V56" i="4"/>
  <c r="U56" i="4"/>
  <c r="T56" i="4"/>
  <c r="S56" i="4"/>
  <c r="R56" i="4"/>
  <c r="Q56" i="4"/>
  <c r="P56" i="4"/>
  <c r="O56" i="4"/>
  <c r="N56" i="4"/>
  <c r="M56" i="4"/>
  <c r="L56" i="4"/>
  <c r="K56" i="4"/>
  <c r="J56" i="4"/>
  <c r="I56" i="4"/>
  <c r="H56" i="4"/>
  <c r="G56" i="4"/>
  <c r="F56" i="4"/>
  <c r="E56" i="4"/>
  <c r="D56" i="4"/>
  <c r="C56" i="4"/>
  <c r="B56" i="4"/>
  <c r="AK55" i="4"/>
  <c r="AJ55" i="4"/>
  <c r="AI55" i="4"/>
  <c r="AH55" i="4"/>
  <c r="AG55" i="4"/>
  <c r="AF55" i="4"/>
  <c r="AE55" i="4"/>
  <c r="AD55" i="4"/>
  <c r="AC55" i="4"/>
  <c r="AB55" i="4"/>
  <c r="AA55" i="4"/>
  <c r="Z55" i="4"/>
  <c r="Y55" i="4"/>
  <c r="X55" i="4"/>
  <c r="W55" i="4"/>
  <c r="V55" i="4"/>
  <c r="U55" i="4"/>
  <c r="T55" i="4"/>
  <c r="S55" i="4"/>
  <c r="R55" i="4"/>
  <c r="Q55" i="4"/>
  <c r="P55" i="4"/>
  <c r="O55" i="4"/>
  <c r="N55" i="4"/>
  <c r="M55" i="4"/>
  <c r="L55" i="4"/>
  <c r="K55" i="4"/>
  <c r="J55" i="4"/>
  <c r="I55" i="4"/>
  <c r="H55" i="4"/>
  <c r="G55" i="4"/>
  <c r="F55" i="4"/>
  <c r="E55" i="4"/>
  <c r="D55" i="4"/>
  <c r="C55" i="4"/>
  <c r="B55" i="4"/>
  <c r="AK54" i="4"/>
  <c r="AK68" i="4" s="1"/>
  <c r="AJ54" i="4"/>
  <c r="AI54" i="4"/>
  <c r="AH54" i="4"/>
  <c r="AG54" i="4"/>
  <c r="AF54" i="4"/>
  <c r="AE54" i="4"/>
  <c r="AD54" i="4"/>
  <c r="AC54" i="4"/>
  <c r="AB54" i="4"/>
  <c r="AA54" i="4"/>
  <c r="Z54" i="4"/>
  <c r="Y54" i="4"/>
  <c r="X54" i="4"/>
  <c r="W54" i="4"/>
  <c r="V54" i="4"/>
  <c r="U54" i="4"/>
  <c r="T54" i="4"/>
  <c r="S54" i="4"/>
  <c r="R54" i="4"/>
  <c r="Q54" i="4"/>
  <c r="P54" i="4"/>
  <c r="O54" i="4"/>
  <c r="N54" i="4"/>
  <c r="M54" i="4"/>
  <c r="L54" i="4"/>
  <c r="K54" i="4"/>
  <c r="J54" i="4"/>
  <c r="I54" i="4"/>
  <c r="H54" i="4"/>
  <c r="G54" i="4"/>
  <c r="F54" i="4"/>
  <c r="E54" i="4"/>
  <c r="D54" i="4"/>
  <c r="C54" i="4"/>
  <c r="B54" i="4"/>
  <c r="AK53" i="4"/>
  <c r="AJ53" i="4"/>
  <c r="AI53" i="4"/>
  <c r="AH53" i="4"/>
  <c r="AG53" i="4"/>
  <c r="AF53" i="4"/>
  <c r="AE53" i="4"/>
  <c r="AD53" i="4"/>
  <c r="AC53" i="4"/>
  <c r="AB53" i="4"/>
  <c r="AA53" i="4"/>
  <c r="Z53" i="4"/>
  <c r="Y53" i="4"/>
  <c r="X53" i="4"/>
  <c r="W53" i="4"/>
  <c r="V53" i="4"/>
  <c r="U53" i="4"/>
  <c r="T53" i="4"/>
  <c r="S53" i="4"/>
  <c r="R53" i="4"/>
  <c r="Q53" i="4"/>
  <c r="P53" i="4"/>
  <c r="O53" i="4"/>
  <c r="N53" i="4"/>
  <c r="M53" i="4"/>
  <c r="L53" i="4"/>
  <c r="K53" i="4"/>
  <c r="J53" i="4"/>
  <c r="I53" i="4"/>
  <c r="H53" i="4"/>
  <c r="G53" i="4"/>
  <c r="F53" i="4"/>
  <c r="E53" i="4"/>
  <c r="D53" i="4"/>
  <c r="C53" i="4"/>
  <c r="B53" i="4"/>
  <c r="AK52" i="4"/>
  <c r="AJ52" i="4"/>
  <c r="AI52" i="4"/>
  <c r="AH52" i="4"/>
  <c r="AG52" i="4"/>
  <c r="AF52" i="4"/>
  <c r="AE52" i="4"/>
  <c r="AD52" i="4"/>
  <c r="AC52" i="4"/>
  <c r="AB52" i="4"/>
  <c r="AA52" i="4"/>
  <c r="Z52" i="4"/>
  <c r="Y52" i="4"/>
  <c r="X52" i="4"/>
  <c r="W52" i="4"/>
  <c r="V52" i="4"/>
  <c r="U52" i="4"/>
  <c r="T52" i="4"/>
  <c r="S52" i="4"/>
  <c r="R52" i="4"/>
  <c r="Q52" i="4"/>
  <c r="P52" i="4"/>
  <c r="O52" i="4"/>
  <c r="N52" i="4"/>
  <c r="M52" i="4"/>
  <c r="L52" i="4"/>
  <c r="K52" i="4"/>
  <c r="J52" i="4"/>
  <c r="I52" i="4"/>
  <c r="H52" i="4"/>
  <c r="G52" i="4"/>
  <c r="F52" i="4"/>
  <c r="E52" i="4"/>
  <c r="D52" i="4"/>
  <c r="C52" i="4"/>
  <c r="B52" i="4"/>
  <c r="AK51" i="4"/>
  <c r="AK69" i="4" s="1"/>
  <c r="AJ51" i="4"/>
  <c r="AJ69" i="4" s="1"/>
  <c r="AI51" i="4"/>
  <c r="AI69" i="4" s="1"/>
  <c r="AH51" i="4"/>
  <c r="AG51" i="4"/>
  <c r="AG69" i="4" s="1"/>
  <c r="AF51" i="4"/>
  <c r="AF69" i="4" s="1"/>
  <c r="AE51" i="4"/>
  <c r="AE69" i="4" s="1"/>
  <c r="AD51" i="4"/>
  <c r="AC51" i="4"/>
  <c r="AC69" i="4" s="1"/>
  <c r="AB51" i="4"/>
  <c r="AB69" i="4" s="1"/>
  <c r="AA51" i="4"/>
  <c r="AA69" i="4" s="1"/>
  <c r="Z51" i="4"/>
  <c r="Y51" i="4"/>
  <c r="Y69" i="4" s="1"/>
  <c r="X51" i="4"/>
  <c r="X69" i="4" s="1"/>
  <c r="W51" i="4"/>
  <c r="W69" i="4" s="1"/>
  <c r="V51" i="4"/>
  <c r="U51" i="4"/>
  <c r="U69" i="4" s="1"/>
  <c r="T51" i="4"/>
  <c r="T69" i="4" s="1"/>
  <c r="S51" i="4"/>
  <c r="S69" i="4" s="1"/>
  <c r="R51" i="4"/>
  <c r="Q51" i="4"/>
  <c r="Q69" i="4" s="1"/>
  <c r="P51" i="4"/>
  <c r="P69" i="4" s="1"/>
  <c r="O51" i="4"/>
  <c r="O69" i="4" s="1"/>
  <c r="N51" i="4"/>
  <c r="M51" i="4"/>
  <c r="M69" i="4" s="1"/>
  <c r="L51" i="4"/>
  <c r="L69" i="4" s="1"/>
  <c r="K51" i="4"/>
  <c r="K69" i="4" s="1"/>
  <c r="J51" i="4"/>
  <c r="I51" i="4"/>
  <c r="I69" i="4" s="1"/>
  <c r="H51" i="4"/>
  <c r="H69" i="4" s="1"/>
  <c r="G51" i="4"/>
  <c r="G69" i="4" s="1"/>
  <c r="F51" i="4"/>
  <c r="E51" i="4"/>
  <c r="E69" i="4" s="1"/>
  <c r="D51" i="4"/>
  <c r="D69" i="4" s="1"/>
  <c r="C51" i="4"/>
  <c r="C69" i="4" s="1"/>
  <c r="B51" i="4"/>
  <c r="AK50" i="4"/>
  <c r="AJ50" i="4"/>
  <c r="AI50" i="4"/>
  <c r="AH50" i="4"/>
  <c r="AG50" i="4"/>
  <c r="AF50" i="4"/>
  <c r="AE50" i="4"/>
  <c r="AD50" i="4"/>
  <c r="AC50" i="4"/>
  <c r="AB50" i="4"/>
  <c r="AA50" i="4"/>
  <c r="Z50" i="4"/>
  <c r="Y50" i="4"/>
  <c r="X50" i="4"/>
  <c r="W50" i="4"/>
  <c r="V50" i="4"/>
  <c r="U50" i="4"/>
  <c r="T50" i="4"/>
  <c r="S50" i="4"/>
  <c r="R50" i="4"/>
  <c r="Q50" i="4"/>
  <c r="P50" i="4"/>
  <c r="O50" i="4"/>
  <c r="N50" i="4"/>
  <c r="M50" i="4"/>
  <c r="L50" i="4"/>
  <c r="K50" i="4"/>
  <c r="J50" i="4"/>
  <c r="I50" i="4"/>
  <c r="H50" i="4"/>
  <c r="G50" i="4"/>
  <c r="F50" i="4"/>
  <c r="E50" i="4"/>
  <c r="D50" i="4"/>
  <c r="C50" i="4"/>
  <c r="B50" i="4"/>
  <c r="AK49" i="4"/>
  <c r="AJ49" i="4"/>
  <c r="AI49" i="4"/>
  <c r="AH49" i="4"/>
  <c r="AG49" i="4"/>
  <c r="AF49" i="4"/>
  <c r="AE49" i="4"/>
  <c r="AD49" i="4"/>
  <c r="AC49" i="4"/>
  <c r="AB49" i="4"/>
  <c r="AA49" i="4"/>
  <c r="Z49" i="4"/>
  <c r="Y49" i="4"/>
  <c r="X49" i="4"/>
  <c r="W49" i="4"/>
  <c r="V49" i="4"/>
  <c r="U49" i="4"/>
  <c r="T49" i="4"/>
  <c r="S49" i="4"/>
  <c r="R49" i="4"/>
  <c r="Q49" i="4"/>
  <c r="P49" i="4"/>
  <c r="O49" i="4"/>
  <c r="N49" i="4"/>
  <c r="M49" i="4"/>
  <c r="L49" i="4"/>
  <c r="K49" i="4"/>
  <c r="J49" i="4"/>
  <c r="I49" i="4"/>
  <c r="H49" i="4"/>
  <c r="G49" i="4"/>
  <c r="F49" i="4"/>
  <c r="E49" i="4"/>
  <c r="D49" i="4"/>
  <c r="C49" i="4"/>
  <c r="B49" i="4"/>
  <c r="AK48" i="4"/>
  <c r="AJ48" i="4"/>
  <c r="AI48" i="4"/>
  <c r="AH48" i="4"/>
  <c r="AG48" i="4"/>
  <c r="AF48" i="4"/>
  <c r="AE48" i="4"/>
  <c r="AD48" i="4"/>
  <c r="AC48" i="4"/>
  <c r="AB48" i="4"/>
  <c r="AA48" i="4"/>
  <c r="Z48" i="4"/>
  <c r="Y48" i="4"/>
  <c r="X48" i="4"/>
  <c r="W48" i="4"/>
  <c r="V48" i="4"/>
  <c r="U48" i="4"/>
  <c r="T48" i="4"/>
  <c r="S48" i="4"/>
  <c r="R48" i="4"/>
  <c r="Q48" i="4"/>
  <c r="P48" i="4"/>
  <c r="O48" i="4"/>
  <c r="N48" i="4"/>
  <c r="M48" i="4"/>
  <c r="L48" i="4"/>
  <c r="K48" i="4"/>
  <c r="J48" i="4"/>
  <c r="I48" i="4"/>
  <c r="H48" i="4"/>
  <c r="G48" i="4"/>
  <c r="F48" i="4"/>
  <c r="E48" i="4"/>
  <c r="D48" i="4"/>
  <c r="C48" i="4"/>
  <c r="B48" i="4"/>
  <c r="D47" i="4"/>
  <c r="E47" i="4" s="1"/>
  <c r="F47" i="4" s="1"/>
  <c r="G47" i="4" s="1"/>
  <c r="H47" i="4" s="1"/>
  <c r="I47" i="4" s="1"/>
  <c r="J47" i="4" s="1"/>
  <c r="K47" i="4" s="1"/>
  <c r="L47" i="4" s="1"/>
  <c r="M47" i="4" s="1"/>
  <c r="N47" i="4" s="1"/>
  <c r="O47" i="4" s="1"/>
  <c r="P47" i="4" s="1"/>
  <c r="Q47" i="4" s="1"/>
  <c r="R47" i="4" s="1"/>
  <c r="S47" i="4" s="1"/>
  <c r="T47" i="4" s="1"/>
  <c r="U47" i="4" s="1"/>
  <c r="V47" i="4" s="1"/>
  <c r="W47" i="4" s="1"/>
  <c r="X47" i="4" s="1"/>
  <c r="Y47" i="4" s="1"/>
  <c r="Z47" i="4" s="1"/>
  <c r="AA47" i="4" s="1"/>
  <c r="AB47" i="4" s="1"/>
  <c r="AC47" i="4" s="1"/>
  <c r="AD47" i="4" s="1"/>
  <c r="AE47" i="4" s="1"/>
  <c r="AF47" i="4" s="1"/>
  <c r="AG47" i="4" s="1"/>
  <c r="AH47" i="4" s="1"/>
  <c r="AI47" i="4" s="1"/>
  <c r="AJ47" i="4" s="1"/>
  <c r="AK47" i="4" s="1"/>
  <c r="E24" i="4"/>
  <c r="F24" i="4" s="1"/>
  <c r="G24" i="4" s="1"/>
  <c r="H24" i="4" s="1"/>
  <c r="I24" i="4" s="1"/>
  <c r="J24" i="4" s="1"/>
  <c r="K24" i="4" s="1"/>
  <c r="L24" i="4" s="1"/>
  <c r="M24" i="4" s="1"/>
  <c r="N24" i="4" s="1"/>
  <c r="O24" i="4" s="1"/>
  <c r="P24" i="4" s="1"/>
  <c r="Q24" i="4" s="1"/>
  <c r="R24" i="4" s="1"/>
  <c r="S24" i="4" s="1"/>
  <c r="T24" i="4" s="1"/>
  <c r="U24" i="4" s="1"/>
  <c r="V24" i="4" s="1"/>
  <c r="W24" i="4" s="1"/>
  <c r="X24" i="4" s="1"/>
  <c r="Y24" i="4" s="1"/>
  <c r="Z24" i="4" s="1"/>
  <c r="AA24" i="4" s="1"/>
  <c r="AB24" i="4" s="1"/>
  <c r="AC24" i="4" s="1"/>
  <c r="AD24" i="4" s="1"/>
  <c r="AE24" i="4" s="1"/>
  <c r="AF24" i="4" s="1"/>
  <c r="AG24" i="4" s="1"/>
  <c r="AH24" i="4" s="1"/>
  <c r="AI24" i="4" s="1"/>
  <c r="AJ24" i="4" s="1"/>
  <c r="AK24" i="4" s="1"/>
  <c r="D24" i="4"/>
  <c r="D2" i="4"/>
  <c r="E2" i="4" s="1"/>
  <c r="F2" i="4" s="1"/>
  <c r="G2" i="4" s="1"/>
  <c r="H2" i="4" s="1"/>
  <c r="I2" i="4" s="1"/>
  <c r="J2" i="4" s="1"/>
  <c r="K2" i="4" s="1"/>
  <c r="L2" i="4" s="1"/>
  <c r="M2" i="4" s="1"/>
  <c r="N2" i="4" s="1"/>
  <c r="O2" i="4" s="1"/>
  <c r="P2" i="4" s="1"/>
  <c r="Q2" i="4" s="1"/>
  <c r="R2" i="4" s="1"/>
  <c r="S2" i="4" s="1"/>
  <c r="T2" i="4" s="1"/>
  <c r="U2" i="4" s="1"/>
  <c r="V2" i="4" s="1"/>
  <c r="W2" i="4" s="1"/>
  <c r="X2" i="4" s="1"/>
  <c r="Y2" i="4" s="1"/>
  <c r="Z2" i="4" s="1"/>
  <c r="AA2" i="4" s="1"/>
  <c r="AB2" i="4" s="1"/>
  <c r="AC2" i="4" s="1"/>
  <c r="AD2" i="4" s="1"/>
  <c r="AE2" i="4" s="1"/>
  <c r="AF2" i="4" s="1"/>
  <c r="AG2" i="4" s="1"/>
  <c r="AH2" i="4" s="1"/>
  <c r="AI2" i="4" s="1"/>
  <c r="AJ2" i="4" s="1"/>
  <c r="AK2" i="4" s="1"/>
</calcChain>
</file>

<file path=xl/sharedStrings.xml><?xml version="1.0" encoding="utf-8"?>
<sst xmlns="http://schemas.openxmlformats.org/spreadsheetml/2006/main" count="226" uniqueCount="85">
  <si>
    <t>Notes:</t>
  </si>
  <si>
    <t>PERAC Mass CO2e Avoidable by Marginal Cost</t>
  </si>
  <si>
    <t>Sources:</t>
  </si>
  <si>
    <t>PERAC Potential Reductions in End Year Process Emissions by Policy</t>
  </si>
  <si>
    <t>PERAC Potential Perc Reduction in End Year Proc Emis from Cement</t>
  </si>
  <si>
    <t>CC</t>
  </si>
  <si>
    <t>LM</t>
  </si>
  <si>
    <t>Cement</t>
  </si>
  <si>
    <t>Waste</t>
  </si>
  <si>
    <t>Petroleum Refining</t>
  </si>
  <si>
    <t>Oil and Gas extraction</t>
  </si>
  <si>
    <t>Electricity generation - fugitive and process</t>
  </si>
  <si>
    <t>Pipeline Fugitive</t>
  </si>
  <si>
    <t>Agriculture - Enteric</t>
  </si>
  <si>
    <t>Agriculture - Soil Emissions</t>
  </si>
  <si>
    <t>Agriculture - Manure</t>
  </si>
  <si>
    <t>Agriculture - Other</t>
  </si>
  <si>
    <t>Fgas: Res</t>
  </si>
  <si>
    <t>Fgas: COM</t>
  </si>
  <si>
    <t>Fgas: IND</t>
  </si>
  <si>
    <t>Fgas: LDV</t>
  </si>
  <si>
    <t>Fgas: HDV</t>
  </si>
  <si>
    <t>Fgas:  Other Trans</t>
  </si>
  <si>
    <t>Fgas: Electricity</t>
  </si>
  <si>
    <t>Land: Fire</t>
  </si>
  <si>
    <t>Land: Use Change</t>
  </si>
  <si>
    <t>NonGHG costs from reductions in the Scoping Plan</t>
  </si>
  <si>
    <t xml:space="preserve">Map E3 categories to EPS categories </t>
  </si>
  <si>
    <t>Ag-CM</t>
  </si>
  <si>
    <t>tons of CO2e emitted</t>
  </si>
  <si>
    <t>updated reference</t>
  </si>
  <si>
    <t xml:space="preserve">scoping plan </t>
  </si>
  <si>
    <t>CO2e reductions</t>
  </si>
  <si>
    <t>sum ag-LM</t>
  </si>
  <si>
    <t>Sum of row 50-51-52-53 for EPS category NGPS</t>
  </si>
  <si>
    <t>Sum of Fgas</t>
  </si>
  <si>
    <t>E3 California Pathways Model</t>
  </si>
  <si>
    <t>September 2017 release</t>
  </si>
  <si>
    <t>California Air Resources Board</t>
  </si>
  <si>
    <t xml:space="preserve">Short Lived Climate Pollutants </t>
  </si>
  <si>
    <t>https://www.arb.ca.gov/cc/shortlived/meetings/03142017/final_slcp_report.pdf</t>
  </si>
  <si>
    <t xml:space="preserve">Personal communication with Ryan McCarthy </t>
  </si>
  <si>
    <t>March 2017</t>
  </si>
  <si>
    <t xml:space="preserve">Waste -- destroyed.   Main new strategy is diversion of organics.  Seems to fit best with destructions. </t>
  </si>
  <si>
    <t>NGPS - MC</t>
  </si>
  <si>
    <t>Chemicals</t>
  </si>
  <si>
    <t>Emission reduction potential and cost extracted from pathways outputs.</t>
  </si>
  <si>
    <t>These are zero in the reference scenario and non zero in Scoping Plan scenario (which is the same as Alternative 1).</t>
  </si>
  <si>
    <t>Costs</t>
  </si>
  <si>
    <t>(Safely assumed to be the cost of reductions)</t>
  </si>
  <si>
    <t>Reductions</t>
  </si>
  <si>
    <t>The main page for the Pathways model in Analytical includes a "Non-energy GHG emissions" choice under emissions.</t>
  </si>
  <si>
    <t>Reductions are calculated as emissions in reference minus emissions in Scoping Plan (same as Alternative 1)</t>
  </si>
  <si>
    <t>We used the Short Lived Climate Pollutants Strategy and guidance from CARB Science and Technology Advisor</t>
  </si>
  <si>
    <t>Ryan McCarthy to map E3 categories to EPS categories.  (Responsibility for mistakes rests solely with CA EPS developers)</t>
  </si>
  <si>
    <t>NGPS MR</t>
  </si>
  <si>
    <t>indst avoid F gases</t>
  </si>
  <si>
    <t>indst methane destruction</t>
  </si>
  <si>
    <t>indst worker training</t>
  </si>
  <si>
    <t>indst cement clinker substitution</t>
  </si>
  <si>
    <t>indst methane capture</t>
  </si>
  <si>
    <t>indst cropland management</t>
  </si>
  <si>
    <t>indst rice cultivation measures</t>
  </si>
  <si>
    <t>indst livestock measures</t>
  </si>
  <si>
    <t>fraction of total reductions for FOPITY / i.e. schedule implied by pace of reductions in Pathways/Scoping Plan analysis</t>
  </si>
  <si>
    <t>The tab "Calculate implicit FOPITY" generates the implementation schedule to match the accumulation of emisssion</t>
  </si>
  <si>
    <t xml:space="preserve">reductions in the Pathways/Scoping Plan work. </t>
  </si>
  <si>
    <t xml:space="preserve">Rice cultivation related methane emissions would be listed under the Ag- Other category, but these are constant in </t>
  </si>
  <si>
    <t>https://www.epa.gov/sites/production/files/2016-06/documents/mac_report_2013-v_agriculture.pdf</t>
  </si>
  <si>
    <t>the main aggressive Pathways scenarios, Scoping Plan and Alternative 1.  That is, they show no reductions.</t>
  </si>
  <si>
    <t>https://www.ers.usda.gov/data-products/rice-yearbook/</t>
  </si>
  <si>
    <t>US EPA Marginal Abatement Cost curves for non-CO2 GHG emissions</t>
  </si>
  <si>
    <t>US Dept of Ag, economic research unit</t>
  </si>
  <si>
    <t>https://www.epa.gov/global-mitigation-non-co2-greenhouse-gases/global-mitigation-non-co2-ghgs-report-download-report</t>
  </si>
  <si>
    <t>Yet, California is approximately 20% of US rice cultivation. We use the values developed for the US model,</t>
  </si>
  <si>
    <t xml:space="preserve">scaling these according to the California share of acreage.  Please see named worksheet tabs for more detail on rice. </t>
  </si>
  <si>
    <t>From US EPA by way of US EPS data</t>
  </si>
  <si>
    <t>Rice cultivation (EPA/US EPS-based)</t>
  </si>
  <si>
    <t>For Rice Cultivation</t>
  </si>
  <si>
    <t xml:space="preserve">This sheet calculates the implied policy schedule in the E3 Pathways work for California.  We do not want to accelerate beyond because to do so would render cost estimates less reliable. </t>
  </si>
  <si>
    <t>"Raw" -- before smooth path to 2020 to account for no emission reductions possible in 2017 or 2018</t>
  </si>
  <si>
    <t>Values calculated via FOPITY excel spreadsheet</t>
  </si>
  <si>
    <t>With smoothing to 2025 shown in yellow</t>
  </si>
  <si>
    <t>green values directly above hard coded in to FOPITY1</t>
  </si>
  <si>
    <t>The main page for the Pathways model includes a "Non-energy GHG costs $/year" choice under costs.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</si>
</sst>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6"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0"/>
      <name val="Arial"/>
      <family val="2"/>
    </font>
    <font>
      <sz val="10"/>
      <name val="Courier"/>
      <family val="3"/>
    </font>
  </fonts>
  <fills count="4">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s>
  <borders count="1">
    <border>
      <left/>
      <right/>
      <top/>
      <bottom/>
      <diagonal/>
    </border>
  </borders>
  <cellStyleXfs count="8">
    <xf numFmtId="0" fontId="0" fillId="0" borderId="0"/>
    <xf numFmtId="0" fontId="2" fillId="0" borderId="0" applyNumberFormat="0" applyFill="0" applyBorder="0" applyAlignment="0" applyProtection="0"/>
    <xf numFmtId="9" fontId="3"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37" fontId="5" fillId="0" borderId="0"/>
  </cellStyleXfs>
  <cellXfs count="10">
    <xf numFmtId="0" fontId="0" fillId="0" borderId="0" xfId="0"/>
    <xf numFmtId="0" fontId="1" fillId="0" borderId="0" xfId="0" applyFont="1"/>
    <xf numFmtId="11" fontId="0" fillId="0" borderId="0" xfId="0" applyNumberFormat="1"/>
    <xf numFmtId="15" fontId="0" fillId="0" borderId="0" xfId="0" applyNumberFormat="1" applyAlignment="1">
      <alignment horizontal="left"/>
    </xf>
    <xf numFmtId="49" fontId="0" fillId="0" borderId="0" xfId="0" applyNumberFormat="1" applyAlignment="1">
      <alignment horizontal="left"/>
    </xf>
    <xf numFmtId="2" fontId="0" fillId="0" borderId="0" xfId="2" applyNumberFormat="1" applyFont="1"/>
    <xf numFmtId="0" fontId="0" fillId="2" borderId="0" xfId="0" applyFill="1"/>
    <xf numFmtId="9" fontId="0" fillId="0" borderId="0" xfId="2" applyFont="1"/>
    <xf numFmtId="9" fontId="0" fillId="0" borderId="0" xfId="2" applyFont="1" applyFill="1"/>
    <xf numFmtId="9" fontId="0" fillId="3" borderId="0" xfId="2" applyFont="1" applyFill="1"/>
  </cellXfs>
  <cellStyles count="8">
    <cellStyle name="Comma 2" xfId="5"/>
    <cellStyle name="Comma 3" xfId="6"/>
    <cellStyle name="Comma 4" xfId="4"/>
    <cellStyle name="Hyperlink 2" xfId="1"/>
    <cellStyle name="Normal" xfId="0" builtinId="0"/>
    <cellStyle name="Normal 2" xfId="7"/>
    <cellStyle name="Normal 3" xfId="3"/>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'Calculate implicit FOPITY'!$A$35</c:f>
              <c:strCache>
                <c:ptCount val="1"/>
                <c:pt idx="0">
                  <c:v>indst avoid F gases</c:v>
                </c:pt>
              </c:strCache>
            </c:strRef>
          </c:tx>
          <c:marker>
            <c:symbol val="none"/>
          </c:marker>
          <c:val>
            <c:numRef>
              <c:f>'Calculate implicit FOPITY'!$B$35:$AK$35</c:f>
              <c:numCache>
                <c:formatCode>0%</c:formatCode>
                <c:ptCount val="36"/>
                <c:pt idx="0">
                  <c:v>0</c:v>
                </c:pt>
                <c:pt idx="1">
                  <c:v>0</c:v>
                </c:pt>
                <c:pt idx="2">
                  <c:v>3.5081114234096517E-2</c:v>
                </c:pt>
                <c:pt idx="3">
                  <c:v>7.2518172309765594E-2</c:v>
                </c:pt>
                <c:pt idx="4">
                  <c:v>0.113740264579901</c:v>
                </c:pt>
                <c:pt idx="5">
                  <c:v>0.15734477781580281</c:v>
                </c:pt>
                <c:pt idx="6">
                  <c:v>0.20374846071031244</c:v>
                </c:pt>
                <c:pt idx="7">
                  <c:v>0.25308584605582179</c:v>
                </c:pt>
                <c:pt idx="8">
                  <c:v>0.30537923244599863</c:v>
                </c:pt>
                <c:pt idx="9">
                  <c:v>0.36066000559138256</c:v>
                </c:pt>
                <c:pt idx="10">
                  <c:v>0.41813761503274804</c:v>
                </c:pt>
                <c:pt idx="11">
                  <c:v>0.47381132493422762</c:v>
                </c:pt>
                <c:pt idx="12">
                  <c:v>0.53140571431373795</c:v>
                </c:pt>
                <c:pt idx="13">
                  <c:v>0.59096073698480756</c:v>
                </c:pt>
                <c:pt idx="14">
                  <c:v>0.65247132871507263</c:v>
                </c:pt>
                <c:pt idx="15">
                  <c:v>0.72517839695940356</c:v>
                </c:pt>
                <c:pt idx="16">
                  <c:v>0.72517839695940356</c:v>
                </c:pt>
                <c:pt idx="17">
                  <c:v>0.72517839695940356</c:v>
                </c:pt>
                <c:pt idx="18">
                  <c:v>0.72517839695940356</c:v>
                </c:pt>
                <c:pt idx="19">
                  <c:v>0.72517839695940356</c:v>
                </c:pt>
                <c:pt idx="20">
                  <c:v>0.72517839695940356</c:v>
                </c:pt>
                <c:pt idx="21">
                  <c:v>0.72517839695940356</c:v>
                </c:pt>
                <c:pt idx="22">
                  <c:v>0.72517839695940356</c:v>
                </c:pt>
                <c:pt idx="23">
                  <c:v>0.72517839695940356</c:v>
                </c:pt>
                <c:pt idx="24">
                  <c:v>0.72517839695940356</c:v>
                </c:pt>
                <c:pt idx="25">
                  <c:v>0.72517839695940356</c:v>
                </c:pt>
                <c:pt idx="26">
                  <c:v>0.72517839695940356</c:v>
                </c:pt>
                <c:pt idx="27">
                  <c:v>0.72517839695940356</c:v>
                </c:pt>
                <c:pt idx="28">
                  <c:v>0.72517839695940356</c:v>
                </c:pt>
                <c:pt idx="29">
                  <c:v>0.72517839695940356</c:v>
                </c:pt>
                <c:pt idx="30">
                  <c:v>0.72517839695940356</c:v>
                </c:pt>
                <c:pt idx="31">
                  <c:v>0.72517839695940356</c:v>
                </c:pt>
                <c:pt idx="32">
                  <c:v>0.72517839695940356</c:v>
                </c:pt>
                <c:pt idx="33">
                  <c:v>0.72517839695940356</c:v>
                </c:pt>
                <c:pt idx="34">
                  <c:v>0.72517839695940356</c:v>
                </c:pt>
                <c:pt idx="35">
                  <c:v>0.72517839695940356</c:v>
                </c:pt>
              </c:numCache>
            </c:numRef>
          </c:val>
          <c:smooth val="0"/>
        </c:ser>
        <c:ser>
          <c:idx val="1"/>
          <c:order val="1"/>
          <c:tx>
            <c:strRef>
              <c:f>'Calculate implicit FOPITY'!$A$36</c:f>
              <c:strCache>
                <c:ptCount val="1"/>
                <c:pt idx="0">
                  <c:v>indst methane destruction</c:v>
                </c:pt>
              </c:strCache>
            </c:strRef>
          </c:tx>
          <c:marker>
            <c:symbol val="none"/>
          </c:marker>
          <c:val>
            <c:numRef>
              <c:f>'Calculate implicit FOPITY'!$B$36:$AK$36</c:f>
              <c:numCache>
                <c:formatCode>0%</c:formatCode>
                <c:ptCount val="36"/>
                <c:pt idx="0">
                  <c:v>0</c:v>
                </c:pt>
                <c:pt idx="1">
                  <c:v>0</c:v>
                </c:pt>
                <c:pt idx="2">
                  <c:v>0</c:v>
                </c:pt>
                <c:pt idx="3">
                  <c:v>0</c:v>
                </c:pt>
                <c:pt idx="4">
                  <c:v>0</c:v>
                </c:pt>
                <c:pt idx="5">
                  <c:v>4.8951048951064967E-2</c:v>
                </c:pt>
                <c:pt idx="6">
                  <c:v>9.79020979021306E-2</c:v>
                </c:pt>
                <c:pt idx="7">
                  <c:v>0.14685314685315953</c:v>
                </c:pt>
                <c:pt idx="8">
                  <c:v>0.19580419580422448</c:v>
                </c:pt>
                <c:pt idx="9">
                  <c:v>0.24475524475525409</c:v>
                </c:pt>
                <c:pt idx="10">
                  <c:v>0.2937062937062937</c:v>
                </c:pt>
                <c:pt idx="11">
                  <c:v>0.34265734265734465</c:v>
                </c:pt>
                <c:pt idx="12">
                  <c:v>0.39160839160839156</c:v>
                </c:pt>
                <c:pt idx="13">
                  <c:v>0.44055944055944252</c:v>
                </c:pt>
                <c:pt idx="14">
                  <c:v>0.48951048951048948</c:v>
                </c:pt>
                <c:pt idx="15">
                  <c:v>0.56043956043956189</c:v>
                </c:pt>
                <c:pt idx="16">
                  <c:v>0.56043956043956189</c:v>
                </c:pt>
                <c:pt idx="17">
                  <c:v>0.56043956043956189</c:v>
                </c:pt>
                <c:pt idx="18">
                  <c:v>0.56043956043956189</c:v>
                </c:pt>
                <c:pt idx="19">
                  <c:v>0.56043956043956189</c:v>
                </c:pt>
                <c:pt idx="20">
                  <c:v>0.56043956043956189</c:v>
                </c:pt>
                <c:pt idx="21">
                  <c:v>0.56043956043956189</c:v>
                </c:pt>
                <c:pt idx="22">
                  <c:v>0.56043956043956189</c:v>
                </c:pt>
                <c:pt idx="23">
                  <c:v>0.56043956043956189</c:v>
                </c:pt>
                <c:pt idx="24">
                  <c:v>0.56043956043956189</c:v>
                </c:pt>
                <c:pt idx="25">
                  <c:v>0.56043956043956189</c:v>
                </c:pt>
                <c:pt idx="26">
                  <c:v>0.56043956043956189</c:v>
                </c:pt>
                <c:pt idx="27">
                  <c:v>0.56043956043956189</c:v>
                </c:pt>
                <c:pt idx="28">
                  <c:v>0.56043956043956189</c:v>
                </c:pt>
                <c:pt idx="29">
                  <c:v>0.56043956043956189</c:v>
                </c:pt>
                <c:pt idx="30">
                  <c:v>0.56043956043956189</c:v>
                </c:pt>
                <c:pt idx="31">
                  <c:v>0.56043956043956189</c:v>
                </c:pt>
                <c:pt idx="32">
                  <c:v>0.56043956043956189</c:v>
                </c:pt>
                <c:pt idx="33">
                  <c:v>0.56043956043956189</c:v>
                </c:pt>
                <c:pt idx="34">
                  <c:v>0.56043956043956189</c:v>
                </c:pt>
                <c:pt idx="35">
                  <c:v>0.56043956043956189</c:v>
                </c:pt>
              </c:numCache>
            </c:numRef>
          </c:val>
          <c:smooth val="0"/>
        </c:ser>
        <c:ser>
          <c:idx val="2"/>
          <c:order val="2"/>
          <c:tx>
            <c:strRef>
              <c:f>'Calculate implicit FOPITY'!$A$37</c:f>
              <c:strCache>
                <c:ptCount val="1"/>
                <c:pt idx="0">
                  <c:v>indst worker training</c:v>
                </c:pt>
              </c:strCache>
            </c:strRef>
          </c:tx>
          <c:marker>
            <c:symbol val="none"/>
          </c:marker>
          <c:val>
            <c:numRef>
              <c:f>'Calculate implicit FOPITY'!$B$37:$AK$37</c:f>
              <c:numCache>
                <c:formatCode>0%</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smooth val="0"/>
        </c:ser>
        <c:ser>
          <c:idx val="3"/>
          <c:order val="3"/>
          <c:tx>
            <c:strRef>
              <c:f>'Calculate implicit FOPITY'!$A$38</c:f>
              <c:strCache>
                <c:ptCount val="1"/>
                <c:pt idx="0">
                  <c:v>indst cement clinker substitution</c:v>
                </c:pt>
              </c:strCache>
            </c:strRef>
          </c:tx>
          <c:marker>
            <c:symbol val="none"/>
          </c:marker>
          <c:val>
            <c:numRef>
              <c:f>'Calculate implicit FOPITY'!$B$38:$AK$38</c:f>
              <c:numCache>
                <c:formatCode>0%</c:formatCode>
                <c:ptCount val="36"/>
                <c:pt idx="0">
                  <c:v>0</c:v>
                </c:pt>
                <c:pt idx="1">
                  <c:v>0</c:v>
                </c:pt>
                <c:pt idx="2">
                  <c:v>3.2142857142858611E-2</c:v>
                </c:pt>
                <c:pt idx="3">
                  <c:v>6.4285714285717221E-2</c:v>
                </c:pt>
                <c:pt idx="4">
                  <c:v>9.6428571428575832E-2</c:v>
                </c:pt>
                <c:pt idx="5">
                  <c:v>0.12857142857143444</c:v>
                </c:pt>
                <c:pt idx="6">
                  <c:v>0.16071428571429305</c:v>
                </c:pt>
                <c:pt idx="7">
                  <c:v>0.1928571428571508</c:v>
                </c:pt>
                <c:pt idx="8">
                  <c:v>0.22500000000000064</c:v>
                </c:pt>
                <c:pt idx="9">
                  <c:v>0.25714285714285839</c:v>
                </c:pt>
                <c:pt idx="10">
                  <c:v>0.28928571428571698</c:v>
                </c:pt>
                <c:pt idx="11">
                  <c:v>0.32142857142857562</c:v>
                </c:pt>
                <c:pt idx="12">
                  <c:v>0.35357142857143425</c:v>
                </c:pt>
                <c:pt idx="13">
                  <c:v>0.38571428571429284</c:v>
                </c:pt>
                <c:pt idx="14">
                  <c:v>0.41785714285715148</c:v>
                </c:pt>
                <c:pt idx="15">
                  <c:v>0.47619047619047844</c:v>
                </c:pt>
                <c:pt idx="16">
                  <c:v>0.47619047619047844</c:v>
                </c:pt>
                <c:pt idx="17">
                  <c:v>0.47619047619047844</c:v>
                </c:pt>
                <c:pt idx="18">
                  <c:v>0.47619047619047844</c:v>
                </c:pt>
                <c:pt idx="19">
                  <c:v>0.47619047619047844</c:v>
                </c:pt>
                <c:pt idx="20">
                  <c:v>0.47619047619047844</c:v>
                </c:pt>
                <c:pt idx="21">
                  <c:v>0.47619047619047844</c:v>
                </c:pt>
                <c:pt idx="22">
                  <c:v>0.47619047619047844</c:v>
                </c:pt>
                <c:pt idx="23">
                  <c:v>0.47619047619047844</c:v>
                </c:pt>
                <c:pt idx="24">
                  <c:v>0.47619047619047844</c:v>
                </c:pt>
                <c:pt idx="25">
                  <c:v>0.47619047619047844</c:v>
                </c:pt>
                <c:pt idx="26">
                  <c:v>0.47619047619047844</c:v>
                </c:pt>
                <c:pt idx="27">
                  <c:v>0.47619047619047844</c:v>
                </c:pt>
                <c:pt idx="28">
                  <c:v>0.47619047619047844</c:v>
                </c:pt>
                <c:pt idx="29">
                  <c:v>0.47619047619047844</c:v>
                </c:pt>
                <c:pt idx="30">
                  <c:v>0.47619047619047844</c:v>
                </c:pt>
                <c:pt idx="31">
                  <c:v>0.47619047619047844</c:v>
                </c:pt>
                <c:pt idx="32">
                  <c:v>0.47619047619047844</c:v>
                </c:pt>
                <c:pt idx="33">
                  <c:v>0.47619047619047844</c:v>
                </c:pt>
                <c:pt idx="34">
                  <c:v>0.47619047619047844</c:v>
                </c:pt>
                <c:pt idx="35">
                  <c:v>0.47619047619047844</c:v>
                </c:pt>
              </c:numCache>
            </c:numRef>
          </c:val>
          <c:smooth val="0"/>
        </c:ser>
        <c:ser>
          <c:idx val="4"/>
          <c:order val="4"/>
          <c:tx>
            <c:strRef>
              <c:f>'Calculate implicit FOPITY'!$A$39</c:f>
              <c:strCache>
                <c:ptCount val="1"/>
                <c:pt idx="0">
                  <c:v>indst methane capture</c:v>
                </c:pt>
              </c:strCache>
            </c:strRef>
          </c:tx>
          <c:marker>
            <c:symbol val="none"/>
          </c:marker>
          <c:val>
            <c:numRef>
              <c:f>'Calculate implicit FOPITY'!$B$39:$AK$39</c:f>
              <c:numCache>
                <c:formatCode>0%</c:formatCode>
                <c:ptCount val="36"/>
                <c:pt idx="0">
                  <c:v>1.026773681695145E-5</c:v>
                </c:pt>
                <c:pt idx="1">
                  <c:v>1.026773681695145E-5</c:v>
                </c:pt>
                <c:pt idx="2">
                  <c:v>4.0188426622391395E-2</c:v>
                </c:pt>
                <c:pt idx="3">
                  <c:v>8.0366585507965702E-2</c:v>
                </c:pt>
                <c:pt idx="4">
                  <c:v>0.12054474439354006</c:v>
                </c:pt>
                <c:pt idx="5">
                  <c:v>0.16072290327911437</c:v>
                </c:pt>
                <c:pt idx="6">
                  <c:v>0.20090106216468862</c:v>
                </c:pt>
                <c:pt idx="7">
                  <c:v>0.24107922105026292</c:v>
                </c:pt>
                <c:pt idx="8">
                  <c:v>0.28125737993583733</c:v>
                </c:pt>
                <c:pt idx="9">
                  <c:v>0.32143553882141168</c:v>
                </c:pt>
                <c:pt idx="10">
                  <c:v>0.36161369770698593</c:v>
                </c:pt>
                <c:pt idx="11">
                  <c:v>0.40179185659256023</c:v>
                </c:pt>
                <c:pt idx="12">
                  <c:v>0.44197001547813447</c:v>
                </c:pt>
                <c:pt idx="13">
                  <c:v>0.48214817436370883</c:v>
                </c:pt>
                <c:pt idx="14">
                  <c:v>0.52232633324928313</c:v>
                </c:pt>
                <c:pt idx="15">
                  <c:v>0.58333761155700714</c:v>
                </c:pt>
                <c:pt idx="16">
                  <c:v>0.58333761155700714</c:v>
                </c:pt>
                <c:pt idx="17">
                  <c:v>0.58333761155700714</c:v>
                </c:pt>
                <c:pt idx="18">
                  <c:v>0.58333761155700714</c:v>
                </c:pt>
                <c:pt idx="19">
                  <c:v>0.58333761155700714</c:v>
                </c:pt>
                <c:pt idx="20">
                  <c:v>0.58333761155700714</c:v>
                </c:pt>
                <c:pt idx="21">
                  <c:v>0.58333761155700714</c:v>
                </c:pt>
                <c:pt idx="22">
                  <c:v>0.58333761155700714</c:v>
                </c:pt>
                <c:pt idx="23">
                  <c:v>0.58333761155700714</c:v>
                </c:pt>
                <c:pt idx="24">
                  <c:v>0.58333761155700714</c:v>
                </c:pt>
                <c:pt idx="25">
                  <c:v>0.58333761155700714</c:v>
                </c:pt>
                <c:pt idx="26">
                  <c:v>0.58333761155700714</c:v>
                </c:pt>
                <c:pt idx="27">
                  <c:v>0.58333761155700714</c:v>
                </c:pt>
                <c:pt idx="28">
                  <c:v>0.58333761155700714</c:v>
                </c:pt>
                <c:pt idx="29">
                  <c:v>0.58333761155700714</c:v>
                </c:pt>
                <c:pt idx="30">
                  <c:v>0.58333761155700714</c:v>
                </c:pt>
                <c:pt idx="31">
                  <c:v>0.58333761155700703</c:v>
                </c:pt>
                <c:pt idx="32">
                  <c:v>0.58333761155700703</c:v>
                </c:pt>
                <c:pt idx="33">
                  <c:v>0.58333761155700703</c:v>
                </c:pt>
                <c:pt idx="34">
                  <c:v>0.58333761155700703</c:v>
                </c:pt>
                <c:pt idx="35">
                  <c:v>0.58333761155700703</c:v>
                </c:pt>
              </c:numCache>
            </c:numRef>
          </c:val>
          <c:smooth val="0"/>
        </c:ser>
        <c:ser>
          <c:idx val="5"/>
          <c:order val="5"/>
          <c:tx>
            <c:strRef>
              <c:f>'Calculate implicit FOPITY'!$A$40</c:f>
              <c:strCache>
                <c:ptCount val="1"/>
                <c:pt idx="0">
                  <c:v>indst cropland management</c:v>
                </c:pt>
              </c:strCache>
            </c:strRef>
          </c:tx>
          <c:marker>
            <c:symbol val="none"/>
          </c:marker>
          <c:val>
            <c:numRef>
              <c:f>'Calculate implicit FOPITY'!$B$40:$AK$40</c:f>
              <c:numCache>
                <c:formatCode>0%</c:formatCode>
                <c:ptCount val="36"/>
                <c:pt idx="0">
                  <c:v>0</c:v>
                </c:pt>
                <c:pt idx="1">
                  <c:v>0</c:v>
                </c:pt>
                <c:pt idx="2">
                  <c:v>3.021978021978022E-2</c:v>
                </c:pt>
                <c:pt idx="3">
                  <c:v>6.043956043956044E-2</c:v>
                </c:pt>
                <c:pt idx="4">
                  <c:v>9.0659340659340656E-2</c:v>
                </c:pt>
                <c:pt idx="5">
                  <c:v>0.12087912087912088</c:v>
                </c:pt>
                <c:pt idx="6">
                  <c:v>0.15109890109890109</c:v>
                </c:pt>
                <c:pt idx="7">
                  <c:v>0.18131868131868131</c:v>
                </c:pt>
                <c:pt idx="8">
                  <c:v>0.21153846153846154</c:v>
                </c:pt>
                <c:pt idx="9">
                  <c:v>0.24175824175824176</c:v>
                </c:pt>
                <c:pt idx="10">
                  <c:v>0.27197802197802196</c:v>
                </c:pt>
                <c:pt idx="11">
                  <c:v>0.30219780219780218</c:v>
                </c:pt>
                <c:pt idx="12">
                  <c:v>0.3324175824175824</c:v>
                </c:pt>
                <c:pt idx="13">
                  <c:v>0.36263736263736263</c:v>
                </c:pt>
                <c:pt idx="14">
                  <c:v>0.39285714285714285</c:v>
                </c:pt>
                <c:pt idx="15">
                  <c:v>0.45054945054945061</c:v>
                </c:pt>
                <c:pt idx="16">
                  <c:v>0.45054945054945061</c:v>
                </c:pt>
                <c:pt idx="17">
                  <c:v>0.45054945054945061</c:v>
                </c:pt>
                <c:pt idx="18">
                  <c:v>0.45054945054945061</c:v>
                </c:pt>
                <c:pt idx="19">
                  <c:v>0.45054945054945061</c:v>
                </c:pt>
                <c:pt idx="20">
                  <c:v>0.45054945054945061</c:v>
                </c:pt>
                <c:pt idx="21">
                  <c:v>0.45054945054945061</c:v>
                </c:pt>
                <c:pt idx="22">
                  <c:v>0.45054945054945061</c:v>
                </c:pt>
                <c:pt idx="23">
                  <c:v>0.45054945054945061</c:v>
                </c:pt>
                <c:pt idx="24">
                  <c:v>0.45054945054945061</c:v>
                </c:pt>
                <c:pt idx="25">
                  <c:v>0.45054945054945061</c:v>
                </c:pt>
                <c:pt idx="26">
                  <c:v>0.45054945054945061</c:v>
                </c:pt>
                <c:pt idx="27">
                  <c:v>0.45054945054945061</c:v>
                </c:pt>
                <c:pt idx="28">
                  <c:v>0.45054945054945061</c:v>
                </c:pt>
                <c:pt idx="29">
                  <c:v>0.45054945054945061</c:v>
                </c:pt>
                <c:pt idx="30">
                  <c:v>0.45054945054945061</c:v>
                </c:pt>
                <c:pt idx="31">
                  <c:v>0.45054945054945061</c:v>
                </c:pt>
                <c:pt idx="32">
                  <c:v>0.45054945054945061</c:v>
                </c:pt>
                <c:pt idx="33">
                  <c:v>0.45054945054945061</c:v>
                </c:pt>
                <c:pt idx="34">
                  <c:v>0.45054945054945061</c:v>
                </c:pt>
                <c:pt idx="35">
                  <c:v>0.45054945054945061</c:v>
                </c:pt>
              </c:numCache>
            </c:numRef>
          </c:val>
          <c:smooth val="0"/>
        </c:ser>
        <c:ser>
          <c:idx val="6"/>
          <c:order val="6"/>
          <c:tx>
            <c:strRef>
              <c:f>'Calculate implicit FOPITY'!$A$41</c:f>
              <c:strCache>
                <c:ptCount val="1"/>
                <c:pt idx="0">
                  <c:v>indst rice cultivation measures</c:v>
                </c:pt>
              </c:strCache>
            </c:strRef>
          </c:tx>
          <c:marker>
            <c:symbol val="none"/>
          </c:marker>
          <c:val>
            <c:numRef>
              <c:f>'Calculate implicit FOPITY'!$B$41:$AK$41</c:f>
              <c:numCache>
                <c:formatCode>0%</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smooth val="0"/>
        </c:ser>
        <c:ser>
          <c:idx val="7"/>
          <c:order val="7"/>
          <c:tx>
            <c:strRef>
              <c:f>'Calculate implicit FOPITY'!$A$42</c:f>
              <c:strCache>
                <c:ptCount val="1"/>
                <c:pt idx="0">
                  <c:v>indst livestock measures</c:v>
                </c:pt>
              </c:strCache>
            </c:strRef>
          </c:tx>
          <c:marker>
            <c:symbol val="none"/>
          </c:marker>
          <c:val>
            <c:numRef>
              <c:f>'Calculate implicit FOPITY'!$B$42:$AK$42</c:f>
              <c:numCache>
                <c:formatCode>0%</c:formatCode>
                <c:ptCount val="36"/>
                <c:pt idx="0">
                  <c:v>0</c:v>
                </c:pt>
                <c:pt idx="1">
                  <c:v>0</c:v>
                </c:pt>
                <c:pt idx="2">
                  <c:v>1.4001295819106323E-2</c:v>
                </c:pt>
                <c:pt idx="3">
                  <c:v>2.8002591638212837E-2</c:v>
                </c:pt>
                <c:pt idx="4">
                  <c:v>4.2003887457308951E-2</c:v>
                </c:pt>
                <c:pt idx="5">
                  <c:v>0.12909444314301674</c:v>
                </c:pt>
                <c:pt idx="6">
                  <c:v>0.21618499882871392</c:v>
                </c:pt>
                <c:pt idx="7">
                  <c:v>0.30327555451441129</c:v>
                </c:pt>
                <c:pt idx="8">
                  <c:v>0.39036611020010448</c:v>
                </c:pt>
                <c:pt idx="9">
                  <c:v>0.47745666588580798</c:v>
                </c:pt>
                <c:pt idx="10">
                  <c:v>0.56454722157151249</c:v>
                </c:pt>
                <c:pt idx="11">
                  <c:v>0.65163777725720562</c:v>
                </c:pt>
                <c:pt idx="12">
                  <c:v>0.73872833294290918</c:v>
                </c:pt>
                <c:pt idx="13">
                  <c:v>0.82581888862860342</c:v>
                </c:pt>
                <c:pt idx="14">
                  <c:v>0.91290944431430687</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numCache>
            </c:numRef>
          </c:val>
          <c:smooth val="0"/>
        </c:ser>
        <c:dLbls>
          <c:showLegendKey val="0"/>
          <c:showVal val="0"/>
          <c:showCatName val="0"/>
          <c:showSerName val="0"/>
          <c:showPercent val="0"/>
          <c:showBubbleSize val="0"/>
        </c:dLbls>
        <c:marker val="1"/>
        <c:smooth val="0"/>
        <c:axId val="207516800"/>
        <c:axId val="207534720"/>
      </c:lineChart>
      <c:catAx>
        <c:axId val="207516800"/>
        <c:scaling>
          <c:orientation val="minMax"/>
        </c:scaling>
        <c:delete val="0"/>
        <c:axPos val="b"/>
        <c:majorTickMark val="out"/>
        <c:minorTickMark val="none"/>
        <c:tickLblPos val="nextTo"/>
        <c:crossAx val="207534720"/>
        <c:crosses val="autoZero"/>
        <c:auto val="1"/>
        <c:lblAlgn val="ctr"/>
        <c:lblOffset val="100"/>
        <c:noMultiLvlLbl val="0"/>
      </c:catAx>
      <c:valAx>
        <c:axId val="207534720"/>
        <c:scaling>
          <c:orientation val="minMax"/>
        </c:scaling>
        <c:delete val="0"/>
        <c:axPos val="l"/>
        <c:majorGridlines/>
        <c:numFmt formatCode="0%" sourceLinked="1"/>
        <c:majorTickMark val="out"/>
        <c:minorTickMark val="none"/>
        <c:tickLblPos val="nextTo"/>
        <c:crossAx val="2075168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6</xdr:col>
      <xdr:colOff>29394</xdr:colOff>
      <xdr:row>42</xdr:row>
      <xdr:rowOff>48722</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90500"/>
          <a:ext cx="5868219" cy="78592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228600</xdr:colOff>
      <xdr:row>56</xdr:row>
      <xdr:rowOff>95250</xdr:rowOff>
    </xdr:from>
    <xdr:to>
      <xdr:col>16</xdr:col>
      <xdr:colOff>533400</xdr:colOff>
      <xdr:row>71</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3"/>
  <sheetViews>
    <sheetView tabSelected="1" workbookViewId="0">
      <selection activeCell="B32" sqref="B32"/>
    </sheetView>
  </sheetViews>
  <sheetFormatPr defaultRowHeight="14.5" x14ac:dyDescent="0.35"/>
  <cols>
    <col min="1" max="1" width="41.81640625" customWidth="1"/>
    <col min="2" max="2" width="100.81640625" customWidth="1"/>
  </cols>
  <sheetData>
    <row r="1" spans="1:2" x14ac:dyDescent="0.35">
      <c r="A1" s="1" t="s">
        <v>3</v>
      </c>
    </row>
    <row r="2" spans="1:2" ht="15" x14ac:dyDescent="0.25">
      <c r="A2" s="1" t="s">
        <v>4</v>
      </c>
    </row>
    <row r="3" spans="1:2" ht="15" x14ac:dyDescent="0.25">
      <c r="A3" s="1" t="s">
        <v>1</v>
      </c>
    </row>
    <row r="5" spans="1:2" x14ac:dyDescent="0.35">
      <c r="A5" s="1" t="s">
        <v>2</v>
      </c>
      <c r="B5" s="1" t="s">
        <v>36</v>
      </c>
    </row>
    <row r="6" spans="1:2" x14ac:dyDescent="0.35">
      <c r="B6" t="s">
        <v>37</v>
      </c>
    </row>
    <row r="8" spans="1:2" x14ac:dyDescent="0.35">
      <c r="B8" s="1" t="s">
        <v>38</v>
      </c>
    </row>
    <row r="9" spans="1:2" x14ac:dyDescent="0.35">
      <c r="B9" t="s">
        <v>39</v>
      </c>
    </row>
    <row r="10" spans="1:2" x14ac:dyDescent="0.35">
      <c r="B10" s="4" t="s">
        <v>42</v>
      </c>
    </row>
    <row r="11" spans="1:2" x14ac:dyDescent="0.35">
      <c r="B11" t="s">
        <v>40</v>
      </c>
    </row>
    <row r="13" spans="1:2" x14ac:dyDescent="0.35">
      <c r="B13" s="1" t="s">
        <v>41</v>
      </c>
    </row>
    <row r="14" spans="1:2" x14ac:dyDescent="0.35">
      <c r="B14" s="3">
        <v>43244</v>
      </c>
    </row>
    <row r="16" spans="1:2" x14ac:dyDescent="0.35">
      <c r="B16" s="1" t="s">
        <v>78</v>
      </c>
    </row>
    <row r="17" spans="1:2" x14ac:dyDescent="0.35">
      <c r="B17" t="s">
        <v>71</v>
      </c>
    </row>
    <row r="18" spans="1:2" x14ac:dyDescent="0.35">
      <c r="B18" t="s">
        <v>73</v>
      </c>
    </row>
    <row r="19" spans="1:2" x14ac:dyDescent="0.35">
      <c r="B19" t="s">
        <v>68</v>
      </c>
    </row>
    <row r="21" spans="1:2" x14ac:dyDescent="0.35">
      <c r="B21" t="s">
        <v>72</v>
      </c>
    </row>
    <row r="22" spans="1:2" x14ac:dyDescent="0.35">
      <c r="B22" t="s">
        <v>70</v>
      </c>
    </row>
    <row r="24" spans="1:2" x14ac:dyDescent="0.35">
      <c r="A24" s="1" t="s">
        <v>0</v>
      </c>
      <c r="B24" t="s">
        <v>46</v>
      </c>
    </row>
    <row r="25" spans="1:2" x14ac:dyDescent="0.35">
      <c r="A25" s="1"/>
    </row>
    <row r="26" spans="1:2" x14ac:dyDescent="0.35">
      <c r="A26" s="1"/>
      <c r="B26" s="1" t="s">
        <v>50</v>
      </c>
    </row>
    <row r="27" spans="1:2" x14ac:dyDescent="0.35">
      <c r="B27" t="s">
        <v>51</v>
      </c>
    </row>
    <row r="28" spans="1:2" x14ac:dyDescent="0.35">
      <c r="A28" s="1"/>
      <c r="B28" t="s">
        <v>52</v>
      </c>
    </row>
    <row r="29" spans="1:2" x14ac:dyDescent="0.35">
      <c r="A29" s="1"/>
    </row>
    <row r="30" spans="1:2" x14ac:dyDescent="0.35">
      <c r="A30" s="1"/>
      <c r="B30" s="1" t="s">
        <v>48</v>
      </c>
    </row>
    <row r="31" spans="1:2" x14ac:dyDescent="0.35">
      <c r="A31" s="1"/>
      <c r="B31" t="s">
        <v>84</v>
      </c>
    </row>
    <row r="32" spans="1:2" x14ac:dyDescent="0.35">
      <c r="A32" s="1"/>
      <c r="B32" t="s">
        <v>47</v>
      </c>
    </row>
    <row r="33" spans="1:2" x14ac:dyDescent="0.35">
      <c r="B33" t="s">
        <v>49</v>
      </c>
    </row>
    <row r="35" spans="1:2" x14ac:dyDescent="0.35">
      <c r="B35" t="s">
        <v>53</v>
      </c>
    </row>
    <row r="36" spans="1:2" x14ac:dyDescent="0.35">
      <c r="B36" t="s">
        <v>54</v>
      </c>
    </row>
    <row r="38" spans="1:2" x14ac:dyDescent="0.35">
      <c r="B38" t="s">
        <v>65</v>
      </c>
    </row>
    <row r="39" spans="1:2" x14ac:dyDescent="0.35">
      <c r="B39" t="s">
        <v>66</v>
      </c>
    </row>
    <row r="41" spans="1:2" x14ac:dyDescent="0.35">
      <c r="B41" t="s">
        <v>67</v>
      </c>
    </row>
    <row r="42" spans="1:2" x14ac:dyDescent="0.35">
      <c r="B42" t="s">
        <v>69</v>
      </c>
    </row>
    <row r="43" spans="1:2" x14ac:dyDescent="0.35">
      <c r="B43" t="s">
        <v>74</v>
      </c>
    </row>
    <row r="44" spans="1:2" x14ac:dyDescent="0.35">
      <c r="B44" t="s">
        <v>75</v>
      </c>
    </row>
    <row r="46" spans="1:2" x14ac:dyDescent="0.35">
      <c r="A46" s="1" t="s">
        <v>27</v>
      </c>
    </row>
    <row r="47" spans="1:2" x14ac:dyDescent="0.35">
      <c r="A47" t="s">
        <v>7</v>
      </c>
      <c r="B47" t="s">
        <v>5</v>
      </c>
    </row>
    <row r="48" spans="1:2" x14ac:dyDescent="0.35">
      <c r="A48" t="s">
        <v>8</v>
      </c>
      <c r="B48" t="s">
        <v>43</v>
      </c>
    </row>
    <row r="49" spans="1:2" x14ac:dyDescent="0.35">
      <c r="A49" t="s">
        <v>9</v>
      </c>
      <c r="B49" t="s">
        <v>44</v>
      </c>
    </row>
    <row r="50" spans="1:2" x14ac:dyDescent="0.35">
      <c r="A50" t="s">
        <v>10</v>
      </c>
      <c r="B50" t="s">
        <v>44</v>
      </c>
    </row>
    <row r="51" spans="1:2" x14ac:dyDescent="0.35">
      <c r="A51" t="s">
        <v>11</v>
      </c>
      <c r="B51" t="s">
        <v>44</v>
      </c>
    </row>
    <row r="52" spans="1:2" x14ac:dyDescent="0.35">
      <c r="A52" t="s">
        <v>12</v>
      </c>
      <c r="B52" t="s">
        <v>44</v>
      </c>
    </row>
    <row r="53" spans="1:2" x14ac:dyDescent="0.35">
      <c r="A53" t="s">
        <v>13</v>
      </c>
      <c r="B53" t="s">
        <v>6</v>
      </c>
    </row>
    <row r="54" spans="1:2" x14ac:dyDescent="0.35">
      <c r="A54" t="s">
        <v>14</v>
      </c>
      <c r="B54" t="s">
        <v>28</v>
      </c>
    </row>
    <row r="55" spans="1:2" x14ac:dyDescent="0.35">
      <c r="A55" t="s">
        <v>15</v>
      </c>
      <c r="B55" t="s">
        <v>6</v>
      </c>
    </row>
    <row r="56" spans="1:2" x14ac:dyDescent="0.35">
      <c r="A56" t="s">
        <v>16</v>
      </c>
      <c r="B56" t="s">
        <v>76</v>
      </c>
    </row>
    <row r="57" spans="1:2" x14ac:dyDescent="0.35">
      <c r="A57" t="s">
        <v>17</v>
      </c>
      <c r="B57" t="s">
        <v>45</v>
      </c>
    </row>
    <row r="58" spans="1:2" x14ac:dyDescent="0.35">
      <c r="A58" t="s">
        <v>18</v>
      </c>
      <c r="B58" t="s">
        <v>45</v>
      </c>
    </row>
    <row r="59" spans="1:2" x14ac:dyDescent="0.35">
      <c r="A59" t="s">
        <v>19</v>
      </c>
      <c r="B59" t="s">
        <v>45</v>
      </c>
    </row>
    <row r="60" spans="1:2" x14ac:dyDescent="0.35">
      <c r="A60" t="s">
        <v>20</v>
      </c>
      <c r="B60" t="s">
        <v>45</v>
      </c>
    </row>
    <row r="61" spans="1:2" x14ac:dyDescent="0.35">
      <c r="A61" t="s">
        <v>21</v>
      </c>
      <c r="B61" t="s">
        <v>45</v>
      </c>
    </row>
    <row r="62" spans="1:2" x14ac:dyDescent="0.35">
      <c r="A62" t="s">
        <v>22</v>
      </c>
      <c r="B62" t="s">
        <v>45</v>
      </c>
    </row>
    <row r="63" spans="1:2" x14ac:dyDescent="0.35">
      <c r="A63" t="s">
        <v>23</v>
      </c>
      <c r="B63" t="s">
        <v>45</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9:A115"/>
  <sheetViews>
    <sheetView topLeftCell="A4" workbookViewId="0">
      <selection activeCell="H36" sqref="H36"/>
    </sheetView>
  </sheetViews>
  <sheetFormatPr defaultRowHeight="14.5" x14ac:dyDescent="0.35"/>
  <cols>
    <col min="1" max="1" width="41.81640625" customWidth="1"/>
  </cols>
  <sheetData>
    <row r="99" spans="1:1" x14ac:dyDescent="0.35">
      <c r="A99" t="s">
        <v>7</v>
      </c>
    </row>
    <row r="100" spans="1:1" x14ac:dyDescent="0.35">
      <c r="A100" t="s">
        <v>8</v>
      </c>
    </row>
    <row r="101" spans="1:1" x14ac:dyDescent="0.35">
      <c r="A101" t="s">
        <v>9</v>
      </c>
    </row>
    <row r="102" spans="1:1" x14ac:dyDescent="0.35">
      <c r="A102" t="s">
        <v>10</v>
      </c>
    </row>
    <row r="103" spans="1:1" x14ac:dyDescent="0.35">
      <c r="A103" t="s">
        <v>11</v>
      </c>
    </row>
    <row r="104" spans="1:1" x14ac:dyDescent="0.35">
      <c r="A104" t="s">
        <v>12</v>
      </c>
    </row>
    <row r="105" spans="1:1" x14ac:dyDescent="0.35">
      <c r="A105" t="s">
        <v>13</v>
      </c>
    </row>
    <row r="106" spans="1:1" x14ac:dyDescent="0.35">
      <c r="A106" t="s">
        <v>14</v>
      </c>
    </row>
    <row r="107" spans="1:1" x14ac:dyDescent="0.35">
      <c r="A107" t="s">
        <v>15</v>
      </c>
    </row>
    <row r="108" spans="1:1" x14ac:dyDescent="0.35">
      <c r="A108" t="s">
        <v>16</v>
      </c>
    </row>
    <row r="109" spans="1:1" x14ac:dyDescent="0.35">
      <c r="A109" t="s">
        <v>17</v>
      </c>
    </row>
    <row r="110" spans="1:1" x14ac:dyDescent="0.35">
      <c r="A110" t="s">
        <v>18</v>
      </c>
    </row>
    <row r="111" spans="1:1" x14ac:dyDescent="0.35">
      <c r="A111" t="s">
        <v>19</v>
      </c>
    </row>
    <row r="112" spans="1:1" x14ac:dyDescent="0.35">
      <c r="A112" t="s">
        <v>20</v>
      </c>
    </row>
    <row r="113" spans="1:1" x14ac:dyDescent="0.35">
      <c r="A113" t="s">
        <v>21</v>
      </c>
    </row>
    <row r="114" spans="1:1" x14ac:dyDescent="0.35">
      <c r="A114" t="s">
        <v>22</v>
      </c>
    </row>
    <row r="115" spans="1:1" x14ac:dyDescent="0.35">
      <c r="A115" t="s">
        <v>23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1"/>
  <sheetViews>
    <sheetView topLeftCell="A42" workbookViewId="0">
      <selection activeCell="E57" sqref="E57"/>
    </sheetView>
  </sheetViews>
  <sheetFormatPr defaultRowHeight="14.5" x14ac:dyDescent="0.35"/>
  <cols>
    <col min="1" max="1" width="40.08984375" bestFit="1" customWidth="1"/>
  </cols>
  <sheetData>
    <row r="1" spans="1:37" x14ac:dyDescent="0.35">
      <c r="A1" t="s">
        <v>29</v>
      </c>
      <c r="C1" t="s">
        <v>30</v>
      </c>
    </row>
    <row r="2" spans="1:37" x14ac:dyDescent="0.35">
      <c r="B2">
        <v>2015</v>
      </c>
      <c r="C2">
        <v>2016</v>
      </c>
      <c r="D2">
        <f>C2+1</f>
        <v>2017</v>
      </c>
      <c r="E2">
        <f t="shared" ref="E2:AK2" si="0">D2+1</f>
        <v>2018</v>
      </c>
      <c r="F2">
        <f t="shared" si="0"/>
        <v>2019</v>
      </c>
      <c r="G2">
        <f t="shared" si="0"/>
        <v>2020</v>
      </c>
      <c r="H2">
        <f t="shared" si="0"/>
        <v>2021</v>
      </c>
      <c r="I2">
        <f t="shared" si="0"/>
        <v>2022</v>
      </c>
      <c r="J2">
        <f t="shared" si="0"/>
        <v>2023</v>
      </c>
      <c r="K2">
        <f t="shared" si="0"/>
        <v>2024</v>
      </c>
      <c r="L2">
        <f t="shared" si="0"/>
        <v>2025</v>
      </c>
      <c r="M2">
        <f t="shared" si="0"/>
        <v>2026</v>
      </c>
      <c r="N2">
        <f t="shared" si="0"/>
        <v>2027</v>
      </c>
      <c r="O2">
        <f t="shared" si="0"/>
        <v>2028</v>
      </c>
      <c r="P2">
        <f t="shared" si="0"/>
        <v>2029</v>
      </c>
      <c r="Q2">
        <f t="shared" si="0"/>
        <v>2030</v>
      </c>
      <c r="R2">
        <f t="shared" si="0"/>
        <v>2031</v>
      </c>
      <c r="S2">
        <f t="shared" si="0"/>
        <v>2032</v>
      </c>
      <c r="T2">
        <f t="shared" si="0"/>
        <v>2033</v>
      </c>
      <c r="U2">
        <f t="shared" si="0"/>
        <v>2034</v>
      </c>
      <c r="V2">
        <f t="shared" si="0"/>
        <v>2035</v>
      </c>
      <c r="W2">
        <f t="shared" si="0"/>
        <v>2036</v>
      </c>
      <c r="X2">
        <f t="shared" si="0"/>
        <v>2037</v>
      </c>
      <c r="Y2">
        <f t="shared" si="0"/>
        <v>2038</v>
      </c>
      <c r="Z2">
        <f t="shared" si="0"/>
        <v>2039</v>
      </c>
      <c r="AA2">
        <f t="shared" si="0"/>
        <v>2040</v>
      </c>
      <c r="AB2">
        <f t="shared" si="0"/>
        <v>2041</v>
      </c>
      <c r="AC2">
        <f t="shared" si="0"/>
        <v>2042</v>
      </c>
      <c r="AD2">
        <f t="shared" si="0"/>
        <v>2043</v>
      </c>
      <c r="AE2">
        <f t="shared" si="0"/>
        <v>2044</v>
      </c>
      <c r="AF2">
        <f t="shared" si="0"/>
        <v>2045</v>
      </c>
      <c r="AG2">
        <f t="shared" si="0"/>
        <v>2046</v>
      </c>
      <c r="AH2">
        <f t="shared" si="0"/>
        <v>2047</v>
      </c>
      <c r="AI2">
        <f t="shared" si="0"/>
        <v>2048</v>
      </c>
      <c r="AJ2">
        <f t="shared" si="0"/>
        <v>2049</v>
      </c>
      <c r="AK2">
        <f t="shared" si="0"/>
        <v>2050</v>
      </c>
    </row>
    <row r="3" spans="1:37" x14ac:dyDescent="0.35">
      <c r="A3" t="s">
        <v>7</v>
      </c>
      <c r="B3" s="2">
        <v>5322350.5870000003</v>
      </c>
      <c r="C3" s="2">
        <v>5322350.5870000003</v>
      </c>
      <c r="D3" s="2">
        <v>5322350.5870000003</v>
      </c>
      <c r="E3" s="2">
        <v>5322350.5870000003</v>
      </c>
      <c r="F3" s="2">
        <v>5322350.5870000003</v>
      </c>
      <c r="G3" s="2">
        <v>5322350.5870000003</v>
      </c>
      <c r="H3" s="2">
        <v>5322350.5870000003</v>
      </c>
      <c r="I3" s="2">
        <v>5322350.5870000003</v>
      </c>
      <c r="J3" s="2">
        <v>5322350.5870000003</v>
      </c>
      <c r="K3" s="2">
        <v>5322350.5870000003</v>
      </c>
      <c r="L3" s="2">
        <v>5322350.5870000003</v>
      </c>
      <c r="M3" s="2">
        <v>5322350.5870000003</v>
      </c>
      <c r="N3" s="2">
        <v>5322350.5870000003</v>
      </c>
      <c r="O3" s="2">
        <v>5322350.5870000003</v>
      </c>
      <c r="P3" s="2">
        <v>5322350.5870000003</v>
      </c>
      <c r="Q3" s="2">
        <v>5322350.5870000003</v>
      </c>
      <c r="R3" s="2">
        <v>5322350.5870000003</v>
      </c>
      <c r="S3" s="2">
        <v>5322350.5870000003</v>
      </c>
      <c r="T3" s="2">
        <v>5322350.5870000003</v>
      </c>
      <c r="U3" s="2">
        <v>5322350.5870000003</v>
      </c>
      <c r="V3" s="2">
        <v>5322350.5870000003</v>
      </c>
      <c r="W3" s="2">
        <v>5322350.5870000003</v>
      </c>
      <c r="X3" s="2">
        <v>5322350.5870000003</v>
      </c>
      <c r="Y3" s="2">
        <v>5322350.5870000003</v>
      </c>
      <c r="Z3" s="2">
        <v>5322350.5870000003</v>
      </c>
      <c r="AA3" s="2">
        <v>5322350.5870000003</v>
      </c>
      <c r="AB3" s="2">
        <v>5322350.5870000003</v>
      </c>
      <c r="AC3" s="2">
        <v>5322350.5870000003</v>
      </c>
      <c r="AD3" s="2">
        <v>5322350.5870000003</v>
      </c>
      <c r="AE3" s="2">
        <v>5322350.5870000003</v>
      </c>
      <c r="AF3" s="2">
        <v>5322350.5870000003</v>
      </c>
      <c r="AG3" s="2">
        <v>5322350.5870000003</v>
      </c>
      <c r="AH3" s="2">
        <v>5322350.5870000003</v>
      </c>
      <c r="AI3" s="2">
        <v>5322350.5870000003</v>
      </c>
      <c r="AJ3" s="2">
        <v>5322350.5870000003</v>
      </c>
      <c r="AK3" s="2">
        <v>5322350.5870000003</v>
      </c>
    </row>
    <row r="4" spans="1:37" x14ac:dyDescent="0.35">
      <c r="A4" t="s">
        <v>8</v>
      </c>
      <c r="B4" s="2">
        <v>10730879.810000001</v>
      </c>
      <c r="C4" s="2">
        <v>10730879.810000001</v>
      </c>
      <c r="D4" s="2">
        <v>10730879.810000001</v>
      </c>
      <c r="E4" s="2">
        <v>10730879.810000001</v>
      </c>
      <c r="F4" s="2">
        <v>10730879.810000001</v>
      </c>
      <c r="G4" s="2">
        <v>10730879.810000001</v>
      </c>
      <c r="H4" s="2">
        <v>10730879.810000001</v>
      </c>
      <c r="I4" s="2">
        <v>10730879.810000001</v>
      </c>
      <c r="J4" s="2">
        <v>10730879.810000001</v>
      </c>
      <c r="K4" s="2">
        <v>10730879.810000001</v>
      </c>
      <c r="L4" s="2">
        <v>10730879.810000001</v>
      </c>
      <c r="M4" s="2">
        <v>10730879.810000001</v>
      </c>
      <c r="N4" s="2">
        <v>10730879.810000001</v>
      </c>
      <c r="O4" s="2">
        <v>10730879.810000001</v>
      </c>
      <c r="P4" s="2">
        <v>10730879.810000001</v>
      </c>
      <c r="Q4" s="2">
        <v>10730879.810000001</v>
      </c>
      <c r="R4" s="2">
        <v>10730879.810000001</v>
      </c>
      <c r="S4" s="2">
        <v>10730879.810000001</v>
      </c>
      <c r="T4" s="2">
        <v>10730879.810000001</v>
      </c>
      <c r="U4" s="2">
        <v>10730879.810000001</v>
      </c>
      <c r="V4" s="2">
        <v>10730879.810000001</v>
      </c>
      <c r="W4" s="2">
        <v>10730879.810000001</v>
      </c>
      <c r="X4" s="2">
        <v>10730879.810000001</v>
      </c>
      <c r="Y4" s="2">
        <v>10730879.810000001</v>
      </c>
      <c r="Z4" s="2">
        <v>10730879.810000001</v>
      </c>
      <c r="AA4" s="2">
        <v>10730879.810000001</v>
      </c>
      <c r="AB4" s="2">
        <v>10730879.810000001</v>
      </c>
      <c r="AC4" s="2">
        <v>10730879.810000001</v>
      </c>
      <c r="AD4" s="2">
        <v>10730879.810000001</v>
      </c>
      <c r="AE4" s="2">
        <v>10730879.810000001</v>
      </c>
      <c r="AF4" s="2">
        <v>10730879.810000001</v>
      </c>
      <c r="AG4" s="2">
        <v>10730879.810000001</v>
      </c>
      <c r="AH4" s="2">
        <v>10730879.810000001</v>
      </c>
      <c r="AI4" s="2">
        <v>10730879.810000001</v>
      </c>
      <c r="AJ4" s="2">
        <v>10730879.810000001</v>
      </c>
      <c r="AK4" s="2">
        <v>10730879.810000001</v>
      </c>
    </row>
    <row r="5" spans="1:37" x14ac:dyDescent="0.35">
      <c r="A5" t="s">
        <v>9</v>
      </c>
      <c r="B5" s="2">
        <v>645459.59699999995</v>
      </c>
      <c r="C5" s="2">
        <v>645459.59699999995</v>
      </c>
      <c r="D5" s="2">
        <v>645459.59699999995</v>
      </c>
      <c r="E5" s="2">
        <v>645459.59699999995</v>
      </c>
      <c r="F5" s="2">
        <v>645459.59699999995</v>
      </c>
      <c r="G5" s="2">
        <v>645459.59699999995</v>
      </c>
      <c r="H5" s="2">
        <v>645459.59699999995</v>
      </c>
      <c r="I5" s="2">
        <v>645459.59699999995</v>
      </c>
      <c r="J5" s="2">
        <v>645459.59699999995</v>
      </c>
      <c r="K5" s="2">
        <v>645459.59699999995</v>
      </c>
      <c r="L5" s="2">
        <v>645459.59699999995</v>
      </c>
      <c r="M5" s="2">
        <v>645459.59699999995</v>
      </c>
      <c r="N5" s="2">
        <v>645459.59699999995</v>
      </c>
      <c r="O5" s="2">
        <v>645459.59699999995</v>
      </c>
      <c r="P5" s="2">
        <v>645459.59699999995</v>
      </c>
      <c r="Q5" s="2">
        <v>645459.59699999995</v>
      </c>
      <c r="R5" s="2">
        <v>645459.59699999995</v>
      </c>
      <c r="S5" s="2">
        <v>645459.59699999995</v>
      </c>
      <c r="T5" s="2">
        <v>645459.59699999995</v>
      </c>
      <c r="U5" s="2">
        <v>645459.59699999995</v>
      </c>
      <c r="V5" s="2">
        <v>645459.59699999995</v>
      </c>
      <c r="W5" s="2">
        <v>645459.59699999995</v>
      </c>
      <c r="X5" s="2">
        <v>645459.59699999995</v>
      </c>
      <c r="Y5" s="2">
        <v>645459.59699999995</v>
      </c>
      <c r="Z5" s="2">
        <v>645459.59699999995</v>
      </c>
      <c r="AA5" s="2">
        <v>645459.59699999995</v>
      </c>
      <c r="AB5" s="2">
        <v>645459.59699999995</v>
      </c>
      <c r="AC5" s="2">
        <v>645459.59699999995</v>
      </c>
      <c r="AD5" s="2">
        <v>645459.59699999995</v>
      </c>
      <c r="AE5" s="2">
        <v>645459.59699999995</v>
      </c>
      <c r="AF5" s="2">
        <v>645459.59699999995</v>
      </c>
      <c r="AG5" s="2">
        <v>645459.59699999995</v>
      </c>
      <c r="AH5" s="2">
        <v>645459.59699999995</v>
      </c>
      <c r="AI5" s="2">
        <v>645459.59699999995</v>
      </c>
      <c r="AJ5" s="2">
        <v>645459.59699999995</v>
      </c>
      <c r="AK5" s="2">
        <v>645459.59699999995</v>
      </c>
    </row>
    <row r="6" spans="1:37" x14ac:dyDescent="0.35">
      <c r="A6" t="s">
        <v>10</v>
      </c>
      <c r="B6" s="2">
        <v>1814636.5719999999</v>
      </c>
      <c r="C6" s="2">
        <v>1814636.5719999999</v>
      </c>
      <c r="D6" s="2">
        <v>1814636.5719999999</v>
      </c>
      <c r="E6" s="2">
        <v>1814636.5719999999</v>
      </c>
      <c r="F6" s="2">
        <v>1814636.5719999999</v>
      </c>
      <c r="G6" s="2">
        <v>1814636.5719999999</v>
      </c>
      <c r="H6" s="2">
        <v>1814636.5719999999</v>
      </c>
      <c r="I6" s="2">
        <v>1814636.5719999999</v>
      </c>
      <c r="J6" s="2">
        <v>1814636.5719999999</v>
      </c>
      <c r="K6" s="2">
        <v>1814636.5719999999</v>
      </c>
      <c r="L6" s="2">
        <v>1814636.5719999999</v>
      </c>
      <c r="M6" s="2">
        <v>1814636.5719999999</v>
      </c>
      <c r="N6" s="2">
        <v>1814636.5719999999</v>
      </c>
      <c r="O6" s="2">
        <v>1814636.5719999999</v>
      </c>
      <c r="P6" s="2">
        <v>1814636.5719999999</v>
      </c>
      <c r="Q6" s="2">
        <v>1814636.5719999999</v>
      </c>
      <c r="R6" s="2">
        <v>1814636.5719999999</v>
      </c>
      <c r="S6" s="2">
        <v>1814636.5719999999</v>
      </c>
      <c r="T6" s="2">
        <v>1814636.5719999999</v>
      </c>
      <c r="U6" s="2">
        <v>1814636.5719999999</v>
      </c>
      <c r="V6" s="2">
        <v>1814636.5719999999</v>
      </c>
      <c r="W6" s="2">
        <v>1814636.5719999999</v>
      </c>
      <c r="X6" s="2">
        <v>1814636.5719999999</v>
      </c>
      <c r="Y6" s="2">
        <v>1814636.5719999999</v>
      </c>
      <c r="Z6" s="2">
        <v>1814636.5719999999</v>
      </c>
      <c r="AA6" s="2">
        <v>1814636.5719999999</v>
      </c>
      <c r="AB6" s="2">
        <v>1814636.5719999999</v>
      </c>
      <c r="AC6" s="2">
        <v>1814636.5719999999</v>
      </c>
      <c r="AD6" s="2">
        <v>1814636.5719999999</v>
      </c>
      <c r="AE6" s="2">
        <v>1814636.5719999999</v>
      </c>
      <c r="AF6" s="2">
        <v>1814636.5719999999</v>
      </c>
      <c r="AG6" s="2">
        <v>1814636.5719999999</v>
      </c>
      <c r="AH6" s="2">
        <v>1814636.5719999999</v>
      </c>
      <c r="AI6" s="2">
        <v>1814636.5719999999</v>
      </c>
      <c r="AJ6" s="2">
        <v>1814636.5719999999</v>
      </c>
      <c r="AK6" s="2">
        <v>1814636.5719999999</v>
      </c>
    </row>
    <row r="7" spans="1:37" x14ac:dyDescent="0.35">
      <c r="A7" t="s">
        <v>11</v>
      </c>
      <c r="B7" s="2">
        <v>898514.93999999901</v>
      </c>
      <c r="C7" s="2">
        <v>898514.93999999901</v>
      </c>
      <c r="D7" s="2">
        <v>898514.93999999901</v>
      </c>
      <c r="E7" s="2">
        <v>898514.93999999901</v>
      </c>
      <c r="F7" s="2">
        <v>898514.93999999901</v>
      </c>
      <c r="G7" s="2">
        <v>898514.93999999901</v>
      </c>
      <c r="H7" s="2">
        <v>898514.93999999901</v>
      </c>
      <c r="I7" s="2">
        <v>898514.93999999901</v>
      </c>
      <c r="J7" s="2">
        <v>898514.93999999901</v>
      </c>
      <c r="K7" s="2">
        <v>898514.93999999901</v>
      </c>
      <c r="L7" s="2">
        <v>898514.93999999901</v>
      </c>
      <c r="M7" s="2">
        <v>898514.93999999901</v>
      </c>
      <c r="N7" s="2">
        <v>898514.93999999901</v>
      </c>
      <c r="O7" s="2">
        <v>898514.93999999901</v>
      </c>
      <c r="P7" s="2">
        <v>898514.93999999901</v>
      </c>
      <c r="Q7" s="2">
        <v>898514.93999999901</v>
      </c>
      <c r="R7" s="2">
        <v>898514.93999999901</v>
      </c>
      <c r="S7" s="2">
        <v>898514.93999999901</v>
      </c>
      <c r="T7" s="2">
        <v>898514.93999999901</v>
      </c>
      <c r="U7" s="2">
        <v>898514.93999999901</v>
      </c>
      <c r="V7" s="2">
        <v>898514.93999999901</v>
      </c>
      <c r="W7" s="2">
        <v>898514.93999999901</v>
      </c>
      <c r="X7" s="2">
        <v>898514.93999999901</v>
      </c>
      <c r="Y7" s="2">
        <v>898514.93999999901</v>
      </c>
      <c r="Z7" s="2">
        <v>898514.93999999901</v>
      </c>
      <c r="AA7" s="2">
        <v>898514.93999999901</v>
      </c>
      <c r="AB7" s="2">
        <v>898514.93999999901</v>
      </c>
      <c r="AC7" s="2">
        <v>898514.93999999901</v>
      </c>
      <c r="AD7" s="2">
        <v>898514.93999999901</v>
      </c>
      <c r="AE7" s="2">
        <v>898514.93999999901</v>
      </c>
      <c r="AF7" s="2">
        <v>898514.93999999901</v>
      </c>
      <c r="AG7" s="2">
        <v>898514.93999999901</v>
      </c>
      <c r="AH7" s="2">
        <v>898514.93999999901</v>
      </c>
      <c r="AI7" s="2">
        <v>898514.93999999901</v>
      </c>
      <c r="AJ7" s="2">
        <v>898514.93999999901</v>
      </c>
      <c r="AK7" s="2">
        <v>898514.93999999901</v>
      </c>
    </row>
    <row r="8" spans="1:37" x14ac:dyDescent="0.35">
      <c r="A8" t="s">
        <v>12</v>
      </c>
      <c r="B8" s="2">
        <v>3992087.1060000001</v>
      </c>
      <c r="C8" s="2">
        <v>3992087.1060000001</v>
      </c>
      <c r="D8" s="2">
        <v>3992087.1060000001</v>
      </c>
      <c r="E8" s="2">
        <v>3992087.1060000001</v>
      </c>
      <c r="F8" s="2">
        <v>3992087.1060000001</v>
      </c>
      <c r="G8" s="2">
        <v>3992087.1060000001</v>
      </c>
      <c r="H8" s="2">
        <v>3992087.1060000001</v>
      </c>
      <c r="I8" s="2">
        <v>3992087.1060000001</v>
      </c>
      <c r="J8" s="2">
        <v>3992087.1060000001</v>
      </c>
      <c r="K8" s="2">
        <v>3992087.1060000001</v>
      </c>
      <c r="L8" s="2">
        <v>3992087.1060000001</v>
      </c>
      <c r="M8" s="2">
        <v>3992087.1060000001</v>
      </c>
      <c r="N8" s="2">
        <v>3992087.1060000001</v>
      </c>
      <c r="O8" s="2">
        <v>3992087.1060000001</v>
      </c>
      <c r="P8" s="2">
        <v>3992087.1060000001</v>
      </c>
      <c r="Q8" s="2">
        <v>3992087.1060000001</v>
      </c>
      <c r="R8" s="2">
        <v>3992087.1060000001</v>
      </c>
      <c r="S8" s="2">
        <v>3992087.1060000001</v>
      </c>
      <c r="T8" s="2">
        <v>3992087.1060000001</v>
      </c>
      <c r="U8" s="2">
        <v>3992087.1060000001</v>
      </c>
      <c r="V8" s="2">
        <v>3992087.1060000001</v>
      </c>
      <c r="W8" s="2">
        <v>3992087.1060000001</v>
      </c>
      <c r="X8" s="2">
        <v>3992087.1060000001</v>
      </c>
      <c r="Y8" s="2">
        <v>3992087.1060000001</v>
      </c>
      <c r="Z8" s="2">
        <v>3992087.1060000001</v>
      </c>
      <c r="AA8" s="2">
        <v>3992087.1060000001</v>
      </c>
      <c r="AB8" s="2">
        <v>3992087.1060000001</v>
      </c>
      <c r="AC8" s="2">
        <v>3992087.1060000001</v>
      </c>
      <c r="AD8" s="2">
        <v>3992087.1060000001</v>
      </c>
      <c r="AE8" s="2">
        <v>3992087.1060000001</v>
      </c>
      <c r="AF8" s="2">
        <v>3992087.1060000001</v>
      </c>
      <c r="AG8" s="2">
        <v>3992087.1060000001</v>
      </c>
      <c r="AH8" s="2">
        <v>3992087.1060000001</v>
      </c>
      <c r="AI8" s="2">
        <v>3992087.1060000001</v>
      </c>
      <c r="AJ8" s="2">
        <v>3992087.1060000001</v>
      </c>
      <c r="AK8" s="2">
        <v>3992087.1060000001</v>
      </c>
    </row>
    <row r="9" spans="1:37" x14ac:dyDescent="0.35">
      <c r="A9" t="s">
        <v>13</v>
      </c>
      <c r="B9" s="2">
        <v>11849569.789999999</v>
      </c>
      <c r="C9" s="2">
        <v>11849569.789999999</v>
      </c>
      <c r="D9" s="2">
        <v>11849569.789999999</v>
      </c>
      <c r="E9" s="2">
        <v>11849569.789999999</v>
      </c>
      <c r="F9" s="2">
        <v>11849569.789999999</v>
      </c>
      <c r="G9" s="2">
        <v>11849569.789999999</v>
      </c>
      <c r="H9" s="2">
        <v>11849569.789999999</v>
      </c>
      <c r="I9" s="2">
        <v>11849569.789999999</v>
      </c>
      <c r="J9" s="2">
        <v>11849569.789999999</v>
      </c>
      <c r="K9" s="2">
        <v>11849569.789999999</v>
      </c>
      <c r="L9" s="2">
        <v>11849569.789999999</v>
      </c>
      <c r="M9" s="2">
        <v>11849569.789999999</v>
      </c>
      <c r="N9" s="2">
        <v>11849569.789999999</v>
      </c>
      <c r="O9" s="2">
        <v>11849569.789999999</v>
      </c>
      <c r="P9" s="2">
        <v>11849569.789999999</v>
      </c>
      <c r="Q9" s="2">
        <v>11849569.789999999</v>
      </c>
      <c r="R9" s="2">
        <v>11849569.789999999</v>
      </c>
      <c r="S9" s="2">
        <v>11849569.789999999</v>
      </c>
      <c r="T9" s="2">
        <v>11849569.789999999</v>
      </c>
      <c r="U9" s="2">
        <v>11849569.789999999</v>
      </c>
      <c r="V9" s="2">
        <v>11849569.789999999</v>
      </c>
      <c r="W9" s="2">
        <v>11849569.789999999</v>
      </c>
      <c r="X9" s="2">
        <v>11849569.789999999</v>
      </c>
      <c r="Y9" s="2">
        <v>11849569.789999999</v>
      </c>
      <c r="Z9" s="2">
        <v>11849569.789999999</v>
      </c>
      <c r="AA9" s="2">
        <v>11849569.789999999</v>
      </c>
      <c r="AB9" s="2">
        <v>11849569.789999999</v>
      </c>
      <c r="AC9" s="2">
        <v>11849569.789999999</v>
      </c>
      <c r="AD9" s="2">
        <v>11849569.789999999</v>
      </c>
      <c r="AE9" s="2">
        <v>11849569.789999999</v>
      </c>
      <c r="AF9" s="2">
        <v>11849569.789999999</v>
      </c>
      <c r="AG9" s="2">
        <v>11849569.789999999</v>
      </c>
      <c r="AH9" s="2">
        <v>11849569.789999999</v>
      </c>
      <c r="AI9" s="2">
        <v>11849569.789999999</v>
      </c>
      <c r="AJ9" s="2">
        <v>11849569.789999999</v>
      </c>
      <c r="AK9" s="2">
        <v>11849569.789999999</v>
      </c>
    </row>
    <row r="10" spans="1:37" x14ac:dyDescent="0.35">
      <c r="A10" t="s">
        <v>14</v>
      </c>
      <c r="B10" s="2">
        <v>8002811.3130000001</v>
      </c>
      <c r="C10" s="2">
        <v>8002811.3130000001</v>
      </c>
      <c r="D10" s="2">
        <v>8002811.3130000001</v>
      </c>
      <c r="E10" s="2">
        <v>8002811.3130000001</v>
      </c>
      <c r="F10" s="2">
        <v>8002811.3130000001</v>
      </c>
      <c r="G10" s="2">
        <v>8002811.3130000001</v>
      </c>
      <c r="H10" s="2">
        <v>8002811.3130000001</v>
      </c>
      <c r="I10" s="2">
        <v>8002811.3130000001</v>
      </c>
      <c r="J10" s="2">
        <v>8002811.3130000001</v>
      </c>
      <c r="K10" s="2">
        <v>8002811.3130000001</v>
      </c>
      <c r="L10" s="2">
        <v>8002811.3130000001</v>
      </c>
      <c r="M10" s="2">
        <v>8002811.3130000001</v>
      </c>
      <c r="N10" s="2">
        <v>8002811.3130000001</v>
      </c>
      <c r="O10" s="2">
        <v>8002811.3130000001</v>
      </c>
      <c r="P10" s="2">
        <v>8002811.3130000001</v>
      </c>
      <c r="Q10" s="2">
        <v>8002811.3130000001</v>
      </c>
      <c r="R10" s="2">
        <v>8002811.3130000001</v>
      </c>
      <c r="S10" s="2">
        <v>8002811.3130000001</v>
      </c>
      <c r="T10" s="2">
        <v>8002811.3130000001</v>
      </c>
      <c r="U10" s="2">
        <v>8002811.3130000001</v>
      </c>
      <c r="V10" s="2">
        <v>8002811.3130000001</v>
      </c>
      <c r="W10" s="2">
        <v>8002811.3130000001</v>
      </c>
      <c r="X10" s="2">
        <v>8002811.3130000001</v>
      </c>
      <c r="Y10" s="2">
        <v>8002811.3130000001</v>
      </c>
      <c r="Z10" s="2">
        <v>8002811.3130000001</v>
      </c>
      <c r="AA10" s="2">
        <v>8002811.3130000001</v>
      </c>
      <c r="AB10" s="2">
        <v>8002811.3130000001</v>
      </c>
      <c r="AC10" s="2">
        <v>8002811.3130000001</v>
      </c>
      <c r="AD10" s="2">
        <v>8002811.3130000001</v>
      </c>
      <c r="AE10" s="2">
        <v>8002811.3130000001</v>
      </c>
      <c r="AF10" s="2">
        <v>8002811.3130000001</v>
      </c>
      <c r="AG10" s="2">
        <v>8002811.3130000001</v>
      </c>
      <c r="AH10" s="2">
        <v>8002811.3130000001</v>
      </c>
      <c r="AI10" s="2">
        <v>8002811.3130000001</v>
      </c>
      <c r="AJ10" s="2">
        <v>8002811.3130000001</v>
      </c>
      <c r="AK10" s="2">
        <v>8002811.3130000001</v>
      </c>
    </row>
    <row r="11" spans="1:37" x14ac:dyDescent="0.35">
      <c r="A11" t="s">
        <v>15</v>
      </c>
      <c r="B11" s="2">
        <v>11963525.82</v>
      </c>
      <c r="C11" s="2">
        <v>11963525.82</v>
      </c>
      <c r="D11" s="2">
        <v>11963525.82</v>
      </c>
      <c r="E11" s="2">
        <v>11963525.82</v>
      </c>
      <c r="F11" s="2">
        <v>11963525.82</v>
      </c>
      <c r="G11" s="2">
        <v>11963525.82</v>
      </c>
      <c r="H11" s="2">
        <v>11963525.82</v>
      </c>
      <c r="I11" s="2">
        <v>11963525.82</v>
      </c>
      <c r="J11" s="2">
        <v>11963525.82</v>
      </c>
      <c r="K11" s="2">
        <v>11963525.82</v>
      </c>
      <c r="L11" s="2">
        <v>11963525.82</v>
      </c>
      <c r="M11" s="2">
        <v>11963525.82</v>
      </c>
      <c r="N11" s="2">
        <v>11963525.82</v>
      </c>
      <c r="O11" s="2">
        <v>11963525.82</v>
      </c>
      <c r="P11" s="2">
        <v>11963525.82</v>
      </c>
      <c r="Q11" s="2">
        <v>11963525.82</v>
      </c>
      <c r="R11" s="2">
        <v>11963525.82</v>
      </c>
      <c r="S11" s="2">
        <v>11963525.82</v>
      </c>
      <c r="T11" s="2">
        <v>11963525.82</v>
      </c>
      <c r="U11" s="2">
        <v>11963525.82</v>
      </c>
      <c r="V11" s="2">
        <v>11963525.82</v>
      </c>
      <c r="W11" s="2">
        <v>11963525.82</v>
      </c>
      <c r="X11" s="2">
        <v>11963525.82</v>
      </c>
      <c r="Y11" s="2">
        <v>11963525.82</v>
      </c>
      <c r="Z11" s="2">
        <v>11963525.82</v>
      </c>
      <c r="AA11" s="2">
        <v>11963525.82</v>
      </c>
      <c r="AB11" s="2">
        <v>11963525.82</v>
      </c>
      <c r="AC11" s="2">
        <v>11963525.82</v>
      </c>
      <c r="AD11" s="2">
        <v>11963525.82</v>
      </c>
      <c r="AE11" s="2">
        <v>11963525.82</v>
      </c>
      <c r="AF11" s="2">
        <v>11963525.82</v>
      </c>
      <c r="AG11" s="2">
        <v>11963525.82</v>
      </c>
      <c r="AH11" s="2">
        <v>11963525.82</v>
      </c>
      <c r="AI11" s="2">
        <v>11963525.82</v>
      </c>
      <c r="AJ11" s="2">
        <v>11963525.82</v>
      </c>
      <c r="AK11" s="2">
        <v>11963525.82</v>
      </c>
    </row>
    <row r="12" spans="1:37" x14ac:dyDescent="0.35">
      <c r="A12" t="s">
        <v>16</v>
      </c>
      <c r="B12" s="2">
        <v>1034712.414</v>
      </c>
      <c r="C12" s="2">
        <v>1034712.414</v>
      </c>
      <c r="D12" s="2">
        <v>1034712.414</v>
      </c>
      <c r="E12" s="2">
        <v>1034712.414</v>
      </c>
      <c r="F12" s="2">
        <v>1034712.414</v>
      </c>
      <c r="G12" s="2">
        <v>1034712.414</v>
      </c>
      <c r="H12" s="2">
        <v>1034712.414</v>
      </c>
      <c r="I12" s="2">
        <v>1034712.414</v>
      </c>
      <c r="J12" s="2">
        <v>1034712.414</v>
      </c>
      <c r="K12" s="2">
        <v>1034712.414</v>
      </c>
      <c r="L12" s="2">
        <v>1034712.414</v>
      </c>
      <c r="M12" s="2">
        <v>1034712.414</v>
      </c>
      <c r="N12" s="2">
        <v>1034712.414</v>
      </c>
      <c r="O12" s="2">
        <v>1034712.414</v>
      </c>
      <c r="P12" s="2">
        <v>1034712.414</v>
      </c>
      <c r="Q12" s="2">
        <v>1034712.414</v>
      </c>
      <c r="R12" s="2">
        <v>1034712.414</v>
      </c>
      <c r="S12" s="2">
        <v>1034712.414</v>
      </c>
      <c r="T12" s="2">
        <v>1034712.414</v>
      </c>
      <c r="U12" s="2">
        <v>1034712.414</v>
      </c>
      <c r="V12" s="2">
        <v>1034712.414</v>
      </c>
      <c r="W12" s="2">
        <v>1034712.414</v>
      </c>
      <c r="X12" s="2">
        <v>1034712.414</v>
      </c>
      <c r="Y12" s="2">
        <v>1034712.414</v>
      </c>
      <c r="Z12" s="2">
        <v>1034712.414</v>
      </c>
      <c r="AA12" s="2">
        <v>1034712.414</v>
      </c>
      <c r="AB12" s="2">
        <v>1034712.414</v>
      </c>
      <c r="AC12" s="2">
        <v>1034712.414</v>
      </c>
      <c r="AD12" s="2">
        <v>1034712.414</v>
      </c>
      <c r="AE12" s="2">
        <v>1034712.414</v>
      </c>
      <c r="AF12" s="2">
        <v>1034712.414</v>
      </c>
      <c r="AG12" s="2">
        <v>1034712.414</v>
      </c>
      <c r="AH12" s="2">
        <v>1034712.414</v>
      </c>
      <c r="AI12" s="2">
        <v>1034712.414</v>
      </c>
      <c r="AJ12" s="2">
        <v>1034712.414</v>
      </c>
      <c r="AK12" s="2">
        <v>1034712.414</v>
      </c>
    </row>
    <row r="13" spans="1:37" x14ac:dyDescent="0.35">
      <c r="A13" t="s">
        <v>17</v>
      </c>
      <c r="B13" s="2">
        <v>3109106.639</v>
      </c>
      <c r="C13" s="2">
        <v>3416581.6639999999</v>
      </c>
      <c r="D13" s="2">
        <v>3760530.54</v>
      </c>
      <c r="E13" s="2">
        <v>4093473.5290000001</v>
      </c>
      <c r="F13" s="2">
        <v>4429130.5290000001</v>
      </c>
      <c r="G13" s="2">
        <v>4722331.2</v>
      </c>
      <c r="H13" s="2">
        <v>5008137.415</v>
      </c>
      <c r="I13" s="2">
        <v>5295357.7549999999</v>
      </c>
      <c r="J13" s="2">
        <v>5583997.54</v>
      </c>
      <c r="K13" s="2">
        <v>5874062.1119999997</v>
      </c>
      <c r="L13" s="2">
        <v>6165556.8250000002</v>
      </c>
      <c r="M13" s="2">
        <v>6367900.5209999997</v>
      </c>
      <c r="N13" s="2">
        <v>6571123.8720000004</v>
      </c>
      <c r="O13" s="2">
        <v>6775229.8130000001</v>
      </c>
      <c r="P13" s="2">
        <v>6980221.2860000003</v>
      </c>
      <c r="Q13" s="2">
        <v>7186101.24599999</v>
      </c>
      <c r="R13" s="2">
        <v>7243733.3949999996</v>
      </c>
      <c r="S13" s="2">
        <v>7299975.5789999999</v>
      </c>
      <c r="T13" s="2">
        <v>7354846.4109999901</v>
      </c>
      <c r="U13" s="2">
        <v>7408364.2989999996</v>
      </c>
      <c r="V13" s="2">
        <v>7460547.4380000001</v>
      </c>
      <c r="W13" s="2">
        <v>7514674.6600000001</v>
      </c>
      <c r="X13" s="2">
        <v>7567184.8490000004</v>
      </c>
      <c r="Y13" s="2">
        <v>7618103.0839999998</v>
      </c>
      <c r="Z13" s="2">
        <v>7667454.1179999998</v>
      </c>
      <c r="AA13" s="2">
        <v>7715262.3839999996</v>
      </c>
      <c r="AB13" s="2">
        <v>7742755.7139999997</v>
      </c>
      <c r="AC13" s="2">
        <v>7768898.1390000004</v>
      </c>
      <c r="AD13" s="2">
        <v>7793714.2300000004</v>
      </c>
      <c r="AE13" s="2">
        <v>7817228.1979999999</v>
      </c>
      <c r="AF13" s="2">
        <v>7839463.9040000001</v>
      </c>
      <c r="AG13" s="2">
        <v>7844255.3820000002</v>
      </c>
      <c r="AH13" s="2">
        <v>7848003.5159999998</v>
      </c>
      <c r="AI13" s="2">
        <v>7850730.5499999998</v>
      </c>
      <c r="AJ13" s="2">
        <v>7852458.3940000003</v>
      </c>
      <c r="AK13" s="2">
        <v>7853208.5769999996</v>
      </c>
    </row>
    <row r="14" spans="1:37" x14ac:dyDescent="0.35">
      <c r="A14" t="s">
        <v>18</v>
      </c>
      <c r="B14" s="2">
        <v>8194903.0650000004</v>
      </c>
      <c r="C14" s="2">
        <v>8305102.733</v>
      </c>
      <c r="D14" s="2">
        <v>8873467.1299999896</v>
      </c>
      <c r="E14" s="2">
        <v>9196035.9579999894</v>
      </c>
      <c r="F14" s="2">
        <v>9702353.6539999899</v>
      </c>
      <c r="G14">
        <v>10141097</v>
      </c>
      <c r="H14" s="2">
        <v>10575698.720000001</v>
      </c>
      <c r="I14" s="2">
        <v>11012231.08</v>
      </c>
      <c r="J14" s="2">
        <v>11453215.32</v>
      </c>
      <c r="K14" s="2">
        <v>11894922.779999999</v>
      </c>
      <c r="L14" s="2">
        <v>12302603.26</v>
      </c>
      <c r="M14" s="2">
        <v>12562776.779999999</v>
      </c>
      <c r="N14" s="2">
        <v>12825068.65</v>
      </c>
      <c r="O14" s="2">
        <v>13089784.210000001</v>
      </c>
      <c r="P14" s="2">
        <v>13357229.01</v>
      </c>
      <c r="Q14" s="2">
        <v>13627709.41</v>
      </c>
      <c r="R14" s="2">
        <v>13664579.67</v>
      </c>
      <c r="S14" s="2">
        <v>13703447.310000001</v>
      </c>
      <c r="T14" s="2">
        <v>13744423.57</v>
      </c>
      <c r="U14" s="2">
        <v>13787617.630000001</v>
      </c>
      <c r="V14" s="2">
        <v>13833137.1</v>
      </c>
      <c r="W14" s="2">
        <v>13900943.91</v>
      </c>
      <c r="X14" s="2">
        <v>13970879.460000001</v>
      </c>
      <c r="Y14" s="2">
        <v>14043075.91</v>
      </c>
      <c r="Z14" s="2">
        <v>14117664.050000001</v>
      </c>
      <c r="AA14" s="2">
        <v>14194773.640000001</v>
      </c>
      <c r="AB14" s="2">
        <v>14254150.060000001</v>
      </c>
      <c r="AC14" s="2">
        <v>14316650.130000001</v>
      </c>
      <c r="AD14" s="2">
        <v>14382375.859999999</v>
      </c>
      <c r="AE14" s="2">
        <v>14451430.279999999</v>
      </c>
      <c r="AF14" s="2">
        <v>14523917.619999999</v>
      </c>
      <c r="AG14" s="2">
        <v>14585845.539999999</v>
      </c>
      <c r="AH14" s="2">
        <v>14651606.220000001</v>
      </c>
      <c r="AI14" s="2">
        <v>14721291.77</v>
      </c>
      <c r="AJ14" s="2">
        <v>14794996.91</v>
      </c>
      <c r="AK14" s="2">
        <v>14872819.140000001</v>
      </c>
    </row>
    <row r="15" spans="1:37" x14ac:dyDescent="0.35">
      <c r="A15" t="s">
        <v>19</v>
      </c>
      <c r="B15" s="2">
        <v>2902738.4369999999</v>
      </c>
      <c r="C15" s="2">
        <v>2916241.0630000001</v>
      </c>
      <c r="D15" s="2">
        <v>2956238.648</v>
      </c>
      <c r="E15" s="2">
        <v>2963209.3080000002</v>
      </c>
      <c r="F15" s="2">
        <v>3054716.963</v>
      </c>
      <c r="G15" s="2">
        <v>3138806.6579999998</v>
      </c>
      <c r="H15" s="2">
        <v>3212997.5329999998</v>
      </c>
      <c r="I15" s="2">
        <v>3288166.0869999998</v>
      </c>
      <c r="J15" s="2">
        <v>3364976.074</v>
      </c>
      <c r="K15" s="2">
        <v>3442250.1830000002</v>
      </c>
      <c r="L15" s="2">
        <v>3510036.1269999999</v>
      </c>
      <c r="M15" s="2">
        <v>3539666.395</v>
      </c>
      <c r="N15" s="2">
        <v>3570268.4019999998</v>
      </c>
      <c r="O15" s="2">
        <v>3601878.3390000002</v>
      </c>
      <c r="P15" s="2">
        <v>3634533.19</v>
      </c>
      <c r="Q15" s="2">
        <v>3668270.7859999998</v>
      </c>
      <c r="R15" s="2">
        <v>3683323.9440000001</v>
      </c>
      <c r="S15" s="2">
        <v>3698790.7289999998</v>
      </c>
      <c r="T15" s="2">
        <v>3714708.8470000001</v>
      </c>
      <c r="U15" s="2">
        <v>3731115.1639999999</v>
      </c>
      <c r="V15" s="2">
        <v>3748045.8360000001</v>
      </c>
      <c r="W15" s="2">
        <v>3758819.3480000002</v>
      </c>
      <c r="X15" s="2">
        <v>3770325.7760000001</v>
      </c>
      <c r="Y15" s="2">
        <v>3782590.307</v>
      </c>
      <c r="Z15" s="2">
        <v>3795638.1129999999</v>
      </c>
      <c r="AA15" s="2">
        <v>3809494.412</v>
      </c>
      <c r="AB15" s="2">
        <v>3821417.3050000002</v>
      </c>
      <c r="AC15" s="2">
        <v>3834246.31</v>
      </c>
      <c r="AD15" s="2">
        <v>3848003.59</v>
      </c>
      <c r="AE15" s="2">
        <v>3862711.713</v>
      </c>
      <c r="AF15" s="2">
        <v>3878393.7250000001</v>
      </c>
      <c r="AG15" s="2">
        <v>3897655.9610000001</v>
      </c>
      <c r="AH15" s="2">
        <v>3917905.591</v>
      </c>
      <c r="AI15" s="2">
        <v>3939170.5490000001</v>
      </c>
      <c r="AJ15" s="2">
        <v>3961479.395</v>
      </c>
      <c r="AK15" s="2">
        <v>3984861.3530000001</v>
      </c>
    </row>
    <row r="16" spans="1:37" x14ac:dyDescent="0.35">
      <c r="A16" t="s">
        <v>20</v>
      </c>
      <c r="B16" s="2">
        <v>2206838.906</v>
      </c>
      <c r="C16" s="2">
        <v>2154411.1260000002</v>
      </c>
      <c r="D16" s="2">
        <v>2071674.8160000001</v>
      </c>
      <c r="E16" s="2">
        <v>1999226.226</v>
      </c>
      <c r="F16" s="2">
        <v>1915803.263</v>
      </c>
      <c r="G16" s="2">
        <v>1824429.669</v>
      </c>
      <c r="H16" s="2">
        <v>1749409.9110000001</v>
      </c>
      <c r="I16" s="2">
        <v>1674074.3529999999</v>
      </c>
      <c r="J16" s="2">
        <v>1598130.598</v>
      </c>
      <c r="K16" s="2">
        <v>1521413.1880000001</v>
      </c>
      <c r="L16" s="2">
        <v>1443330.0079999999</v>
      </c>
      <c r="M16" s="2">
        <v>1389493.5249999999</v>
      </c>
      <c r="N16" s="2">
        <v>1334986.4639999999</v>
      </c>
      <c r="O16" s="2">
        <v>1279806.4720000001</v>
      </c>
      <c r="P16" s="2">
        <v>1224010.2120000001</v>
      </c>
      <c r="Q16" s="2">
        <v>1167350.237</v>
      </c>
      <c r="R16" s="2">
        <v>1118176.477</v>
      </c>
      <c r="S16" s="2">
        <v>1069380.7350000001</v>
      </c>
      <c r="T16" s="2">
        <v>1021003.078</v>
      </c>
      <c r="U16" s="2">
        <v>973145.30099999998</v>
      </c>
      <c r="V16" s="2">
        <v>925619.36699999997</v>
      </c>
      <c r="W16" s="2">
        <v>890621.66799999995</v>
      </c>
      <c r="X16" s="2">
        <v>855835.73400000005</v>
      </c>
      <c r="Y16" s="2">
        <v>821374.25300000003</v>
      </c>
      <c r="Z16" s="2">
        <v>787185.06599999999</v>
      </c>
      <c r="AA16" s="2">
        <v>753242.005</v>
      </c>
      <c r="AB16" s="2">
        <v>727516.54700000002</v>
      </c>
      <c r="AC16" s="2">
        <v>702084.58</v>
      </c>
      <c r="AD16" s="2">
        <v>676870.67799999996</v>
      </c>
      <c r="AE16" s="2">
        <v>651914.74199999997</v>
      </c>
      <c r="AF16" s="2">
        <v>627216.30299999996</v>
      </c>
      <c r="AG16" s="2">
        <v>610464.38199999998</v>
      </c>
      <c r="AH16" s="2">
        <v>593876.94799999997</v>
      </c>
      <c r="AI16" s="2">
        <v>577391.80999999901</v>
      </c>
      <c r="AJ16" s="2">
        <v>561061.87799999898</v>
      </c>
      <c r="AK16" s="2">
        <v>544861.86399999994</v>
      </c>
    </row>
    <row r="17" spans="1:37" x14ac:dyDescent="0.35">
      <c r="A17" t="s">
        <v>21</v>
      </c>
      <c r="B17" s="2">
        <v>1085965.7590000001</v>
      </c>
      <c r="C17" s="2">
        <v>1126111.9639999999</v>
      </c>
      <c r="D17" s="2">
        <v>1166352.3219999999</v>
      </c>
      <c r="E17" s="2">
        <v>1212946.246</v>
      </c>
      <c r="F17" s="2">
        <v>1258445.6159999999</v>
      </c>
      <c r="G17" s="2">
        <v>1303282.841</v>
      </c>
      <c r="H17" s="2">
        <v>1349371.821</v>
      </c>
      <c r="I17" s="2">
        <v>1401035.747</v>
      </c>
      <c r="J17" s="2">
        <v>1452896.409</v>
      </c>
      <c r="K17" s="2">
        <v>1509548.9010000001</v>
      </c>
      <c r="L17" s="2">
        <v>1567131.3659999999</v>
      </c>
      <c r="M17" s="2">
        <v>1628060.537</v>
      </c>
      <c r="N17" s="2">
        <v>1689458.2290000001</v>
      </c>
      <c r="O17" s="2">
        <v>1751828.7139999999</v>
      </c>
      <c r="P17" s="2">
        <v>1813466.7139999999</v>
      </c>
      <c r="Q17" s="2">
        <v>1875129.757</v>
      </c>
      <c r="R17" s="2">
        <v>1923215.442</v>
      </c>
      <c r="S17" s="2">
        <v>1969589.09</v>
      </c>
      <c r="T17" s="2">
        <v>2015506.987</v>
      </c>
      <c r="U17" s="2">
        <v>2061856.3019999999</v>
      </c>
      <c r="V17" s="2">
        <v>2107720.2579999999</v>
      </c>
      <c r="W17" s="2">
        <v>2160689.9300000002</v>
      </c>
      <c r="X17" s="2">
        <v>2213512.1630000002</v>
      </c>
      <c r="Y17" s="2">
        <v>2266187.02</v>
      </c>
      <c r="Z17" s="2">
        <v>2318714.5649999999</v>
      </c>
      <c r="AA17" s="2">
        <v>2371094.8629999999</v>
      </c>
      <c r="AB17" s="2">
        <v>2431302.1069999998</v>
      </c>
      <c r="AC17" s="2">
        <v>2491340.952</v>
      </c>
      <c r="AD17" s="2">
        <v>2551211.4739999999</v>
      </c>
      <c r="AE17" s="2">
        <v>2610913.7510000002</v>
      </c>
      <c r="AF17" s="2">
        <v>2670447.8640000001</v>
      </c>
      <c r="AG17" s="2">
        <v>2741371.4</v>
      </c>
      <c r="AH17" s="2">
        <v>2812095.915</v>
      </c>
      <c r="AI17" s="2">
        <v>2882621.5079999999</v>
      </c>
      <c r="AJ17" s="2">
        <v>2952948.2779999999</v>
      </c>
      <c r="AK17" s="2">
        <v>3023076.3250000002</v>
      </c>
    </row>
    <row r="18" spans="1:37" x14ac:dyDescent="0.35">
      <c r="A18" t="s">
        <v>22</v>
      </c>
      <c r="B18" s="2">
        <v>280607.14899999998</v>
      </c>
      <c r="C18" s="2">
        <v>288751.52500000002</v>
      </c>
      <c r="D18" s="2">
        <v>296785.96399999998</v>
      </c>
      <c r="E18" s="2">
        <v>302349.02100000001</v>
      </c>
      <c r="F18" s="2">
        <v>308678.54200000002</v>
      </c>
      <c r="G18" s="2">
        <v>314829.38299999997</v>
      </c>
      <c r="H18" s="2">
        <v>319752.98499999999</v>
      </c>
      <c r="I18" s="2">
        <v>324790.51799999998</v>
      </c>
      <c r="J18" s="2">
        <v>330003.68699999998</v>
      </c>
      <c r="K18" s="2">
        <v>335273.44</v>
      </c>
      <c r="L18" s="2">
        <v>339635.06900000002</v>
      </c>
      <c r="M18" s="2">
        <v>342709.97200000001</v>
      </c>
      <c r="N18" s="2">
        <v>345877.19</v>
      </c>
      <c r="O18" s="2">
        <v>349140.46100000001</v>
      </c>
      <c r="P18" s="2">
        <v>352503.59899999999</v>
      </c>
      <c r="Q18" s="2">
        <v>355970.495</v>
      </c>
      <c r="R18" s="2">
        <v>356322.43599999999</v>
      </c>
      <c r="S18" s="2">
        <v>356741.33100000001</v>
      </c>
      <c r="T18" s="2">
        <v>357229.15899999999</v>
      </c>
      <c r="U18" s="2">
        <v>357787.88099999999</v>
      </c>
      <c r="V18" s="2">
        <v>358419.45199999999</v>
      </c>
      <c r="W18" s="2">
        <v>359438.424</v>
      </c>
      <c r="X18" s="2">
        <v>360527.71399999998</v>
      </c>
      <c r="Y18" s="2">
        <v>361689.717</v>
      </c>
      <c r="Z18" s="2">
        <v>362926.82400000002</v>
      </c>
      <c r="AA18" s="2">
        <v>364241.43099999998</v>
      </c>
      <c r="AB18" s="2">
        <v>365954.90100000001</v>
      </c>
      <c r="AC18" s="2">
        <v>367745.31400000001</v>
      </c>
      <c r="AD18" s="2">
        <v>369615.53700000001</v>
      </c>
      <c r="AE18" s="2">
        <v>371568.45299999998</v>
      </c>
      <c r="AF18" s="2">
        <v>373606.97100000002</v>
      </c>
      <c r="AG18" s="2">
        <v>376062.37900000002</v>
      </c>
      <c r="AH18" s="2">
        <v>378604.96</v>
      </c>
      <c r="AI18" s="2">
        <v>381238.14</v>
      </c>
      <c r="AJ18" s="2">
        <v>383965.38799999998</v>
      </c>
      <c r="AK18" s="2">
        <v>386790.22100000002</v>
      </c>
    </row>
    <row r="19" spans="1:37" x14ac:dyDescent="0.35">
      <c r="A19" t="s">
        <v>23</v>
      </c>
      <c r="B19" s="2">
        <v>133171.36900000001</v>
      </c>
      <c r="C19" s="2">
        <v>132270.696</v>
      </c>
      <c r="D19" s="2">
        <v>131377.91200000001</v>
      </c>
      <c r="E19" s="2">
        <v>130491.64</v>
      </c>
      <c r="F19" s="2">
        <v>129610.48299999999</v>
      </c>
      <c r="G19" s="2">
        <v>128736.011</v>
      </c>
      <c r="H19" s="2">
        <v>127819.158</v>
      </c>
      <c r="I19" s="2">
        <v>126896.85</v>
      </c>
      <c r="J19" s="2">
        <v>125969.065</v>
      </c>
      <c r="K19" s="2">
        <v>125035.78200000001</v>
      </c>
      <c r="L19" s="2">
        <v>124096.97900000001</v>
      </c>
      <c r="M19" s="2">
        <v>123180.73699999999</v>
      </c>
      <c r="N19" s="2">
        <v>122259.742</v>
      </c>
      <c r="O19" s="2">
        <v>121333.977</v>
      </c>
      <c r="P19" s="2">
        <v>120403.425</v>
      </c>
      <c r="Q19" s="2">
        <v>119468.07</v>
      </c>
      <c r="R19" s="2">
        <v>117369.947</v>
      </c>
      <c r="S19" s="2">
        <v>115297.826</v>
      </c>
      <c r="T19" s="2">
        <v>113251.42600000001</v>
      </c>
      <c r="U19" s="2">
        <v>111230.467</v>
      </c>
      <c r="V19" s="2">
        <v>109234.671</v>
      </c>
      <c r="W19" s="2">
        <v>107195.73</v>
      </c>
      <c r="X19" s="2">
        <v>105184.97199999999</v>
      </c>
      <c r="Y19" s="2">
        <v>103202.052</v>
      </c>
      <c r="Z19" s="2">
        <v>101246.63</v>
      </c>
      <c r="AA19" s="2">
        <v>99318.365999999995</v>
      </c>
      <c r="AB19" s="2">
        <v>97369.081999999995</v>
      </c>
      <c r="AC19" s="2">
        <v>95449.118000000002</v>
      </c>
      <c r="AD19" s="2">
        <v>93558.080000000002</v>
      </c>
      <c r="AE19" s="2">
        <v>91695.578999999998</v>
      </c>
      <c r="AF19" s="2">
        <v>89861.23</v>
      </c>
      <c r="AG19" s="2">
        <v>88027.053999999902</v>
      </c>
      <c r="AH19" s="2">
        <v>86222.255999999907</v>
      </c>
      <c r="AI19" s="2">
        <v>84446.414999999906</v>
      </c>
      <c r="AJ19" s="2">
        <v>82699.111999999994</v>
      </c>
      <c r="AK19" s="2">
        <v>80979.936000000002</v>
      </c>
    </row>
    <row r="20" spans="1:37" x14ac:dyDescent="0.35">
      <c r="A20" t="s">
        <v>24</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row>
    <row r="21" spans="1:37" x14ac:dyDescent="0.35">
      <c r="A21" t="s">
        <v>25</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row>
    <row r="23" spans="1:37" x14ac:dyDescent="0.35">
      <c r="A23" t="s">
        <v>29</v>
      </c>
      <c r="C23" t="s">
        <v>31</v>
      </c>
    </row>
    <row r="24" spans="1:37" x14ac:dyDescent="0.35">
      <c r="B24">
        <v>2015</v>
      </c>
      <c r="C24">
        <v>2016</v>
      </c>
      <c r="D24">
        <f>C24+1</f>
        <v>2017</v>
      </c>
      <c r="E24">
        <f t="shared" ref="E24:AK24" si="1">D24+1</f>
        <v>2018</v>
      </c>
      <c r="F24">
        <f t="shared" si="1"/>
        <v>2019</v>
      </c>
      <c r="G24">
        <f t="shared" si="1"/>
        <v>2020</v>
      </c>
      <c r="H24">
        <f t="shared" si="1"/>
        <v>2021</v>
      </c>
      <c r="I24">
        <f t="shared" si="1"/>
        <v>2022</v>
      </c>
      <c r="J24">
        <f t="shared" si="1"/>
        <v>2023</v>
      </c>
      <c r="K24">
        <f t="shared" si="1"/>
        <v>2024</v>
      </c>
      <c r="L24">
        <f t="shared" si="1"/>
        <v>2025</v>
      </c>
      <c r="M24">
        <f t="shared" si="1"/>
        <v>2026</v>
      </c>
      <c r="N24">
        <f t="shared" si="1"/>
        <v>2027</v>
      </c>
      <c r="O24">
        <f t="shared" si="1"/>
        <v>2028</v>
      </c>
      <c r="P24">
        <f t="shared" si="1"/>
        <v>2029</v>
      </c>
      <c r="Q24">
        <f t="shared" si="1"/>
        <v>2030</v>
      </c>
      <c r="R24">
        <f t="shared" si="1"/>
        <v>2031</v>
      </c>
      <c r="S24">
        <f t="shared" si="1"/>
        <v>2032</v>
      </c>
      <c r="T24">
        <f t="shared" si="1"/>
        <v>2033</v>
      </c>
      <c r="U24">
        <f t="shared" si="1"/>
        <v>2034</v>
      </c>
      <c r="V24">
        <f t="shared" si="1"/>
        <v>2035</v>
      </c>
      <c r="W24">
        <f t="shared" si="1"/>
        <v>2036</v>
      </c>
      <c r="X24">
        <f t="shared" si="1"/>
        <v>2037</v>
      </c>
      <c r="Y24">
        <f t="shared" si="1"/>
        <v>2038</v>
      </c>
      <c r="Z24">
        <f t="shared" si="1"/>
        <v>2039</v>
      </c>
      <c r="AA24">
        <f t="shared" si="1"/>
        <v>2040</v>
      </c>
      <c r="AB24">
        <f t="shared" si="1"/>
        <v>2041</v>
      </c>
      <c r="AC24">
        <f t="shared" si="1"/>
        <v>2042</v>
      </c>
      <c r="AD24">
        <f t="shared" si="1"/>
        <v>2043</v>
      </c>
      <c r="AE24">
        <f t="shared" si="1"/>
        <v>2044</v>
      </c>
      <c r="AF24">
        <f t="shared" si="1"/>
        <v>2045</v>
      </c>
      <c r="AG24">
        <f t="shared" si="1"/>
        <v>2046</v>
      </c>
      <c r="AH24">
        <f t="shared" si="1"/>
        <v>2047</v>
      </c>
      <c r="AI24">
        <f t="shared" si="1"/>
        <v>2048</v>
      </c>
      <c r="AJ24">
        <f t="shared" si="1"/>
        <v>2049</v>
      </c>
      <c r="AK24">
        <f t="shared" si="1"/>
        <v>2050</v>
      </c>
    </row>
    <row r="25" spans="1:37" x14ac:dyDescent="0.35">
      <c r="A25" t="s">
        <v>7</v>
      </c>
      <c r="B25" s="2">
        <v>5322350.5870000003</v>
      </c>
      <c r="C25" s="2">
        <v>5322350.5870000003</v>
      </c>
      <c r="D25" s="2">
        <v>5288135.4760835702</v>
      </c>
      <c r="E25" s="2">
        <v>5253920.36516714</v>
      </c>
      <c r="F25" s="2">
        <v>5219705.2542507099</v>
      </c>
      <c r="G25" s="2">
        <v>5185490.1433342798</v>
      </c>
      <c r="H25" s="2">
        <v>5151275.0324178496</v>
      </c>
      <c r="I25" s="2">
        <v>5117059.9215014204</v>
      </c>
      <c r="J25" s="2">
        <v>5082844.8105849996</v>
      </c>
      <c r="K25" s="2">
        <v>5048629.6996685704</v>
      </c>
      <c r="L25" s="2">
        <v>5014414.5887521403</v>
      </c>
      <c r="M25" s="2">
        <v>4980199.4778357102</v>
      </c>
      <c r="N25" s="2">
        <v>4945984.36691928</v>
      </c>
      <c r="O25" s="2">
        <v>4911769.2560028499</v>
      </c>
      <c r="P25" s="2">
        <v>4877554.1450864198</v>
      </c>
      <c r="Q25" s="2">
        <v>4815460.0549047599</v>
      </c>
      <c r="R25" s="2">
        <v>4787581.0756395198</v>
      </c>
      <c r="S25" s="2">
        <v>4759702.0963742798</v>
      </c>
      <c r="T25" s="2">
        <v>4731823.1171090398</v>
      </c>
      <c r="U25" s="2">
        <v>4703944.13784381</v>
      </c>
      <c r="V25" s="2">
        <v>4676065.15857857</v>
      </c>
      <c r="W25" s="2">
        <v>4648186.17931333</v>
      </c>
      <c r="X25" s="2">
        <v>4620307.20004809</v>
      </c>
      <c r="Y25" s="2">
        <v>4592428.2207828499</v>
      </c>
      <c r="Z25" s="2">
        <v>4564549.2415176099</v>
      </c>
      <c r="AA25" s="2">
        <v>4536670.2622523801</v>
      </c>
      <c r="AB25" s="2">
        <v>4508791.2829871401</v>
      </c>
      <c r="AC25" s="2">
        <v>4480912.3037219001</v>
      </c>
      <c r="AD25" s="2">
        <v>4453033.3244566601</v>
      </c>
      <c r="AE25" s="2">
        <v>4425154.3451914201</v>
      </c>
      <c r="AF25" s="2">
        <v>4397275.3659261903</v>
      </c>
      <c r="AG25" s="2">
        <v>4369396.3866609503</v>
      </c>
      <c r="AH25" s="2">
        <v>4341517.4073957102</v>
      </c>
      <c r="AI25" s="2">
        <v>4313638.4281304702</v>
      </c>
      <c r="AJ25" s="2">
        <v>4285759.4488652302</v>
      </c>
      <c r="AK25" s="2">
        <v>4257880.4696000004</v>
      </c>
    </row>
    <row r="26" spans="1:37" x14ac:dyDescent="0.35">
      <c r="A26" t="s">
        <v>8</v>
      </c>
      <c r="B26" s="2">
        <v>10730879.810000001</v>
      </c>
      <c r="C26" s="2">
        <v>10730879.810000001</v>
      </c>
      <c r="D26" s="2">
        <v>10730879.810000001</v>
      </c>
      <c r="E26" s="2">
        <v>10730879.810000001</v>
      </c>
      <c r="F26" s="2">
        <v>10730879.810000001</v>
      </c>
      <c r="G26" s="2">
        <v>10594304.976054501</v>
      </c>
      <c r="H26" s="2">
        <v>10457730.142108999</v>
      </c>
      <c r="I26" s="2">
        <v>10321155.3081636</v>
      </c>
      <c r="J26" s="2">
        <v>10184580.4742181</v>
      </c>
      <c r="K26" s="2">
        <v>10048005.640272699</v>
      </c>
      <c r="L26" s="2">
        <v>9911430.8063272703</v>
      </c>
      <c r="M26" s="2">
        <v>9774855.9723818097</v>
      </c>
      <c r="N26" s="2">
        <v>9638281.1384363603</v>
      </c>
      <c r="O26" s="2">
        <v>9501706.3044908997</v>
      </c>
      <c r="P26" s="2">
        <v>9365131.4705454502</v>
      </c>
      <c r="Q26" s="2">
        <v>9167237.3233999908</v>
      </c>
      <c r="R26" s="2">
        <v>9105918.0101999901</v>
      </c>
      <c r="S26" s="2">
        <v>9044598.6969999894</v>
      </c>
      <c r="T26" s="2">
        <v>8983279.3837999906</v>
      </c>
      <c r="U26" s="2">
        <v>8921960.07059999</v>
      </c>
      <c r="V26" s="2">
        <v>8860640.7573999893</v>
      </c>
      <c r="W26" s="2">
        <v>8799321.4441999905</v>
      </c>
      <c r="X26" s="2">
        <v>8738002.1309999898</v>
      </c>
      <c r="Y26" s="2">
        <v>8676682.8177999891</v>
      </c>
      <c r="Z26" s="2">
        <v>8615363.5045999996</v>
      </c>
      <c r="AA26" s="2">
        <v>8554044.1913999896</v>
      </c>
      <c r="AB26" s="2">
        <v>8492724.8781999908</v>
      </c>
      <c r="AC26" s="2">
        <v>8431405.5649999902</v>
      </c>
      <c r="AD26" s="2">
        <v>8370086.2517999904</v>
      </c>
      <c r="AE26" s="2">
        <v>8308766.9385999897</v>
      </c>
      <c r="AF26" s="2">
        <v>8247447.62539999</v>
      </c>
      <c r="AG26" s="2">
        <v>8186128.3121999903</v>
      </c>
      <c r="AH26" s="2">
        <v>8124808.9989999896</v>
      </c>
      <c r="AI26" s="2">
        <v>8063489.6857999898</v>
      </c>
      <c r="AJ26" s="2">
        <v>8002170.3725999901</v>
      </c>
      <c r="AK26" s="2">
        <v>7940851.0593999904</v>
      </c>
    </row>
    <row r="27" spans="1:37" x14ac:dyDescent="0.35">
      <c r="A27" t="s">
        <v>9</v>
      </c>
      <c r="B27" s="2">
        <v>645459.59699999995</v>
      </c>
      <c r="C27" s="2">
        <v>645459.59699999995</v>
      </c>
      <c r="D27" s="2">
        <v>624712.68138214201</v>
      </c>
      <c r="E27" s="2">
        <v>603965.765764285</v>
      </c>
      <c r="F27" s="2">
        <v>583218.85014642798</v>
      </c>
      <c r="G27" s="2">
        <v>562471.93452857097</v>
      </c>
      <c r="H27" s="2">
        <v>541725.01891071396</v>
      </c>
      <c r="I27" s="2">
        <v>520978.10329285701</v>
      </c>
      <c r="J27" s="2">
        <v>500231.187674999</v>
      </c>
      <c r="K27" s="2">
        <v>479484.27205714199</v>
      </c>
      <c r="L27" s="2">
        <v>458737.35643928498</v>
      </c>
      <c r="M27" s="2">
        <v>437990.44082142803</v>
      </c>
      <c r="N27" s="2">
        <v>417243.52520357101</v>
      </c>
      <c r="O27" s="2">
        <v>396496.609585714</v>
      </c>
      <c r="P27" s="2">
        <v>375749.69396785699</v>
      </c>
      <c r="Q27" s="2">
        <v>344245.11839999998</v>
      </c>
      <c r="R27" s="2">
        <v>333487.45844999998</v>
      </c>
      <c r="S27" s="2">
        <v>322729.79849999998</v>
      </c>
      <c r="T27" s="2">
        <v>311972.13854999997</v>
      </c>
      <c r="U27" s="2">
        <v>301214.47859999997</v>
      </c>
      <c r="V27" s="2">
        <v>290456.81864999997</v>
      </c>
      <c r="W27" s="2">
        <v>279699.15870000003</v>
      </c>
      <c r="X27" s="2">
        <v>268941.49875000003</v>
      </c>
      <c r="Y27" s="2">
        <v>258183.8388</v>
      </c>
      <c r="Z27" s="2">
        <v>247426.17885</v>
      </c>
      <c r="AA27" s="2">
        <v>236668.5189</v>
      </c>
      <c r="AB27" s="2">
        <v>225910.85894999999</v>
      </c>
      <c r="AC27" s="2">
        <v>215153.19899999999</v>
      </c>
      <c r="AD27" s="2">
        <v>204395.53904999999</v>
      </c>
      <c r="AE27" s="2">
        <v>193637.87909999999</v>
      </c>
      <c r="AF27" s="2">
        <v>182880.21914999999</v>
      </c>
      <c r="AG27" s="2">
        <v>172122.55919999999</v>
      </c>
      <c r="AH27" s="2">
        <v>161364.89924999999</v>
      </c>
      <c r="AI27" s="2">
        <v>150607.23929999999</v>
      </c>
      <c r="AJ27" s="2">
        <v>139849.57935000001</v>
      </c>
      <c r="AK27" s="2">
        <v>129091.9194</v>
      </c>
    </row>
    <row r="28" spans="1:37" x14ac:dyDescent="0.35">
      <c r="A28" t="s">
        <v>10</v>
      </c>
      <c r="B28" s="2">
        <v>1814636.5719999999</v>
      </c>
      <c r="C28" s="2">
        <v>1814636.5719999999</v>
      </c>
      <c r="D28" s="2">
        <v>1756308.9679</v>
      </c>
      <c r="E28" s="2">
        <v>1697981.3637999999</v>
      </c>
      <c r="F28" s="2">
        <v>1639653.7597000001</v>
      </c>
      <c r="G28" s="2">
        <v>1581326.1555999999</v>
      </c>
      <c r="H28" s="2">
        <v>1522998.5515000001</v>
      </c>
      <c r="I28" s="2">
        <v>1464670.9473999999</v>
      </c>
      <c r="J28" s="2">
        <v>1406343.3433000001</v>
      </c>
      <c r="K28" s="2">
        <v>1348015.7392</v>
      </c>
      <c r="L28" s="2">
        <v>1289688.1351000001</v>
      </c>
      <c r="M28" s="2">
        <v>1231360.531</v>
      </c>
      <c r="N28" s="2">
        <v>1173032.9269000001</v>
      </c>
      <c r="O28" s="2">
        <v>1114705.3228</v>
      </c>
      <c r="P28" s="2">
        <v>1056377.7187000001</v>
      </c>
      <c r="Q28" s="2">
        <v>967806.17173333303</v>
      </c>
      <c r="R28" s="2">
        <v>937562.22886666597</v>
      </c>
      <c r="S28" s="2">
        <v>907318.28599999996</v>
      </c>
      <c r="T28" s="2">
        <v>877074.34313333302</v>
      </c>
      <c r="U28" s="2">
        <v>846830.40026666597</v>
      </c>
      <c r="V28" s="2">
        <v>816586.45739999996</v>
      </c>
      <c r="W28" s="2">
        <v>786342.51453333301</v>
      </c>
      <c r="X28" s="2">
        <v>756098.57166666596</v>
      </c>
      <c r="Y28" s="2">
        <v>725854.62879999995</v>
      </c>
      <c r="Z28" s="2">
        <v>695610.68593333301</v>
      </c>
      <c r="AA28" s="2">
        <v>665366.74306666595</v>
      </c>
      <c r="AB28" s="2">
        <v>635122.80019999901</v>
      </c>
      <c r="AC28" s="2">
        <v>604878.857333333</v>
      </c>
      <c r="AD28" s="2">
        <v>574634.91446666606</v>
      </c>
      <c r="AE28" s="2">
        <v>544390.97160000005</v>
      </c>
      <c r="AF28" s="2">
        <v>514147.02873333299</v>
      </c>
      <c r="AG28" s="2">
        <v>483903.08586666599</v>
      </c>
      <c r="AH28" s="2">
        <v>453659.14299999899</v>
      </c>
      <c r="AI28" s="2">
        <v>423415.20013333298</v>
      </c>
      <c r="AJ28" s="2">
        <v>393171.25726666598</v>
      </c>
      <c r="AK28" s="2">
        <v>362927.31439999997</v>
      </c>
    </row>
    <row r="29" spans="1:37" x14ac:dyDescent="0.35">
      <c r="A29" t="s">
        <v>11</v>
      </c>
      <c r="B29" s="2">
        <v>898514.93999999901</v>
      </c>
      <c r="C29" s="2">
        <v>898514.93999999901</v>
      </c>
      <c r="D29" s="2">
        <v>872843.08457142801</v>
      </c>
      <c r="E29" s="2">
        <v>847171.22914285702</v>
      </c>
      <c r="F29" s="2">
        <v>821499.37371428497</v>
      </c>
      <c r="G29" s="2">
        <v>795827.51828571397</v>
      </c>
      <c r="H29" s="2">
        <v>770155.66285714204</v>
      </c>
      <c r="I29" s="2">
        <v>744483.80742857105</v>
      </c>
      <c r="J29" s="2">
        <v>718811.951999999</v>
      </c>
      <c r="K29" s="2">
        <v>693140.096571428</v>
      </c>
      <c r="L29" s="2">
        <v>667468.241142857</v>
      </c>
      <c r="M29" s="2">
        <v>641796.38571428496</v>
      </c>
      <c r="N29" s="2">
        <v>616124.53028571396</v>
      </c>
      <c r="O29" s="2">
        <v>590452.67485714203</v>
      </c>
      <c r="P29" s="2">
        <v>564780.81942857103</v>
      </c>
      <c r="Q29" s="2">
        <v>521994.39371428499</v>
      </c>
      <c r="R29" s="2">
        <v>504879.82342857099</v>
      </c>
      <c r="S29" s="2">
        <v>487765.25314285699</v>
      </c>
      <c r="T29" s="2">
        <v>470650.682857142</v>
      </c>
      <c r="U29" s="2">
        <v>453536.11257142801</v>
      </c>
      <c r="V29" s="2">
        <v>436421.54228571401</v>
      </c>
      <c r="W29" s="2">
        <v>419306.97200000001</v>
      </c>
      <c r="X29" s="2">
        <v>402192.40171428502</v>
      </c>
      <c r="Y29" s="2">
        <v>385077.83142857102</v>
      </c>
      <c r="Z29" s="2">
        <v>367963.26114285702</v>
      </c>
      <c r="AA29" s="2">
        <v>350848.69085714198</v>
      </c>
      <c r="AB29" s="2">
        <v>333734.12057142798</v>
      </c>
      <c r="AC29" s="2">
        <v>316619.55028571398</v>
      </c>
      <c r="AD29" s="2">
        <v>299504.98</v>
      </c>
      <c r="AE29" s="2">
        <v>282390.40971428499</v>
      </c>
      <c r="AF29" s="2">
        <v>265275.83942857099</v>
      </c>
      <c r="AG29" s="2">
        <v>248161.269142857</v>
      </c>
      <c r="AH29" s="2">
        <v>231046.69885714201</v>
      </c>
      <c r="AI29" s="2">
        <v>213932.12857142801</v>
      </c>
      <c r="AJ29" s="2">
        <v>196817.55828571401</v>
      </c>
      <c r="AK29" s="2">
        <v>179702.98799999899</v>
      </c>
    </row>
    <row r="30" spans="1:37" x14ac:dyDescent="0.35">
      <c r="A30" t="s">
        <v>12</v>
      </c>
      <c r="B30" s="2">
        <v>3992087.1060000001</v>
      </c>
      <c r="C30" s="2">
        <v>3992087.1060000001</v>
      </c>
      <c r="D30" s="2">
        <v>3863770.0204500002</v>
      </c>
      <c r="E30" s="2">
        <v>3735452.9349000002</v>
      </c>
      <c r="F30" s="2">
        <v>3607135.8493499998</v>
      </c>
      <c r="G30" s="2">
        <v>3478818.7637999998</v>
      </c>
      <c r="H30" s="2">
        <v>3350501.6782499999</v>
      </c>
      <c r="I30" s="2">
        <v>3222184.5926999999</v>
      </c>
      <c r="J30" s="2">
        <v>3093867.50715</v>
      </c>
      <c r="K30" s="2">
        <v>2965550.4216</v>
      </c>
      <c r="L30" s="2">
        <v>2837233.33605</v>
      </c>
      <c r="M30" s="2">
        <v>2708916.2505000001</v>
      </c>
      <c r="N30" s="2">
        <v>2580599.1649500001</v>
      </c>
      <c r="O30" s="2">
        <v>2452282.0794000002</v>
      </c>
      <c r="P30" s="2">
        <v>2323964.9938500002</v>
      </c>
      <c r="Q30" s="2">
        <v>2129113.1231999998</v>
      </c>
      <c r="R30" s="2">
        <v>2062578.3381000001</v>
      </c>
      <c r="S30" s="2">
        <v>1996043.5530000001</v>
      </c>
      <c r="T30" s="2">
        <v>1929508.7679000001</v>
      </c>
      <c r="U30" s="2">
        <v>1862973.9828000001</v>
      </c>
      <c r="V30" s="2">
        <v>1796439.1976999999</v>
      </c>
      <c r="W30" s="2">
        <v>1729904.4125999999</v>
      </c>
      <c r="X30" s="2">
        <v>1663369.6274999999</v>
      </c>
      <c r="Y30" s="2">
        <v>1596834.8424</v>
      </c>
      <c r="Z30" s="2">
        <v>1530300.0573</v>
      </c>
      <c r="AA30" s="2">
        <v>1463765.2722</v>
      </c>
      <c r="AB30" s="2">
        <v>1397230.4871</v>
      </c>
      <c r="AC30" s="2">
        <v>1330695.702</v>
      </c>
      <c r="AD30" s="2">
        <v>1264160.9169000001</v>
      </c>
      <c r="AE30" s="2">
        <v>1197626.1318000001</v>
      </c>
      <c r="AF30" s="2">
        <v>1131091.3467000001</v>
      </c>
      <c r="AG30" s="2">
        <v>1064556.5615999999</v>
      </c>
      <c r="AH30" s="2">
        <v>998021.77650000004</v>
      </c>
      <c r="AI30" s="2">
        <v>931486.99140000006</v>
      </c>
      <c r="AJ30" s="2">
        <v>864952.20629999996</v>
      </c>
      <c r="AK30" s="2">
        <v>798417.42119999998</v>
      </c>
    </row>
    <row r="31" spans="1:37" x14ac:dyDescent="0.35">
      <c r="A31" t="s">
        <v>13</v>
      </c>
      <c r="B31" s="2">
        <v>11849569.789999999</v>
      </c>
      <c r="C31" s="2">
        <v>11849569.789999999</v>
      </c>
      <c r="D31" s="2">
        <v>11714146.135257101</v>
      </c>
      <c r="E31" s="2">
        <v>11578722.4805142</v>
      </c>
      <c r="F31" s="2">
        <v>11443298.825771401</v>
      </c>
      <c r="G31" s="2">
        <v>11307875.1710285</v>
      </c>
      <c r="H31" s="2">
        <v>11172451.516285701</v>
      </c>
      <c r="I31" s="2">
        <v>11037027.8615428</v>
      </c>
      <c r="J31" s="2">
        <v>10901604.206800001</v>
      </c>
      <c r="K31" s="2">
        <v>10766180.5520571</v>
      </c>
      <c r="L31" s="2">
        <v>10630756.8973142</v>
      </c>
      <c r="M31" s="2">
        <v>10495333.2425714</v>
      </c>
      <c r="N31" s="2">
        <v>10359909.5878285</v>
      </c>
      <c r="O31" s="2">
        <v>10224485.9330857</v>
      </c>
      <c r="P31" s="2">
        <v>10089062.2783428</v>
      </c>
      <c r="Q31" s="2">
        <v>9953638.6236000005</v>
      </c>
      <c r="R31" s="2">
        <v>9953638.6236000005</v>
      </c>
      <c r="S31" s="2">
        <v>9953638.6236000005</v>
      </c>
      <c r="T31" s="2">
        <v>9953638.6236000005</v>
      </c>
      <c r="U31" s="2">
        <v>9953638.6236000005</v>
      </c>
      <c r="V31" s="2">
        <v>9953638.6236000005</v>
      </c>
      <c r="W31" s="2">
        <v>9953638.6236000005</v>
      </c>
      <c r="X31" s="2">
        <v>9953638.6236000005</v>
      </c>
      <c r="Y31" s="2">
        <v>9953638.6236000005</v>
      </c>
      <c r="Z31" s="2">
        <v>9953638.6236000005</v>
      </c>
      <c r="AA31" s="2">
        <v>9953638.6236000005</v>
      </c>
      <c r="AB31" s="2">
        <v>9953638.6236000005</v>
      </c>
      <c r="AC31" s="2">
        <v>9953638.6236000005</v>
      </c>
      <c r="AD31" s="2">
        <v>9953638.6236000005</v>
      </c>
      <c r="AE31" s="2">
        <v>9953638.6236000005</v>
      </c>
      <c r="AF31" s="2">
        <v>9953638.6236000005</v>
      </c>
      <c r="AG31" s="2">
        <v>9953638.6236000005</v>
      </c>
      <c r="AH31" s="2">
        <v>9953638.6236000005</v>
      </c>
      <c r="AI31" s="2">
        <v>9953638.6236000005</v>
      </c>
      <c r="AJ31" s="2">
        <v>9953638.6236000005</v>
      </c>
      <c r="AK31" s="2">
        <v>9953638.6236000005</v>
      </c>
    </row>
    <row r="32" spans="1:37" x14ac:dyDescent="0.35">
      <c r="A32" t="s">
        <v>14</v>
      </c>
      <c r="B32" s="2">
        <v>8002811.3130000001</v>
      </c>
      <c r="C32" s="2">
        <v>8002811.3130000001</v>
      </c>
      <c r="D32" s="2">
        <v>7877052.8495100001</v>
      </c>
      <c r="E32" s="2">
        <v>7751294.3860200001</v>
      </c>
      <c r="F32" s="2">
        <v>7625535.9225300001</v>
      </c>
      <c r="G32" s="2">
        <v>7499777.4590400001</v>
      </c>
      <c r="H32" s="2">
        <v>7374018.9955500001</v>
      </c>
      <c r="I32" s="2">
        <v>7248260.5320600001</v>
      </c>
      <c r="J32" s="2">
        <v>7122502.0685700001</v>
      </c>
      <c r="K32" s="2">
        <v>6996743.6050800001</v>
      </c>
      <c r="L32" s="2">
        <v>6870985.1415900001</v>
      </c>
      <c r="M32" s="2">
        <v>6745226.6781000001</v>
      </c>
      <c r="N32" s="2">
        <v>6619468.2146100001</v>
      </c>
      <c r="O32" s="2">
        <v>6493709.7511200001</v>
      </c>
      <c r="P32" s="2">
        <v>6367951.2876300002</v>
      </c>
      <c r="Q32" s="2">
        <v>6127866.9482399998</v>
      </c>
      <c r="R32" s="2">
        <v>6013541.0723400004</v>
      </c>
      <c r="S32" s="2">
        <v>5899215.1964400001</v>
      </c>
      <c r="T32" s="2">
        <v>5784889.3205399998</v>
      </c>
      <c r="U32" s="2">
        <v>5670563.4446400004</v>
      </c>
      <c r="V32" s="2">
        <v>5556237.56874</v>
      </c>
      <c r="W32" s="2">
        <v>5441911.6928399997</v>
      </c>
      <c r="X32" s="2">
        <v>5327585.8169400003</v>
      </c>
      <c r="Y32" s="2">
        <v>5213259.9410399999</v>
      </c>
      <c r="Z32" s="2">
        <v>5098934.0651399996</v>
      </c>
      <c r="AA32" s="2">
        <v>4984608.1892400002</v>
      </c>
      <c r="AB32" s="2">
        <v>4870282.3133399999</v>
      </c>
      <c r="AC32" s="2">
        <v>4755956.4374399995</v>
      </c>
      <c r="AD32" s="2">
        <v>4641630.5615400001</v>
      </c>
      <c r="AE32" s="2">
        <v>4527304.6856399998</v>
      </c>
      <c r="AF32" s="2">
        <v>4412978.8097400004</v>
      </c>
      <c r="AG32" s="2">
        <v>4298652.9338400001</v>
      </c>
      <c r="AH32" s="2">
        <v>4184327.0579400002</v>
      </c>
      <c r="AI32" s="2">
        <v>4070001.1820399999</v>
      </c>
      <c r="AJ32" s="2">
        <v>3955675.30614</v>
      </c>
      <c r="AK32" s="2">
        <v>3841349.4302400001</v>
      </c>
    </row>
    <row r="33" spans="1:37" x14ac:dyDescent="0.35">
      <c r="A33" t="s">
        <v>15</v>
      </c>
      <c r="B33" s="2">
        <v>11963525.82</v>
      </c>
      <c r="C33" s="2">
        <v>11963525.82</v>
      </c>
      <c r="D33" s="2">
        <v>11963525.82</v>
      </c>
      <c r="E33" s="2">
        <v>11963525.82</v>
      </c>
      <c r="F33" s="2">
        <v>11963525.82</v>
      </c>
      <c r="G33" s="2">
        <v>11256590.203363599</v>
      </c>
      <c r="H33" s="2">
        <v>10549654.5867272</v>
      </c>
      <c r="I33" s="2">
        <v>9842718.9700908996</v>
      </c>
      <c r="J33" s="2">
        <v>9135783.3534545396</v>
      </c>
      <c r="K33" s="2">
        <v>8428847.7368181795</v>
      </c>
      <c r="L33" s="2">
        <v>7721912.1201818101</v>
      </c>
      <c r="M33" s="2">
        <v>7014976.50354545</v>
      </c>
      <c r="N33" s="2">
        <v>6308040.88690909</v>
      </c>
      <c r="O33" s="2">
        <v>5601105.2702727197</v>
      </c>
      <c r="P33" s="2">
        <v>4894169.6536363596</v>
      </c>
      <c r="Q33" s="2">
        <v>4187234.037</v>
      </c>
      <c r="R33" s="2">
        <v>4187234.037</v>
      </c>
      <c r="S33" s="2">
        <v>4187234.037</v>
      </c>
      <c r="T33" s="2">
        <v>4187234.037</v>
      </c>
      <c r="U33" s="2">
        <v>4187234.037</v>
      </c>
      <c r="V33" s="2">
        <v>4187234.037</v>
      </c>
      <c r="W33" s="2">
        <v>4187234.037</v>
      </c>
      <c r="X33" s="2">
        <v>4187234.037</v>
      </c>
      <c r="Y33" s="2">
        <v>4187234.037</v>
      </c>
      <c r="Z33" s="2">
        <v>4187234.037</v>
      </c>
      <c r="AA33" s="2">
        <v>4187234.037</v>
      </c>
      <c r="AB33" s="2">
        <v>4187234.037</v>
      </c>
      <c r="AC33" s="2">
        <v>4187234.037</v>
      </c>
      <c r="AD33" s="2">
        <v>4187234.037</v>
      </c>
      <c r="AE33" s="2">
        <v>4187234.037</v>
      </c>
      <c r="AF33" s="2">
        <v>4187234.037</v>
      </c>
      <c r="AG33" s="2">
        <v>4187234.037</v>
      </c>
      <c r="AH33" s="2">
        <v>4187234.037</v>
      </c>
      <c r="AI33" s="2">
        <v>4187234.037</v>
      </c>
      <c r="AJ33" s="2">
        <v>4187234.037</v>
      </c>
      <c r="AK33" s="2">
        <v>4187234.037</v>
      </c>
    </row>
    <row r="34" spans="1:37" x14ac:dyDescent="0.35">
      <c r="A34" t="s">
        <v>16</v>
      </c>
      <c r="B34" s="2">
        <v>1034712.414</v>
      </c>
      <c r="C34" s="2">
        <v>1034712.414</v>
      </c>
      <c r="D34" s="2">
        <v>1034712.414</v>
      </c>
      <c r="E34" s="2">
        <v>1034712.414</v>
      </c>
      <c r="F34" s="2">
        <v>1034712.414</v>
      </c>
      <c r="G34" s="2">
        <v>1034712.414</v>
      </c>
      <c r="H34" s="2">
        <v>1034712.414</v>
      </c>
      <c r="I34" s="2">
        <v>1034712.414</v>
      </c>
      <c r="J34" s="2">
        <v>1034712.414</v>
      </c>
      <c r="K34" s="2">
        <v>1034712.414</v>
      </c>
      <c r="L34" s="2">
        <v>1034712.414</v>
      </c>
      <c r="M34" s="2">
        <v>1034712.414</v>
      </c>
      <c r="N34" s="2">
        <v>1034712.414</v>
      </c>
      <c r="O34" s="2">
        <v>1034712.414</v>
      </c>
      <c r="P34" s="2">
        <v>1034712.414</v>
      </c>
      <c r="Q34" s="2">
        <v>1034712.414</v>
      </c>
      <c r="R34" s="2">
        <v>1034712.414</v>
      </c>
      <c r="S34" s="2">
        <v>1034712.414</v>
      </c>
      <c r="T34" s="2">
        <v>1034712.414</v>
      </c>
      <c r="U34" s="2">
        <v>1034712.414</v>
      </c>
      <c r="V34" s="2">
        <v>1034712.414</v>
      </c>
      <c r="W34" s="2">
        <v>1034712.414</v>
      </c>
      <c r="X34" s="2">
        <v>1034712.414</v>
      </c>
      <c r="Y34" s="2">
        <v>1034712.414</v>
      </c>
      <c r="Z34" s="2">
        <v>1034712.414</v>
      </c>
      <c r="AA34" s="2">
        <v>1034712.414</v>
      </c>
      <c r="AB34" s="2">
        <v>1034712.414</v>
      </c>
      <c r="AC34" s="2">
        <v>1034712.414</v>
      </c>
      <c r="AD34" s="2">
        <v>1034712.414</v>
      </c>
      <c r="AE34" s="2">
        <v>1034712.414</v>
      </c>
      <c r="AF34" s="2">
        <v>1034712.414</v>
      </c>
      <c r="AG34" s="2">
        <v>1034712.414</v>
      </c>
      <c r="AH34" s="2">
        <v>1034712.414</v>
      </c>
      <c r="AI34" s="2">
        <v>1034712.414</v>
      </c>
      <c r="AJ34" s="2">
        <v>1034712.414</v>
      </c>
      <c r="AK34" s="2">
        <v>1034712.414</v>
      </c>
    </row>
    <row r="35" spans="1:37" x14ac:dyDescent="0.35">
      <c r="A35" t="s">
        <v>17</v>
      </c>
      <c r="B35" s="2">
        <v>3109106.639</v>
      </c>
      <c r="C35" s="2">
        <v>3416581.6639999999</v>
      </c>
      <c r="D35" s="2">
        <v>3591306.6656999998</v>
      </c>
      <c r="E35" s="2">
        <v>3725060.91139</v>
      </c>
      <c r="F35" s="2">
        <v>3831197.9075850002</v>
      </c>
      <c r="G35" s="2">
        <v>3872311.5839999998</v>
      </c>
      <c r="H35" s="2">
        <v>3881306.4966250001</v>
      </c>
      <c r="I35" s="2">
        <v>3865611.1611500001</v>
      </c>
      <c r="J35" s="2">
        <v>3825038.3149000001</v>
      </c>
      <c r="K35" s="2">
        <v>3759399.7516800002</v>
      </c>
      <c r="L35" s="2">
        <v>3668506.310875</v>
      </c>
      <c r="M35" s="2">
        <v>3502345.2865499998</v>
      </c>
      <c r="N35" s="2">
        <v>3318417.5553600001</v>
      </c>
      <c r="O35" s="2">
        <v>3116605.71398</v>
      </c>
      <c r="P35" s="2">
        <v>2896791.8336900002</v>
      </c>
      <c r="Q35" s="2">
        <v>2600684.2604571399</v>
      </c>
      <c r="R35" s="2">
        <v>2562901.86308809</v>
      </c>
      <c r="S35" s="2">
        <v>2523705.84302571</v>
      </c>
      <c r="T35" s="2">
        <v>2483136.2406661902</v>
      </c>
      <c r="U35" s="2">
        <v>2441232.42614666</v>
      </c>
      <c r="V35" s="2">
        <v>2398033.1050714198</v>
      </c>
      <c r="W35" s="2">
        <v>2354598.0601333301</v>
      </c>
      <c r="X35" s="2">
        <v>2309793.0896233302</v>
      </c>
      <c r="Y35" s="2">
        <v>2263664.9163885699</v>
      </c>
      <c r="Z35" s="2">
        <v>2216259.35696476</v>
      </c>
      <c r="AA35" s="2">
        <v>2167621.3364571398</v>
      </c>
      <c r="AB35" s="2">
        <v>2112666.2019628501</v>
      </c>
      <c r="AC35" s="2">
        <v>2056908.2691828499</v>
      </c>
      <c r="AD35" s="2">
        <v>2000386.6523666601</v>
      </c>
      <c r="AE35" s="2">
        <v>1943139.58064571</v>
      </c>
      <c r="AF35" s="2">
        <v>1885204.41500952</v>
      </c>
      <c r="AG35" s="2">
        <v>1822855.53638857</v>
      </c>
      <c r="AH35" s="2">
        <v>1760195.0743028501</v>
      </c>
      <c r="AI35" s="2">
        <v>1697253.1760476099</v>
      </c>
      <c r="AJ35" s="2">
        <v>1634059.1991323801</v>
      </c>
      <c r="AK35" s="2">
        <v>1570641.7154000001</v>
      </c>
    </row>
    <row r="36" spans="1:37" x14ac:dyDescent="0.35">
      <c r="A36" t="s">
        <v>18</v>
      </c>
      <c r="B36" s="2">
        <v>8194903.0650000004</v>
      </c>
      <c r="C36" s="2">
        <v>8305102.733</v>
      </c>
      <c r="D36" s="2">
        <v>8474161.1091499999</v>
      </c>
      <c r="E36" s="2">
        <v>8368392.72177999</v>
      </c>
      <c r="F36" s="2">
        <v>8392535.9107099995</v>
      </c>
      <c r="G36" s="2">
        <v>8315699.54</v>
      </c>
      <c r="H36" s="2">
        <v>8196166.5080000004</v>
      </c>
      <c r="I36" s="2">
        <v>8038928.6884000003</v>
      </c>
      <c r="J36" s="2">
        <v>7845452.4941999996</v>
      </c>
      <c r="K36" s="2">
        <v>7612750.5791999996</v>
      </c>
      <c r="L36" s="2">
        <v>7320048.9397</v>
      </c>
      <c r="M36" s="2">
        <v>6909527.22899999</v>
      </c>
      <c r="N36" s="2">
        <v>6476659.6682500001</v>
      </c>
      <c r="O36" s="2">
        <v>6021300.7366000004</v>
      </c>
      <c r="P36" s="2">
        <v>5543250.0391499903</v>
      </c>
      <c r="Q36" s="2">
        <v>4931932.9293333301</v>
      </c>
      <c r="R36" s="2">
        <v>4834658.4260999998</v>
      </c>
      <c r="S36" s="2">
        <v>4737477.4985999903</v>
      </c>
      <c r="T36" s="2">
        <v>4640379.1957761804</v>
      </c>
      <c r="U36" s="2">
        <v>4543348.2856952297</v>
      </c>
      <c r="V36" s="2">
        <v>4446365.4964285698</v>
      </c>
      <c r="W36" s="2">
        <v>4355629.0917999996</v>
      </c>
      <c r="X36" s="2">
        <v>4264444.6351714199</v>
      </c>
      <c r="Y36" s="2">
        <v>4172799.6989714201</v>
      </c>
      <c r="Z36" s="2">
        <v>4080677.1801666599</v>
      </c>
      <c r="AA36" s="2">
        <v>3988055.4512380902</v>
      </c>
      <c r="AB36" s="2">
        <v>3889346.6592285698</v>
      </c>
      <c r="AC36" s="2">
        <v>3790503.55822857</v>
      </c>
      <c r="AD36" s="2">
        <v>3691476.4707333301</v>
      </c>
      <c r="AE36" s="2">
        <v>3592212.6696000001</v>
      </c>
      <c r="AF36" s="2">
        <v>3492656.38004761</v>
      </c>
      <c r="AG36" s="2">
        <v>3389472.6778666601</v>
      </c>
      <c r="AH36" s="2">
        <v>3286145.9664857099</v>
      </c>
      <c r="AI36" s="2">
        <v>3182603.0778952301</v>
      </c>
      <c r="AJ36" s="2">
        <v>3078768.40460476</v>
      </c>
      <c r="AK36" s="2">
        <v>2974563.8280000002</v>
      </c>
    </row>
    <row r="37" spans="1:37" x14ac:dyDescent="0.35">
      <c r="A37" t="s">
        <v>19</v>
      </c>
      <c r="B37" s="2">
        <v>2902738.4369999999</v>
      </c>
      <c r="C37" s="2">
        <v>2916241.0630000001</v>
      </c>
      <c r="D37" s="2">
        <v>2823207.9088400002</v>
      </c>
      <c r="E37" s="2">
        <v>2696520.47028</v>
      </c>
      <c r="F37" s="2">
        <v>2642330.1729950001</v>
      </c>
      <c r="G37" s="2">
        <v>2573821.4595599999</v>
      </c>
      <c r="H37" s="2">
        <v>2490073.0880749999</v>
      </c>
      <c r="I37" s="2">
        <v>2400361.2435099999</v>
      </c>
      <c r="J37" s="2">
        <v>2305008.61069</v>
      </c>
      <c r="K37" s="2">
        <v>2203040.1171200001</v>
      </c>
      <c r="L37" s="2">
        <v>2088471.495565</v>
      </c>
      <c r="M37" s="2">
        <v>1946816.51725</v>
      </c>
      <c r="N37" s="2">
        <v>1802985.5430099999</v>
      </c>
      <c r="O37" s="2">
        <v>1656864.0359400001</v>
      </c>
      <c r="P37" s="2">
        <v>1508331.27385</v>
      </c>
      <c r="Q37" s="2">
        <v>1327564.66540952</v>
      </c>
      <c r="R37" s="2">
        <v>1303195.0906628501</v>
      </c>
      <c r="S37" s="2">
        <v>1278724.79488285</v>
      </c>
      <c r="T37" s="2">
        <v>1254156.4631061901</v>
      </c>
      <c r="U37" s="2">
        <v>1229491.2826133301</v>
      </c>
      <c r="V37" s="2">
        <v>1204729.0187142801</v>
      </c>
      <c r="W37" s="2">
        <v>1177763.3957066601</v>
      </c>
      <c r="X37" s="2">
        <v>1150847.05829333</v>
      </c>
      <c r="Y37" s="2">
        <v>1123969.69122285</v>
      </c>
      <c r="Z37" s="2">
        <v>1097120.15932904</v>
      </c>
      <c r="AA37" s="2">
        <v>1070286.5252761899</v>
      </c>
      <c r="AB37" s="2">
        <v>1042701.00750714</v>
      </c>
      <c r="AC37" s="2">
        <v>1015162.3563619</v>
      </c>
      <c r="AD37" s="2">
        <v>987654.25476666598</v>
      </c>
      <c r="AE37" s="2">
        <v>960159.76865999901</v>
      </c>
      <c r="AF37" s="2">
        <v>932661.34815476101</v>
      </c>
      <c r="AG37" s="2">
        <v>905741.00427047501</v>
      </c>
      <c r="AH37" s="2">
        <v>878730.25398142799</v>
      </c>
      <c r="AI37" s="2">
        <v>851611.15678380895</v>
      </c>
      <c r="AJ37" s="2">
        <v>824364.99791190401</v>
      </c>
      <c r="AK37" s="2">
        <v>796972.270599999</v>
      </c>
    </row>
    <row r="38" spans="1:37" x14ac:dyDescent="0.35">
      <c r="A38" t="s">
        <v>20</v>
      </c>
      <c r="B38" s="2">
        <v>2206838.906</v>
      </c>
      <c r="C38" s="2">
        <v>2154411.1260000002</v>
      </c>
      <c r="D38" s="2">
        <v>1978449.4492800001</v>
      </c>
      <c r="E38" s="2">
        <v>1819295.8656599999</v>
      </c>
      <c r="F38" s="2">
        <v>1657169.822495</v>
      </c>
      <c r="G38" s="2">
        <v>1496032.32858</v>
      </c>
      <c r="H38" s="2">
        <v>1355792.6810250001</v>
      </c>
      <c r="I38" s="2">
        <v>1222074.2776899999</v>
      </c>
      <c r="J38" s="2">
        <v>1094719.4596299999</v>
      </c>
      <c r="K38" s="2">
        <v>973704.440319999</v>
      </c>
      <c r="L38" s="2">
        <v>858781.35475999897</v>
      </c>
      <c r="M38" s="2">
        <v>764221.43874999997</v>
      </c>
      <c r="N38" s="2">
        <v>674168.16431999998</v>
      </c>
      <c r="O38" s="2">
        <v>588710.97712000005</v>
      </c>
      <c r="P38" s="2">
        <v>507964.23797999998</v>
      </c>
      <c r="Q38" s="2">
        <v>422469.60958095198</v>
      </c>
      <c r="R38" s="2">
        <v>395621.48686238099</v>
      </c>
      <c r="S38" s="2">
        <v>369700.19695714198</v>
      </c>
      <c r="T38" s="2">
        <v>344710.08681047597</v>
      </c>
      <c r="U38" s="2">
        <v>320674.54680571402</v>
      </c>
      <c r="V38" s="2">
        <v>297520.51082142798</v>
      </c>
      <c r="W38" s="2">
        <v>279061.45597333298</v>
      </c>
      <c r="X38" s="2">
        <v>261233.66928285701</v>
      </c>
      <c r="Y38" s="2">
        <v>244065.49231999999</v>
      </c>
      <c r="Z38" s="2">
        <v>227533.96907714201</v>
      </c>
      <c r="AA38" s="2">
        <v>211625.13473809499</v>
      </c>
      <c r="AB38" s="2">
        <v>198508.086395714</v>
      </c>
      <c r="AC38" s="2">
        <v>185885.25070476101</v>
      </c>
      <c r="AD38" s="2">
        <v>173730.14068666601</v>
      </c>
      <c r="AE38" s="2">
        <v>162047.37872571399</v>
      </c>
      <c r="AF38" s="2">
        <v>150830.58715000001</v>
      </c>
      <c r="AG38" s="2">
        <v>141860.294483809</v>
      </c>
      <c r="AH38" s="2">
        <v>133198.11548000001</v>
      </c>
      <c r="AI38" s="2">
        <v>124826.61035238</v>
      </c>
      <c r="AJ38" s="2">
        <v>116754.305088571</v>
      </c>
      <c r="AK38" s="2">
        <v>108972.3728</v>
      </c>
    </row>
    <row r="39" spans="1:37" x14ac:dyDescent="0.35">
      <c r="A39" t="s">
        <v>21</v>
      </c>
      <c r="B39" s="2">
        <v>1085965.7590000001</v>
      </c>
      <c r="C39" s="2">
        <v>1126111.9639999999</v>
      </c>
      <c r="D39" s="2">
        <v>1113866.4675100001</v>
      </c>
      <c r="E39" s="2">
        <v>1103781.0838599999</v>
      </c>
      <c r="F39" s="2">
        <v>1088555.45784</v>
      </c>
      <c r="G39" s="2">
        <v>1068691.9296200001</v>
      </c>
      <c r="H39" s="2">
        <v>1045763.161275</v>
      </c>
      <c r="I39" s="2">
        <v>1022756.09531</v>
      </c>
      <c r="J39" s="2">
        <v>995234.04016500001</v>
      </c>
      <c r="K39" s="2">
        <v>966111.29663999996</v>
      </c>
      <c r="L39" s="2">
        <v>932443.16276999901</v>
      </c>
      <c r="M39" s="2">
        <v>895433.29535000003</v>
      </c>
      <c r="N39" s="2">
        <v>853176.40564500005</v>
      </c>
      <c r="O39" s="2">
        <v>805841.20843999996</v>
      </c>
      <c r="P39" s="2">
        <v>752588.68630999897</v>
      </c>
      <c r="Q39" s="2">
        <v>678618.38824761903</v>
      </c>
      <c r="R39" s="2">
        <v>680451.93971714203</v>
      </c>
      <c r="S39" s="2">
        <v>680915.08539999998</v>
      </c>
      <c r="T39" s="2">
        <v>680473.54942047596</v>
      </c>
      <c r="U39" s="2">
        <v>679430.74332571402</v>
      </c>
      <c r="V39" s="2">
        <v>677481.51149999897</v>
      </c>
      <c r="W39" s="2">
        <v>677016.17806666601</v>
      </c>
      <c r="X39" s="2">
        <v>675648.23642047599</v>
      </c>
      <c r="Y39" s="2">
        <v>673381.28594285704</v>
      </c>
      <c r="Z39" s="2">
        <v>670218.92426428501</v>
      </c>
      <c r="AA39" s="2">
        <v>666164.74722380901</v>
      </c>
      <c r="AB39" s="2">
        <v>663398.14633857098</v>
      </c>
      <c r="AC39" s="2">
        <v>659612.17586285702</v>
      </c>
      <c r="AD39" s="2">
        <v>654810.94499333296</v>
      </c>
      <c r="AE39" s="2">
        <v>648998.56096285698</v>
      </c>
      <c r="AF39" s="2">
        <v>642179.12919999904</v>
      </c>
      <c r="AG39" s="2">
        <v>637042.49676190398</v>
      </c>
      <c r="AH39" s="2">
        <v>630712.94093571405</v>
      </c>
      <c r="AI39" s="2">
        <v>623195.31649142795</v>
      </c>
      <c r="AJ39" s="2">
        <v>614494.47499333299</v>
      </c>
      <c r="AK39" s="2">
        <v>604615.26499999897</v>
      </c>
    </row>
    <row r="40" spans="1:37" x14ac:dyDescent="0.35">
      <c r="A40" t="s">
        <v>22</v>
      </c>
      <c r="B40" s="2">
        <v>280607.14899999998</v>
      </c>
      <c r="C40" s="2">
        <v>288751.52500000002</v>
      </c>
      <c r="D40" s="2">
        <v>283430.59561999998</v>
      </c>
      <c r="E40" s="2">
        <v>275137.60911000002</v>
      </c>
      <c r="F40" s="2">
        <v>267006.93883</v>
      </c>
      <c r="G40" s="2">
        <v>258160.09406</v>
      </c>
      <c r="H40" s="2">
        <v>247808.563375</v>
      </c>
      <c r="I40" s="2">
        <v>237097.07814</v>
      </c>
      <c r="J40" s="2">
        <v>226052.52559500001</v>
      </c>
      <c r="K40" s="2">
        <v>214575.00159999999</v>
      </c>
      <c r="L40" s="2">
        <v>202082.86605499999</v>
      </c>
      <c r="M40" s="2">
        <v>188490.4846</v>
      </c>
      <c r="N40" s="2">
        <v>174667.98095</v>
      </c>
      <c r="O40" s="2">
        <v>160604.61206000001</v>
      </c>
      <c r="P40" s="2">
        <v>146288.99358499999</v>
      </c>
      <c r="Q40" s="2">
        <v>128827.417238095</v>
      </c>
      <c r="R40" s="2">
        <v>126070.27140380901</v>
      </c>
      <c r="S40" s="2">
        <v>123330.574431428</v>
      </c>
      <c r="T40" s="2">
        <v>120607.36844333301</v>
      </c>
      <c r="U40" s="2">
        <v>117899.625548571</v>
      </c>
      <c r="V40" s="2">
        <v>115206.252428571</v>
      </c>
      <c r="W40" s="2">
        <v>112624.03952000001</v>
      </c>
      <c r="X40" s="2">
        <v>110046.79270190401</v>
      </c>
      <c r="Y40" s="2">
        <v>107473.515908571</v>
      </c>
      <c r="Z40" s="2">
        <v>104903.134365714</v>
      </c>
      <c r="AA40" s="2">
        <v>102334.497280952</v>
      </c>
      <c r="AB40" s="2">
        <v>99853.408701428503</v>
      </c>
      <c r="AC40" s="2">
        <v>97364.949801904702</v>
      </c>
      <c r="AD40" s="2">
        <v>94867.987829999998</v>
      </c>
      <c r="AE40" s="2">
        <v>92361.301174285705</v>
      </c>
      <c r="AF40" s="2">
        <v>89843.581121428506</v>
      </c>
      <c r="AG40" s="2">
        <v>87389.733786666606</v>
      </c>
      <c r="AH40" s="2">
        <v>84915.683885714199</v>
      </c>
      <c r="AI40" s="2">
        <v>82420.055028571398</v>
      </c>
      <c r="AJ40" s="2">
        <v>79901.368836190406</v>
      </c>
      <c r="AK40" s="2">
        <v>77358.044199999902</v>
      </c>
    </row>
    <row r="41" spans="1:37" x14ac:dyDescent="0.35">
      <c r="A41" t="s">
        <v>23</v>
      </c>
      <c r="B41" s="2">
        <v>133171.36900000001</v>
      </c>
      <c r="C41" s="2">
        <v>132270.696</v>
      </c>
      <c r="D41" s="2">
        <v>125465.90596</v>
      </c>
      <c r="E41" s="2">
        <v>118747.3924</v>
      </c>
      <c r="F41" s="2">
        <v>112113.067795</v>
      </c>
      <c r="G41" s="2">
        <v>105563.52902</v>
      </c>
      <c r="H41" s="2">
        <v>99059.847449999899</v>
      </c>
      <c r="I41" s="2">
        <v>92634.700500000006</v>
      </c>
      <c r="J41" s="2">
        <v>86288.809524999902</v>
      </c>
      <c r="K41" s="2">
        <v>80022.900479999997</v>
      </c>
      <c r="L41" s="2">
        <v>73837.702504999907</v>
      </c>
      <c r="M41" s="2">
        <v>67749.405349999899</v>
      </c>
      <c r="N41" s="2">
        <v>61741.169710000002</v>
      </c>
      <c r="O41" s="2">
        <v>55813.629419999997</v>
      </c>
      <c r="P41" s="2">
        <v>49967.421374999903</v>
      </c>
      <c r="Q41" s="2">
        <v>43236.063428571397</v>
      </c>
      <c r="R41" s="2">
        <v>41526.605057619003</v>
      </c>
      <c r="S41" s="2">
        <v>39860.105560000004</v>
      </c>
      <c r="T41" s="2">
        <v>38235.838587619</v>
      </c>
      <c r="U41" s="2">
        <v>36653.0872209523</v>
      </c>
      <c r="V41" s="2">
        <v>35111.144249999998</v>
      </c>
      <c r="W41" s="2">
        <v>33587.9954</v>
      </c>
      <c r="X41" s="2">
        <v>32106.4605009523</v>
      </c>
      <c r="Y41" s="2">
        <v>30665.752594285699</v>
      </c>
      <c r="Z41" s="2">
        <v>29265.097338095198</v>
      </c>
      <c r="AA41" s="2">
        <v>27903.731400000001</v>
      </c>
      <c r="AB41" s="2">
        <v>26567.8495171428</v>
      </c>
      <c r="AC41" s="2">
        <v>25271.2902895238</v>
      </c>
      <c r="AD41" s="2">
        <v>24013.240533333301</v>
      </c>
      <c r="AE41" s="2">
        <v>22792.901065714199</v>
      </c>
      <c r="AF41" s="2">
        <v>21609.486261904702</v>
      </c>
      <c r="AG41" s="2">
        <v>20455.810643809498</v>
      </c>
      <c r="AH41" s="2">
        <v>19338.420274285701</v>
      </c>
      <c r="AI41" s="2">
        <v>18256.510671428499</v>
      </c>
      <c r="AJ41" s="2">
        <v>17209.291401904698</v>
      </c>
      <c r="AK41" s="2">
        <v>16195.9872</v>
      </c>
    </row>
    <row r="42" spans="1:37" x14ac:dyDescent="0.35">
      <c r="A42" t="s">
        <v>24</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row>
    <row r="43" spans="1:37" x14ac:dyDescent="0.35">
      <c r="A43" t="s">
        <v>25</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row>
    <row r="46" spans="1:37" x14ac:dyDescent="0.35">
      <c r="A46" t="s">
        <v>32</v>
      </c>
    </row>
    <row r="47" spans="1:37" x14ac:dyDescent="0.35">
      <c r="B47">
        <v>2015</v>
      </c>
      <c r="C47">
        <v>2016</v>
      </c>
      <c r="D47">
        <f>C47+1</f>
        <v>2017</v>
      </c>
      <c r="E47">
        <f t="shared" ref="E47:AK47" si="2">D47+1</f>
        <v>2018</v>
      </c>
      <c r="F47">
        <f t="shared" si="2"/>
        <v>2019</v>
      </c>
      <c r="G47">
        <f t="shared" si="2"/>
        <v>2020</v>
      </c>
      <c r="H47">
        <f t="shared" si="2"/>
        <v>2021</v>
      </c>
      <c r="I47">
        <f t="shared" si="2"/>
        <v>2022</v>
      </c>
      <c r="J47">
        <f t="shared" si="2"/>
        <v>2023</v>
      </c>
      <c r="K47">
        <f t="shared" si="2"/>
        <v>2024</v>
      </c>
      <c r="L47">
        <f t="shared" si="2"/>
        <v>2025</v>
      </c>
      <c r="M47">
        <f t="shared" si="2"/>
        <v>2026</v>
      </c>
      <c r="N47">
        <f t="shared" si="2"/>
        <v>2027</v>
      </c>
      <c r="O47">
        <f t="shared" si="2"/>
        <v>2028</v>
      </c>
      <c r="P47">
        <f t="shared" si="2"/>
        <v>2029</v>
      </c>
      <c r="Q47">
        <f t="shared" si="2"/>
        <v>2030</v>
      </c>
      <c r="R47">
        <f t="shared" si="2"/>
        <v>2031</v>
      </c>
      <c r="S47">
        <f t="shared" si="2"/>
        <v>2032</v>
      </c>
      <c r="T47">
        <f t="shared" si="2"/>
        <v>2033</v>
      </c>
      <c r="U47">
        <f t="shared" si="2"/>
        <v>2034</v>
      </c>
      <c r="V47">
        <f t="shared" si="2"/>
        <v>2035</v>
      </c>
      <c r="W47">
        <f t="shared" si="2"/>
        <v>2036</v>
      </c>
      <c r="X47">
        <f t="shared" si="2"/>
        <v>2037</v>
      </c>
      <c r="Y47">
        <f t="shared" si="2"/>
        <v>2038</v>
      </c>
      <c r="Z47">
        <f t="shared" si="2"/>
        <v>2039</v>
      </c>
      <c r="AA47">
        <f t="shared" si="2"/>
        <v>2040</v>
      </c>
      <c r="AB47">
        <f t="shared" si="2"/>
        <v>2041</v>
      </c>
      <c r="AC47">
        <f t="shared" si="2"/>
        <v>2042</v>
      </c>
      <c r="AD47">
        <f t="shared" si="2"/>
        <v>2043</v>
      </c>
      <c r="AE47">
        <f t="shared" si="2"/>
        <v>2044</v>
      </c>
      <c r="AF47">
        <f t="shared" si="2"/>
        <v>2045</v>
      </c>
      <c r="AG47">
        <f t="shared" si="2"/>
        <v>2046</v>
      </c>
      <c r="AH47">
        <f t="shared" si="2"/>
        <v>2047</v>
      </c>
      <c r="AI47">
        <f t="shared" si="2"/>
        <v>2048</v>
      </c>
      <c r="AJ47">
        <f t="shared" si="2"/>
        <v>2049</v>
      </c>
      <c r="AK47">
        <f t="shared" si="2"/>
        <v>2050</v>
      </c>
    </row>
    <row r="48" spans="1:37" x14ac:dyDescent="0.35">
      <c r="A48" t="s">
        <v>7</v>
      </c>
      <c r="B48" s="2">
        <f>B3-B25</f>
        <v>0</v>
      </c>
      <c r="C48" s="2">
        <f t="shared" ref="C48:AK55" si="3">C3-C25</f>
        <v>0</v>
      </c>
      <c r="D48" s="2">
        <f t="shared" si="3"/>
        <v>34215.110916430131</v>
      </c>
      <c r="E48" s="2">
        <f t="shared" si="3"/>
        <v>68430.221832860261</v>
      </c>
      <c r="F48" s="2">
        <f t="shared" si="3"/>
        <v>102645.33274929039</v>
      </c>
      <c r="G48" s="2">
        <f t="shared" si="3"/>
        <v>136860.44366572052</v>
      </c>
      <c r="H48" s="2">
        <f t="shared" si="3"/>
        <v>171075.55458215065</v>
      </c>
      <c r="I48" s="2">
        <f t="shared" si="3"/>
        <v>205290.66549857985</v>
      </c>
      <c r="J48" s="2">
        <f t="shared" si="3"/>
        <v>239505.77641500067</v>
      </c>
      <c r="K48" s="2">
        <f t="shared" si="3"/>
        <v>273720.88733142987</v>
      </c>
      <c r="L48" s="2">
        <f t="shared" si="3"/>
        <v>307935.99824786</v>
      </c>
      <c r="M48" s="2">
        <f t="shared" si="3"/>
        <v>342151.10916429013</v>
      </c>
      <c r="N48" s="2">
        <f t="shared" si="3"/>
        <v>376366.22008072026</v>
      </c>
      <c r="O48" s="2">
        <f t="shared" si="3"/>
        <v>410581.33099715039</v>
      </c>
      <c r="P48" s="2">
        <f t="shared" si="3"/>
        <v>444796.44191358052</v>
      </c>
      <c r="Q48" s="2">
        <f t="shared" si="3"/>
        <v>506890.53209524043</v>
      </c>
      <c r="R48" s="2">
        <f t="shared" si="3"/>
        <v>534769.51136048045</v>
      </c>
      <c r="S48" s="2">
        <f t="shared" si="3"/>
        <v>562648.49062572047</v>
      </c>
      <c r="T48" s="2">
        <f t="shared" si="3"/>
        <v>590527.46989096049</v>
      </c>
      <c r="U48" s="2">
        <f t="shared" si="3"/>
        <v>618406.44915619027</v>
      </c>
      <c r="V48" s="2">
        <f t="shared" si="3"/>
        <v>646285.42842143029</v>
      </c>
      <c r="W48" s="2">
        <f t="shared" si="3"/>
        <v>674164.40768667031</v>
      </c>
      <c r="X48" s="2">
        <f t="shared" si="3"/>
        <v>702043.38695191033</v>
      </c>
      <c r="Y48" s="2">
        <f t="shared" si="3"/>
        <v>729922.36621715035</v>
      </c>
      <c r="Z48" s="2">
        <f t="shared" si="3"/>
        <v>757801.34548239037</v>
      </c>
      <c r="AA48" s="2">
        <f t="shared" si="3"/>
        <v>785680.32474762015</v>
      </c>
      <c r="AB48" s="2">
        <f t="shared" si="3"/>
        <v>813559.30401286017</v>
      </c>
      <c r="AC48" s="2">
        <f t="shared" si="3"/>
        <v>841438.28327810019</v>
      </c>
      <c r="AD48" s="2">
        <f t="shared" si="3"/>
        <v>869317.26254334021</v>
      </c>
      <c r="AE48" s="2">
        <f t="shared" si="3"/>
        <v>897196.24180858023</v>
      </c>
      <c r="AF48" s="2">
        <f t="shared" si="3"/>
        <v>925075.22107381001</v>
      </c>
      <c r="AG48" s="2">
        <f t="shared" si="3"/>
        <v>952954.20033905003</v>
      </c>
      <c r="AH48" s="2">
        <f t="shared" si="3"/>
        <v>980833.17960429005</v>
      </c>
      <c r="AI48" s="2">
        <f t="shared" si="3"/>
        <v>1008712.1588695301</v>
      </c>
      <c r="AJ48" s="2">
        <f t="shared" si="3"/>
        <v>1036591.1381347701</v>
      </c>
      <c r="AK48" s="2">
        <f t="shared" si="3"/>
        <v>1064470.1173999999</v>
      </c>
    </row>
    <row r="49" spans="1:37" x14ac:dyDescent="0.35">
      <c r="A49" t="s">
        <v>8</v>
      </c>
      <c r="B49" s="2">
        <f t="shared" ref="B49:Q64" si="4">B4-B26</f>
        <v>0</v>
      </c>
      <c r="C49" s="2">
        <f t="shared" si="4"/>
        <v>0</v>
      </c>
      <c r="D49" s="2">
        <f t="shared" si="4"/>
        <v>0</v>
      </c>
      <c r="E49" s="2">
        <f t="shared" si="4"/>
        <v>0</v>
      </c>
      <c r="F49" s="2">
        <f t="shared" si="4"/>
        <v>0</v>
      </c>
      <c r="G49" s="2">
        <f t="shared" si="4"/>
        <v>136574.83394549973</v>
      </c>
      <c r="H49" s="2">
        <f t="shared" si="4"/>
        <v>273149.66789100133</v>
      </c>
      <c r="I49" s="2">
        <f t="shared" si="4"/>
        <v>409724.50183640048</v>
      </c>
      <c r="J49" s="2">
        <f t="shared" si="4"/>
        <v>546299.33578190021</v>
      </c>
      <c r="K49" s="2">
        <f t="shared" si="4"/>
        <v>682874.16972730123</v>
      </c>
      <c r="L49" s="2">
        <f t="shared" si="4"/>
        <v>819449.00367273018</v>
      </c>
      <c r="M49" s="2">
        <f t="shared" si="4"/>
        <v>956023.8376181908</v>
      </c>
      <c r="N49" s="2">
        <f t="shared" si="4"/>
        <v>1092598.6715636402</v>
      </c>
      <c r="O49" s="2">
        <f t="shared" si="4"/>
        <v>1229173.5055091009</v>
      </c>
      <c r="P49" s="2">
        <f t="shared" si="4"/>
        <v>1365748.3394545503</v>
      </c>
      <c r="Q49" s="2">
        <f t="shared" si="4"/>
        <v>1563642.4866000097</v>
      </c>
      <c r="R49" s="2">
        <f t="shared" si="3"/>
        <v>1624961.7998000104</v>
      </c>
      <c r="S49" s="2">
        <f t="shared" si="3"/>
        <v>1686281.1130000111</v>
      </c>
      <c r="T49" s="2">
        <f t="shared" si="3"/>
        <v>1747600.4262000099</v>
      </c>
      <c r="U49" s="2">
        <f t="shared" si="3"/>
        <v>1808919.7394000106</v>
      </c>
      <c r="V49" s="2">
        <f t="shared" si="3"/>
        <v>1870239.0526000112</v>
      </c>
      <c r="W49" s="2">
        <f t="shared" si="3"/>
        <v>1931558.36580001</v>
      </c>
      <c r="X49" s="2">
        <f t="shared" si="3"/>
        <v>1992877.6790000107</v>
      </c>
      <c r="Y49" s="2">
        <f t="shared" si="3"/>
        <v>2054196.9922000114</v>
      </c>
      <c r="Z49" s="2">
        <f t="shared" si="3"/>
        <v>2115516.3054000009</v>
      </c>
      <c r="AA49" s="2">
        <f t="shared" si="3"/>
        <v>2176835.6186000109</v>
      </c>
      <c r="AB49" s="2">
        <f t="shared" si="3"/>
        <v>2238154.9318000097</v>
      </c>
      <c r="AC49" s="2">
        <f t="shared" si="3"/>
        <v>2299474.2450000104</v>
      </c>
      <c r="AD49" s="2">
        <f t="shared" si="3"/>
        <v>2360793.5582000101</v>
      </c>
      <c r="AE49" s="2">
        <f t="shared" si="3"/>
        <v>2422112.8714000108</v>
      </c>
      <c r="AF49" s="2">
        <f t="shared" si="3"/>
        <v>2483432.1846000105</v>
      </c>
      <c r="AG49" s="2">
        <f t="shared" si="3"/>
        <v>2544751.4978000103</v>
      </c>
      <c r="AH49" s="2">
        <f t="shared" si="3"/>
        <v>2606070.8110000109</v>
      </c>
      <c r="AI49" s="2">
        <f t="shared" si="3"/>
        <v>2667390.1242000107</v>
      </c>
      <c r="AJ49" s="2">
        <f t="shared" si="3"/>
        <v>2728709.4374000104</v>
      </c>
      <c r="AK49" s="2">
        <f t="shared" si="3"/>
        <v>2790028.7506000102</v>
      </c>
    </row>
    <row r="50" spans="1:37" x14ac:dyDescent="0.35">
      <c r="A50" t="s">
        <v>9</v>
      </c>
      <c r="B50" s="2">
        <f t="shared" si="4"/>
        <v>0</v>
      </c>
      <c r="C50" s="2">
        <f t="shared" si="3"/>
        <v>0</v>
      </c>
      <c r="D50" s="2">
        <f t="shared" si="3"/>
        <v>20746.915617857943</v>
      </c>
      <c r="E50" s="2">
        <f t="shared" si="3"/>
        <v>41493.831235714955</v>
      </c>
      <c r="F50" s="2">
        <f t="shared" si="3"/>
        <v>62240.746853571967</v>
      </c>
      <c r="G50" s="2">
        <f t="shared" si="3"/>
        <v>82987.662471428979</v>
      </c>
      <c r="H50" s="2">
        <f t="shared" si="3"/>
        <v>103734.57808928599</v>
      </c>
      <c r="I50" s="2">
        <f t="shared" si="3"/>
        <v>124481.49370714294</v>
      </c>
      <c r="J50" s="2">
        <f t="shared" si="3"/>
        <v>145228.40932500095</v>
      </c>
      <c r="K50" s="2">
        <f t="shared" si="3"/>
        <v>165975.32494285796</v>
      </c>
      <c r="L50" s="2">
        <f t="shared" si="3"/>
        <v>186722.24056071497</v>
      </c>
      <c r="M50" s="2">
        <f t="shared" si="3"/>
        <v>207469.15617857192</v>
      </c>
      <c r="N50" s="2">
        <f t="shared" si="3"/>
        <v>228216.07179642894</v>
      </c>
      <c r="O50" s="2">
        <f t="shared" si="3"/>
        <v>248962.98741428595</v>
      </c>
      <c r="P50" s="2">
        <f t="shared" si="3"/>
        <v>269709.90303214296</v>
      </c>
      <c r="Q50" s="2">
        <f t="shared" si="3"/>
        <v>301214.47859999997</v>
      </c>
      <c r="R50" s="2">
        <f t="shared" si="3"/>
        <v>311972.13854999997</v>
      </c>
      <c r="S50" s="2">
        <f t="shared" si="3"/>
        <v>322729.79849999998</v>
      </c>
      <c r="T50" s="2">
        <f t="shared" si="3"/>
        <v>333487.45844999998</v>
      </c>
      <c r="U50" s="2">
        <f t="shared" si="3"/>
        <v>344245.11839999998</v>
      </c>
      <c r="V50" s="2">
        <f t="shared" si="3"/>
        <v>355002.77834999998</v>
      </c>
      <c r="W50" s="2">
        <f t="shared" si="3"/>
        <v>365760.43829999992</v>
      </c>
      <c r="X50" s="2">
        <f t="shared" si="3"/>
        <v>376518.09824999992</v>
      </c>
      <c r="Y50" s="2">
        <f t="shared" si="3"/>
        <v>387275.75819999992</v>
      </c>
      <c r="Z50" s="2">
        <f t="shared" si="3"/>
        <v>398033.41814999992</v>
      </c>
      <c r="AA50" s="2">
        <f t="shared" si="3"/>
        <v>408791.07809999993</v>
      </c>
      <c r="AB50" s="2">
        <f t="shared" si="3"/>
        <v>419548.73804999993</v>
      </c>
      <c r="AC50" s="2">
        <f t="shared" si="3"/>
        <v>430306.39799999993</v>
      </c>
      <c r="AD50" s="2">
        <f t="shared" si="3"/>
        <v>441064.05794999993</v>
      </c>
      <c r="AE50" s="2">
        <f t="shared" si="3"/>
        <v>451821.71789999993</v>
      </c>
      <c r="AF50" s="2">
        <f t="shared" si="3"/>
        <v>462579.37784999993</v>
      </c>
      <c r="AG50" s="2">
        <f t="shared" si="3"/>
        <v>473337.03779999993</v>
      </c>
      <c r="AH50" s="2">
        <f t="shared" si="3"/>
        <v>484094.69774999993</v>
      </c>
      <c r="AI50" s="2">
        <f t="shared" si="3"/>
        <v>494852.35769999993</v>
      </c>
      <c r="AJ50" s="2">
        <f t="shared" si="3"/>
        <v>505610.01764999994</v>
      </c>
      <c r="AK50" s="2">
        <f t="shared" si="3"/>
        <v>516367.67759999994</v>
      </c>
    </row>
    <row r="51" spans="1:37" x14ac:dyDescent="0.35">
      <c r="A51" t="s">
        <v>10</v>
      </c>
      <c r="B51" s="2">
        <f t="shared" si="4"/>
        <v>0</v>
      </c>
      <c r="C51" s="2">
        <f t="shared" si="3"/>
        <v>0</v>
      </c>
      <c r="D51" s="2">
        <f t="shared" si="3"/>
        <v>58327.60409999988</v>
      </c>
      <c r="E51" s="2">
        <f t="shared" si="3"/>
        <v>116655.20819999999</v>
      </c>
      <c r="F51" s="2">
        <f t="shared" si="3"/>
        <v>174982.81229999987</v>
      </c>
      <c r="G51" s="2">
        <f t="shared" si="3"/>
        <v>233310.41639999999</v>
      </c>
      <c r="H51" s="2">
        <f t="shared" si="3"/>
        <v>291638.02049999987</v>
      </c>
      <c r="I51" s="2">
        <f t="shared" si="3"/>
        <v>349965.62459999998</v>
      </c>
      <c r="J51" s="2">
        <f t="shared" si="3"/>
        <v>408293.22869999986</v>
      </c>
      <c r="K51" s="2">
        <f t="shared" si="3"/>
        <v>466620.83279999997</v>
      </c>
      <c r="L51" s="2">
        <f t="shared" si="3"/>
        <v>524948.43689999986</v>
      </c>
      <c r="M51" s="2">
        <f t="shared" si="3"/>
        <v>583276.04099999997</v>
      </c>
      <c r="N51" s="2">
        <f t="shared" si="3"/>
        <v>641603.64509999985</v>
      </c>
      <c r="O51" s="2">
        <f t="shared" si="3"/>
        <v>699931.24919999996</v>
      </c>
      <c r="P51" s="2">
        <f t="shared" si="3"/>
        <v>758258.85329999984</v>
      </c>
      <c r="Q51" s="2">
        <f t="shared" si="3"/>
        <v>846830.4002666669</v>
      </c>
      <c r="R51" s="2">
        <f t="shared" si="3"/>
        <v>877074.34313333395</v>
      </c>
      <c r="S51" s="2">
        <f t="shared" si="3"/>
        <v>907318.28599999996</v>
      </c>
      <c r="T51" s="2">
        <f t="shared" si="3"/>
        <v>937562.2288666669</v>
      </c>
      <c r="U51" s="2">
        <f t="shared" si="3"/>
        <v>967806.17173333396</v>
      </c>
      <c r="V51" s="2">
        <f t="shared" si="3"/>
        <v>998050.11459999997</v>
      </c>
      <c r="W51" s="2">
        <f t="shared" si="3"/>
        <v>1028294.0574666669</v>
      </c>
      <c r="X51" s="2">
        <f t="shared" si="3"/>
        <v>1058538.0003333339</v>
      </c>
      <c r="Y51" s="2">
        <f t="shared" si="3"/>
        <v>1088781.9432000001</v>
      </c>
      <c r="Z51" s="2">
        <f t="shared" si="3"/>
        <v>1119025.8860666668</v>
      </c>
      <c r="AA51" s="2">
        <f t="shared" si="3"/>
        <v>1149269.828933334</v>
      </c>
      <c r="AB51" s="2">
        <f t="shared" si="3"/>
        <v>1179513.7718000009</v>
      </c>
      <c r="AC51" s="2">
        <f t="shared" si="3"/>
        <v>1209757.7146666669</v>
      </c>
      <c r="AD51" s="2">
        <f t="shared" si="3"/>
        <v>1240001.6575333339</v>
      </c>
      <c r="AE51" s="2">
        <f t="shared" si="3"/>
        <v>1270245.6003999999</v>
      </c>
      <c r="AF51" s="2">
        <f t="shared" si="3"/>
        <v>1300489.5432666671</v>
      </c>
      <c r="AG51" s="2">
        <f t="shared" si="3"/>
        <v>1330733.486133334</v>
      </c>
      <c r="AH51" s="2">
        <f t="shared" si="3"/>
        <v>1360977.4290000009</v>
      </c>
      <c r="AI51" s="2">
        <f t="shared" si="3"/>
        <v>1391221.3718666669</v>
      </c>
      <c r="AJ51" s="2">
        <f t="shared" si="3"/>
        <v>1421465.3147333339</v>
      </c>
      <c r="AK51" s="2">
        <f t="shared" si="3"/>
        <v>1451709.2575999999</v>
      </c>
    </row>
    <row r="52" spans="1:37" x14ac:dyDescent="0.35">
      <c r="A52" t="s">
        <v>11</v>
      </c>
      <c r="B52" s="2">
        <f t="shared" si="4"/>
        <v>0</v>
      </c>
      <c r="C52" s="2">
        <f t="shared" si="3"/>
        <v>0</v>
      </c>
      <c r="D52" s="2">
        <f t="shared" si="3"/>
        <v>25671.855428570998</v>
      </c>
      <c r="E52" s="2">
        <f t="shared" si="3"/>
        <v>51343.710857141996</v>
      </c>
      <c r="F52" s="2">
        <f t="shared" si="3"/>
        <v>77015.566285714041</v>
      </c>
      <c r="G52" s="2">
        <f t="shared" si="3"/>
        <v>102687.42171428504</v>
      </c>
      <c r="H52" s="2">
        <f t="shared" si="3"/>
        <v>128359.27714285697</v>
      </c>
      <c r="I52" s="2">
        <f t="shared" si="3"/>
        <v>154031.13257142797</v>
      </c>
      <c r="J52" s="2">
        <f t="shared" si="3"/>
        <v>179702.98800000001</v>
      </c>
      <c r="K52" s="2">
        <f t="shared" si="3"/>
        <v>205374.84342857101</v>
      </c>
      <c r="L52" s="2">
        <f t="shared" si="3"/>
        <v>231046.69885714201</v>
      </c>
      <c r="M52" s="2">
        <f t="shared" si="3"/>
        <v>256718.55428571405</v>
      </c>
      <c r="N52" s="2">
        <f t="shared" si="3"/>
        <v>282390.40971428505</v>
      </c>
      <c r="O52" s="2">
        <f t="shared" si="3"/>
        <v>308062.26514285698</v>
      </c>
      <c r="P52" s="2">
        <f t="shared" si="3"/>
        <v>333734.12057142798</v>
      </c>
      <c r="Q52" s="2">
        <f t="shared" si="3"/>
        <v>376520.54628571402</v>
      </c>
      <c r="R52" s="2">
        <f t="shared" si="3"/>
        <v>393635.11657142802</v>
      </c>
      <c r="S52" s="2">
        <f t="shared" si="3"/>
        <v>410749.68685714202</v>
      </c>
      <c r="T52" s="2">
        <f t="shared" si="3"/>
        <v>427864.25714285701</v>
      </c>
      <c r="U52" s="2">
        <f t="shared" si="3"/>
        <v>444978.82742857101</v>
      </c>
      <c r="V52" s="2">
        <f t="shared" si="3"/>
        <v>462093.39771428501</v>
      </c>
      <c r="W52" s="2">
        <f t="shared" si="3"/>
        <v>479207.967999999</v>
      </c>
      <c r="X52" s="2">
        <f t="shared" si="3"/>
        <v>496322.53828571399</v>
      </c>
      <c r="Y52" s="2">
        <f t="shared" si="3"/>
        <v>513437.10857142799</v>
      </c>
      <c r="Z52" s="2">
        <f t="shared" si="3"/>
        <v>530551.67885714199</v>
      </c>
      <c r="AA52" s="2">
        <f t="shared" si="3"/>
        <v>547666.24914285704</v>
      </c>
      <c r="AB52" s="2">
        <f t="shared" si="3"/>
        <v>564780.81942857103</v>
      </c>
      <c r="AC52" s="2">
        <f t="shared" si="3"/>
        <v>581895.38971428503</v>
      </c>
      <c r="AD52" s="2">
        <f t="shared" si="3"/>
        <v>599009.95999999903</v>
      </c>
      <c r="AE52" s="2">
        <f t="shared" si="3"/>
        <v>616124.53028571396</v>
      </c>
      <c r="AF52" s="2">
        <f t="shared" si="3"/>
        <v>633239.10057142796</v>
      </c>
      <c r="AG52" s="2">
        <f t="shared" si="3"/>
        <v>650353.67085714196</v>
      </c>
      <c r="AH52" s="2">
        <f t="shared" si="3"/>
        <v>667468.241142857</v>
      </c>
      <c r="AI52" s="2">
        <f t="shared" si="3"/>
        <v>684582.811428571</v>
      </c>
      <c r="AJ52" s="2">
        <f t="shared" si="3"/>
        <v>701697.381714285</v>
      </c>
      <c r="AK52" s="2">
        <f t="shared" si="3"/>
        <v>718811.95200000005</v>
      </c>
    </row>
    <row r="53" spans="1:37" x14ac:dyDescent="0.35">
      <c r="A53" t="s">
        <v>12</v>
      </c>
      <c r="B53" s="2">
        <f t="shared" si="4"/>
        <v>0</v>
      </c>
      <c r="C53" s="2">
        <f t="shared" si="3"/>
        <v>0</v>
      </c>
      <c r="D53" s="2">
        <f t="shared" si="3"/>
        <v>128317.08554999996</v>
      </c>
      <c r="E53" s="2">
        <f t="shared" si="3"/>
        <v>256634.17109999992</v>
      </c>
      <c r="F53" s="2">
        <f t="shared" si="3"/>
        <v>384951.25665000034</v>
      </c>
      <c r="G53" s="2">
        <f t="shared" si="3"/>
        <v>513268.3422000003</v>
      </c>
      <c r="H53" s="2">
        <f t="shared" si="3"/>
        <v>641585.42775000026</v>
      </c>
      <c r="I53" s="2">
        <f t="shared" si="3"/>
        <v>769902.51330000022</v>
      </c>
      <c r="J53" s="2">
        <f t="shared" si="3"/>
        <v>898219.59885000018</v>
      </c>
      <c r="K53" s="2">
        <f t="shared" si="3"/>
        <v>1026536.6844000001</v>
      </c>
      <c r="L53" s="2">
        <f t="shared" si="3"/>
        <v>1154853.7699500001</v>
      </c>
      <c r="M53" s="2">
        <f t="shared" si="3"/>
        <v>1283170.8555000001</v>
      </c>
      <c r="N53" s="2">
        <f t="shared" si="3"/>
        <v>1411487.94105</v>
      </c>
      <c r="O53" s="2">
        <f t="shared" si="3"/>
        <v>1539805.0266</v>
      </c>
      <c r="P53" s="2">
        <f t="shared" si="3"/>
        <v>1668122.1121499999</v>
      </c>
      <c r="Q53" s="2">
        <f t="shared" si="3"/>
        <v>1862973.9828000003</v>
      </c>
      <c r="R53" s="2">
        <f t="shared" si="3"/>
        <v>1929508.7679000001</v>
      </c>
      <c r="S53" s="2">
        <f t="shared" si="3"/>
        <v>1996043.5530000001</v>
      </c>
      <c r="T53" s="2">
        <f t="shared" si="3"/>
        <v>2062578.3381000001</v>
      </c>
      <c r="U53" s="2">
        <f t="shared" si="3"/>
        <v>2129113.1232000003</v>
      </c>
      <c r="V53" s="2">
        <f t="shared" si="3"/>
        <v>2195647.9083000002</v>
      </c>
      <c r="W53" s="2">
        <f t="shared" si="3"/>
        <v>2262182.6934000002</v>
      </c>
      <c r="X53" s="2">
        <f t="shared" si="3"/>
        <v>2328717.4785000002</v>
      </c>
      <c r="Y53" s="2">
        <f t="shared" si="3"/>
        <v>2395252.2636000002</v>
      </c>
      <c r="Z53" s="2">
        <f t="shared" si="3"/>
        <v>2461787.0487000002</v>
      </c>
      <c r="AA53" s="2">
        <f t="shared" si="3"/>
        <v>2528321.8338000001</v>
      </c>
      <c r="AB53" s="2">
        <f t="shared" si="3"/>
        <v>2594856.6189000001</v>
      </c>
      <c r="AC53" s="2">
        <f t="shared" si="3"/>
        <v>2661391.4040000001</v>
      </c>
      <c r="AD53" s="2">
        <f t="shared" si="3"/>
        <v>2727926.1891000001</v>
      </c>
      <c r="AE53" s="2">
        <f t="shared" si="3"/>
        <v>2794460.9742000001</v>
      </c>
      <c r="AF53" s="2">
        <f t="shared" si="3"/>
        <v>2860995.7593</v>
      </c>
      <c r="AG53" s="2">
        <f t="shared" si="3"/>
        <v>2927530.5444</v>
      </c>
      <c r="AH53" s="2">
        <f t="shared" si="3"/>
        <v>2994065.3295</v>
      </c>
      <c r="AI53" s="2">
        <f t="shared" si="3"/>
        <v>3060600.1146</v>
      </c>
      <c r="AJ53" s="2">
        <f t="shared" si="3"/>
        <v>3127134.8997</v>
      </c>
      <c r="AK53" s="2">
        <f t="shared" si="3"/>
        <v>3193669.6847999999</v>
      </c>
    </row>
    <row r="54" spans="1:37" x14ac:dyDescent="0.35">
      <c r="A54" t="s">
        <v>13</v>
      </c>
      <c r="B54" s="2">
        <f t="shared" si="4"/>
        <v>0</v>
      </c>
      <c r="C54" s="2">
        <f t="shared" si="3"/>
        <v>0</v>
      </c>
      <c r="D54" s="2">
        <f t="shared" si="3"/>
        <v>135423.65474289842</v>
      </c>
      <c r="E54" s="2">
        <f t="shared" si="3"/>
        <v>270847.3094857987</v>
      </c>
      <c r="F54" s="2">
        <f t="shared" si="3"/>
        <v>406270.9642285984</v>
      </c>
      <c r="G54" s="2">
        <f t="shared" si="3"/>
        <v>541694.61897149868</v>
      </c>
      <c r="H54" s="2">
        <f t="shared" si="3"/>
        <v>677118.27371429838</v>
      </c>
      <c r="I54" s="2">
        <f t="shared" si="3"/>
        <v>812541.92845719866</v>
      </c>
      <c r="J54" s="2">
        <f t="shared" si="3"/>
        <v>947965.58319999836</v>
      </c>
      <c r="K54" s="2">
        <f t="shared" si="3"/>
        <v>1083389.2379428986</v>
      </c>
      <c r="L54" s="2">
        <f t="shared" si="3"/>
        <v>1218812.8926857989</v>
      </c>
      <c r="M54" s="2">
        <f t="shared" si="3"/>
        <v>1354236.5474285986</v>
      </c>
      <c r="N54" s="2">
        <f t="shared" si="3"/>
        <v>1489660.2021714989</v>
      </c>
      <c r="O54" s="2">
        <f t="shared" si="3"/>
        <v>1625083.8569142986</v>
      </c>
      <c r="P54" s="2">
        <f t="shared" si="3"/>
        <v>1760507.5116571989</v>
      </c>
      <c r="Q54" s="2">
        <f t="shared" si="3"/>
        <v>1895931.1663999986</v>
      </c>
      <c r="R54" s="2">
        <f t="shared" si="3"/>
        <v>1895931.1663999986</v>
      </c>
      <c r="S54" s="2">
        <f t="shared" si="3"/>
        <v>1895931.1663999986</v>
      </c>
      <c r="T54" s="2">
        <f t="shared" si="3"/>
        <v>1895931.1663999986</v>
      </c>
      <c r="U54" s="2">
        <f t="shared" si="3"/>
        <v>1895931.1663999986</v>
      </c>
      <c r="V54" s="2">
        <f t="shared" si="3"/>
        <v>1895931.1663999986</v>
      </c>
      <c r="W54" s="2">
        <f t="shared" si="3"/>
        <v>1895931.1663999986</v>
      </c>
      <c r="X54" s="2">
        <f t="shared" si="3"/>
        <v>1895931.1663999986</v>
      </c>
      <c r="Y54" s="2">
        <f t="shared" si="3"/>
        <v>1895931.1663999986</v>
      </c>
      <c r="Z54" s="2">
        <f t="shared" si="3"/>
        <v>1895931.1663999986</v>
      </c>
      <c r="AA54" s="2">
        <f t="shared" si="3"/>
        <v>1895931.1663999986</v>
      </c>
      <c r="AB54" s="2">
        <f t="shared" si="3"/>
        <v>1895931.1663999986</v>
      </c>
      <c r="AC54" s="2">
        <f t="shared" si="3"/>
        <v>1895931.1663999986</v>
      </c>
      <c r="AD54" s="2">
        <f t="shared" si="3"/>
        <v>1895931.1663999986</v>
      </c>
      <c r="AE54" s="2">
        <f t="shared" si="3"/>
        <v>1895931.1663999986</v>
      </c>
      <c r="AF54" s="2">
        <f t="shared" si="3"/>
        <v>1895931.1663999986</v>
      </c>
      <c r="AG54" s="2">
        <f t="shared" si="3"/>
        <v>1895931.1663999986</v>
      </c>
      <c r="AH54" s="2">
        <f t="shared" si="3"/>
        <v>1895931.1663999986</v>
      </c>
      <c r="AI54" s="2">
        <f t="shared" si="3"/>
        <v>1895931.1663999986</v>
      </c>
      <c r="AJ54" s="2">
        <f t="shared" si="3"/>
        <v>1895931.1663999986</v>
      </c>
      <c r="AK54" s="2">
        <f t="shared" si="3"/>
        <v>1895931.1663999986</v>
      </c>
    </row>
    <row r="55" spans="1:37" x14ac:dyDescent="0.35">
      <c r="A55" t="s">
        <v>14</v>
      </c>
      <c r="B55" s="2">
        <f t="shared" si="4"/>
        <v>0</v>
      </c>
      <c r="C55" s="2">
        <f t="shared" si="3"/>
        <v>0</v>
      </c>
      <c r="D55" s="2">
        <f t="shared" si="3"/>
        <v>125758.46348999999</v>
      </c>
      <c r="E55" s="2">
        <f t="shared" si="3"/>
        <v>251516.92697999999</v>
      </c>
      <c r="F55" s="2">
        <f t="shared" si="3"/>
        <v>377275.39046999998</v>
      </c>
      <c r="G55" s="2">
        <f t="shared" si="3"/>
        <v>503033.85395999998</v>
      </c>
      <c r="H55" s="2">
        <f t="shared" si="3"/>
        <v>628792.31744999997</v>
      </c>
      <c r="I55" s="2">
        <f t="shared" si="3"/>
        <v>754550.78093999997</v>
      </c>
      <c r="J55" s="2">
        <f t="shared" si="3"/>
        <v>880309.24442999996</v>
      </c>
      <c r="K55" s="2">
        <f t="shared" si="3"/>
        <v>1006067.70792</v>
      </c>
      <c r="L55" s="2">
        <f t="shared" si="3"/>
        <v>1131826.17141</v>
      </c>
      <c r="M55" s="2">
        <f t="shared" si="3"/>
        <v>1257584.6348999999</v>
      </c>
      <c r="N55" s="2">
        <f t="shared" si="3"/>
        <v>1383343.0983899999</v>
      </c>
      <c r="O55" s="2">
        <f t="shared" si="3"/>
        <v>1509101.5618799999</v>
      </c>
      <c r="P55" s="2">
        <f t="shared" si="3"/>
        <v>1634860.0253699999</v>
      </c>
      <c r="Q55" s="2">
        <f t="shared" si="3"/>
        <v>1874944.3647600003</v>
      </c>
      <c r="R55" s="2">
        <f t="shared" si="3"/>
        <v>1989270.2406599997</v>
      </c>
      <c r="S55" s="2">
        <f t="shared" si="3"/>
        <v>2103596.11656</v>
      </c>
      <c r="T55" s="2">
        <f t="shared" si="3"/>
        <v>2217921.9924600003</v>
      </c>
      <c r="U55" s="2">
        <f t="shared" si="3"/>
        <v>2332247.8683599997</v>
      </c>
      <c r="V55" s="2">
        <f t="shared" si="3"/>
        <v>2446573.7442600001</v>
      </c>
      <c r="W55" s="2">
        <f t="shared" si="3"/>
        <v>2560899.6201600004</v>
      </c>
      <c r="X55" s="2">
        <f t="shared" si="3"/>
        <v>2675225.4960599998</v>
      </c>
      <c r="Y55" s="2">
        <f t="shared" si="3"/>
        <v>2789551.3719600001</v>
      </c>
      <c r="Z55" s="2">
        <f t="shared" si="3"/>
        <v>2903877.2478600005</v>
      </c>
      <c r="AA55" s="2">
        <f t="shared" si="3"/>
        <v>3018203.1237599999</v>
      </c>
      <c r="AB55" s="2">
        <f t="shared" ref="C55:AK63" si="5">AB10-AB32</f>
        <v>3132528.9996600002</v>
      </c>
      <c r="AC55" s="2">
        <f t="shared" si="5"/>
        <v>3246854.8755600005</v>
      </c>
      <c r="AD55" s="2">
        <f t="shared" si="5"/>
        <v>3361180.7514599999</v>
      </c>
      <c r="AE55" s="2">
        <f t="shared" si="5"/>
        <v>3475506.6273600003</v>
      </c>
      <c r="AF55" s="2">
        <f t="shared" si="5"/>
        <v>3589832.5032599997</v>
      </c>
      <c r="AG55" s="2">
        <f t="shared" si="5"/>
        <v>3704158.37916</v>
      </c>
      <c r="AH55" s="2">
        <f t="shared" si="5"/>
        <v>3818484.2550599999</v>
      </c>
      <c r="AI55" s="2">
        <f t="shared" si="5"/>
        <v>3932810.1309600002</v>
      </c>
      <c r="AJ55" s="2">
        <f t="shared" si="5"/>
        <v>4047136.0068600001</v>
      </c>
      <c r="AK55" s="2">
        <f t="shared" si="5"/>
        <v>4161461.8827599999</v>
      </c>
    </row>
    <row r="56" spans="1:37" x14ac:dyDescent="0.35">
      <c r="A56" t="s">
        <v>15</v>
      </c>
      <c r="B56" s="2">
        <f t="shared" si="4"/>
        <v>0</v>
      </c>
      <c r="C56" s="2">
        <f t="shared" si="4"/>
        <v>0</v>
      </c>
      <c r="D56" s="2">
        <f t="shared" si="4"/>
        <v>0</v>
      </c>
      <c r="E56" s="2">
        <f t="shared" si="4"/>
        <v>0</v>
      </c>
      <c r="F56" s="2">
        <f t="shared" si="4"/>
        <v>0</v>
      </c>
      <c r="G56" s="2">
        <f t="shared" si="4"/>
        <v>706935.61663640104</v>
      </c>
      <c r="H56" s="2">
        <f t="shared" si="4"/>
        <v>1413871.2332728002</v>
      </c>
      <c r="I56" s="2">
        <f t="shared" si="4"/>
        <v>2120806.8499091007</v>
      </c>
      <c r="J56" s="2">
        <f t="shared" si="4"/>
        <v>2827742.4665454607</v>
      </c>
      <c r="K56" s="2">
        <f t="shared" si="4"/>
        <v>3534678.0831818208</v>
      </c>
      <c r="L56" s="2">
        <f t="shared" si="4"/>
        <v>4241613.6998181902</v>
      </c>
      <c r="M56" s="2">
        <f t="shared" si="4"/>
        <v>4948549.3164545503</v>
      </c>
      <c r="N56" s="2">
        <f t="shared" si="4"/>
        <v>5655484.9330909103</v>
      </c>
      <c r="O56" s="2">
        <f t="shared" si="4"/>
        <v>6362420.5497272806</v>
      </c>
      <c r="P56" s="2">
        <f t="shared" si="4"/>
        <v>7069356.1663636407</v>
      </c>
      <c r="Q56" s="2">
        <f t="shared" si="4"/>
        <v>7776291.7829999998</v>
      </c>
      <c r="R56" s="2">
        <f t="shared" ref="R56:AK56" si="6">R11-R33</f>
        <v>7776291.7829999998</v>
      </c>
      <c r="S56" s="2">
        <f t="shared" si="6"/>
        <v>7776291.7829999998</v>
      </c>
      <c r="T56" s="2">
        <f t="shared" si="6"/>
        <v>7776291.7829999998</v>
      </c>
      <c r="U56" s="2">
        <f t="shared" si="6"/>
        <v>7776291.7829999998</v>
      </c>
      <c r="V56" s="2">
        <f t="shared" si="6"/>
        <v>7776291.7829999998</v>
      </c>
      <c r="W56" s="2">
        <f t="shared" si="6"/>
        <v>7776291.7829999998</v>
      </c>
      <c r="X56" s="2">
        <f t="shared" si="6"/>
        <v>7776291.7829999998</v>
      </c>
      <c r="Y56" s="2">
        <f t="shared" si="6"/>
        <v>7776291.7829999998</v>
      </c>
      <c r="Z56" s="2">
        <f t="shared" si="6"/>
        <v>7776291.7829999998</v>
      </c>
      <c r="AA56" s="2">
        <f t="shared" si="6"/>
        <v>7776291.7829999998</v>
      </c>
      <c r="AB56" s="2">
        <f t="shared" si="6"/>
        <v>7776291.7829999998</v>
      </c>
      <c r="AC56" s="2">
        <f t="shared" si="6"/>
        <v>7776291.7829999998</v>
      </c>
      <c r="AD56" s="2">
        <f t="shared" si="6"/>
        <v>7776291.7829999998</v>
      </c>
      <c r="AE56" s="2">
        <f t="shared" si="6"/>
        <v>7776291.7829999998</v>
      </c>
      <c r="AF56" s="2">
        <f t="shared" si="6"/>
        <v>7776291.7829999998</v>
      </c>
      <c r="AG56" s="2">
        <f t="shared" si="6"/>
        <v>7776291.7829999998</v>
      </c>
      <c r="AH56" s="2">
        <f t="shared" si="6"/>
        <v>7776291.7829999998</v>
      </c>
      <c r="AI56" s="2">
        <f t="shared" si="6"/>
        <v>7776291.7829999998</v>
      </c>
      <c r="AJ56" s="2">
        <f t="shared" si="6"/>
        <v>7776291.7829999998</v>
      </c>
      <c r="AK56" s="2">
        <f t="shared" si="6"/>
        <v>7776291.7829999998</v>
      </c>
    </row>
    <row r="57" spans="1:37" x14ac:dyDescent="0.35">
      <c r="A57" t="s">
        <v>16</v>
      </c>
      <c r="B57" s="2">
        <f t="shared" si="4"/>
        <v>0</v>
      </c>
      <c r="C57" s="2">
        <f t="shared" si="5"/>
        <v>0</v>
      </c>
      <c r="D57" s="2">
        <f t="shared" si="5"/>
        <v>0</v>
      </c>
      <c r="E57" s="2">
        <f t="shared" si="5"/>
        <v>0</v>
      </c>
      <c r="F57" s="2">
        <f t="shared" si="5"/>
        <v>0</v>
      </c>
      <c r="G57" s="2">
        <f t="shared" si="5"/>
        <v>0</v>
      </c>
      <c r="H57" s="2">
        <f t="shared" si="5"/>
        <v>0</v>
      </c>
      <c r="I57" s="2">
        <f t="shared" si="5"/>
        <v>0</v>
      </c>
      <c r="J57" s="2">
        <f t="shared" si="5"/>
        <v>0</v>
      </c>
      <c r="K57" s="2">
        <f t="shared" si="5"/>
        <v>0</v>
      </c>
      <c r="L57" s="2">
        <f t="shared" si="5"/>
        <v>0</v>
      </c>
      <c r="M57" s="2">
        <f t="shared" si="5"/>
        <v>0</v>
      </c>
      <c r="N57" s="2">
        <f t="shared" si="5"/>
        <v>0</v>
      </c>
      <c r="O57" s="2">
        <f t="shared" si="5"/>
        <v>0</v>
      </c>
      <c r="P57" s="2">
        <f t="shared" si="5"/>
        <v>0</v>
      </c>
      <c r="Q57" s="2">
        <f t="shared" si="5"/>
        <v>0</v>
      </c>
      <c r="R57" s="2">
        <f t="shared" si="5"/>
        <v>0</v>
      </c>
      <c r="S57" s="2">
        <f t="shared" si="5"/>
        <v>0</v>
      </c>
      <c r="T57" s="2">
        <f t="shared" si="5"/>
        <v>0</v>
      </c>
      <c r="U57" s="2">
        <f t="shared" si="5"/>
        <v>0</v>
      </c>
      <c r="V57" s="2">
        <f t="shared" si="5"/>
        <v>0</v>
      </c>
      <c r="W57" s="2">
        <f t="shared" si="5"/>
        <v>0</v>
      </c>
      <c r="X57" s="2">
        <f t="shared" si="5"/>
        <v>0</v>
      </c>
      <c r="Y57" s="2">
        <f t="shared" si="5"/>
        <v>0</v>
      </c>
      <c r="Z57" s="2">
        <f t="shared" si="5"/>
        <v>0</v>
      </c>
      <c r="AA57" s="2">
        <f t="shared" si="5"/>
        <v>0</v>
      </c>
      <c r="AB57" s="2">
        <f t="shared" si="5"/>
        <v>0</v>
      </c>
      <c r="AC57" s="2">
        <f t="shared" si="5"/>
        <v>0</v>
      </c>
      <c r="AD57" s="2">
        <f t="shared" si="5"/>
        <v>0</v>
      </c>
      <c r="AE57" s="2">
        <f t="shared" si="5"/>
        <v>0</v>
      </c>
      <c r="AF57" s="2">
        <f t="shared" si="5"/>
        <v>0</v>
      </c>
      <c r="AG57" s="2">
        <f t="shared" si="5"/>
        <v>0</v>
      </c>
      <c r="AH57" s="2">
        <f t="shared" si="5"/>
        <v>0</v>
      </c>
      <c r="AI57" s="2">
        <f t="shared" si="5"/>
        <v>0</v>
      </c>
      <c r="AJ57" s="2">
        <f t="shared" si="5"/>
        <v>0</v>
      </c>
      <c r="AK57" s="2">
        <f t="shared" si="5"/>
        <v>0</v>
      </c>
    </row>
    <row r="58" spans="1:37" x14ac:dyDescent="0.35">
      <c r="A58" t="s">
        <v>17</v>
      </c>
      <c r="B58" s="2">
        <f t="shared" si="4"/>
        <v>0</v>
      </c>
      <c r="C58" s="2">
        <f t="shared" si="5"/>
        <v>0</v>
      </c>
      <c r="D58" s="2">
        <f t="shared" si="5"/>
        <v>169223.87430000026</v>
      </c>
      <c r="E58" s="2">
        <f t="shared" si="5"/>
        <v>368412.61761000007</v>
      </c>
      <c r="F58" s="2">
        <f t="shared" si="5"/>
        <v>597932.62141499994</v>
      </c>
      <c r="G58" s="2">
        <f t="shared" si="5"/>
        <v>850019.61600000039</v>
      </c>
      <c r="H58" s="2">
        <f t="shared" si="5"/>
        <v>1126830.9183749999</v>
      </c>
      <c r="I58" s="2">
        <f t="shared" si="5"/>
        <v>1429746.5938499998</v>
      </c>
      <c r="J58" s="2">
        <f t="shared" si="5"/>
        <v>1758959.2250999999</v>
      </c>
      <c r="K58" s="2">
        <f t="shared" si="5"/>
        <v>2114662.3603199995</v>
      </c>
      <c r="L58" s="2">
        <f t="shared" si="5"/>
        <v>2497050.5141250002</v>
      </c>
      <c r="M58" s="2">
        <f t="shared" si="5"/>
        <v>2865555.2344499999</v>
      </c>
      <c r="N58" s="2">
        <f t="shared" si="5"/>
        <v>3252706.3166400003</v>
      </c>
      <c r="O58" s="2">
        <f t="shared" si="5"/>
        <v>3658624.0990200001</v>
      </c>
      <c r="P58" s="2">
        <f t="shared" si="5"/>
        <v>4083429.4523100001</v>
      </c>
      <c r="Q58" s="2">
        <f t="shared" si="5"/>
        <v>4585416.9855428506</v>
      </c>
      <c r="R58" s="2">
        <f t="shared" si="5"/>
        <v>4680831.5319119096</v>
      </c>
      <c r="S58" s="2">
        <f t="shared" si="5"/>
        <v>4776269.7359742895</v>
      </c>
      <c r="T58" s="2">
        <f t="shared" si="5"/>
        <v>4871710.1703337999</v>
      </c>
      <c r="U58" s="2">
        <f t="shared" si="5"/>
        <v>4967131.8728533396</v>
      </c>
      <c r="V58" s="2">
        <f t="shared" si="5"/>
        <v>5062514.3329285802</v>
      </c>
      <c r="W58" s="2">
        <f t="shared" si="5"/>
        <v>5160076.5998666696</v>
      </c>
      <c r="X58" s="2">
        <f t="shared" si="5"/>
        <v>5257391.7593766702</v>
      </c>
      <c r="Y58" s="2">
        <f t="shared" si="5"/>
        <v>5354438.1676114295</v>
      </c>
      <c r="Z58" s="2">
        <f t="shared" si="5"/>
        <v>5451194.7610352393</v>
      </c>
      <c r="AA58" s="2">
        <f t="shared" si="5"/>
        <v>5547641.0475428598</v>
      </c>
      <c r="AB58" s="2">
        <f t="shared" si="5"/>
        <v>5630089.5120371496</v>
      </c>
      <c r="AC58" s="2">
        <f t="shared" si="5"/>
        <v>5711989.8698171508</v>
      </c>
      <c r="AD58" s="2">
        <f t="shared" si="5"/>
        <v>5793327.5776333399</v>
      </c>
      <c r="AE58" s="2">
        <f t="shared" si="5"/>
        <v>5874088.6173542896</v>
      </c>
      <c r="AF58" s="2">
        <f t="shared" si="5"/>
        <v>5954259.4889904801</v>
      </c>
      <c r="AG58" s="2">
        <f t="shared" si="5"/>
        <v>6021399.8456114307</v>
      </c>
      <c r="AH58" s="2">
        <f t="shared" si="5"/>
        <v>6087808.4416971495</v>
      </c>
      <c r="AI58" s="2">
        <f t="shared" si="5"/>
        <v>6153477.3739523897</v>
      </c>
      <c r="AJ58" s="2">
        <f t="shared" si="5"/>
        <v>6218399.1948676202</v>
      </c>
      <c r="AK58" s="2">
        <f t="shared" si="5"/>
        <v>6282566.8615999995</v>
      </c>
    </row>
    <row r="59" spans="1:37" x14ac:dyDescent="0.35">
      <c r="A59" t="s">
        <v>18</v>
      </c>
      <c r="B59" s="2">
        <f t="shared" si="4"/>
        <v>0</v>
      </c>
      <c r="C59" s="2">
        <f t="shared" si="5"/>
        <v>0</v>
      </c>
      <c r="D59" s="2">
        <f t="shared" si="5"/>
        <v>399306.02084998973</v>
      </c>
      <c r="E59" s="2">
        <f t="shared" si="5"/>
        <v>827643.23621999938</v>
      </c>
      <c r="F59" s="2">
        <f t="shared" si="5"/>
        <v>1309817.7432899904</v>
      </c>
      <c r="G59" s="2">
        <f t="shared" si="5"/>
        <v>1825397.46</v>
      </c>
      <c r="H59" s="2">
        <f t="shared" si="5"/>
        <v>2379532.2120000003</v>
      </c>
      <c r="I59" s="2">
        <f t="shared" si="5"/>
        <v>2973302.3915999997</v>
      </c>
      <c r="J59" s="2">
        <f t="shared" si="5"/>
        <v>3607762.8258000007</v>
      </c>
      <c r="K59" s="2">
        <f t="shared" si="5"/>
        <v>4282172.2007999998</v>
      </c>
      <c r="L59" s="2">
        <f t="shared" si="5"/>
        <v>4982554.3202999998</v>
      </c>
      <c r="M59" s="2">
        <f t="shared" si="5"/>
        <v>5653249.5510000093</v>
      </c>
      <c r="N59" s="2">
        <f t="shared" si="5"/>
        <v>6348408.9817500003</v>
      </c>
      <c r="O59" s="2">
        <f t="shared" si="5"/>
        <v>7068483.4734000005</v>
      </c>
      <c r="P59" s="2">
        <f t="shared" si="5"/>
        <v>7813978.9708500095</v>
      </c>
      <c r="Q59" s="2">
        <f t="shared" si="5"/>
        <v>8695776.4806666709</v>
      </c>
      <c r="R59" s="2">
        <f t="shared" si="5"/>
        <v>8829921.243900001</v>
      </c>
      <c r="S59" s="2">
        <f t="shared" si="5"/>
        <v>8965969.8114000112</v>
      </c>
      <c r="T59" s="2">
        <f t="shared" si="5"/>
        <v>9104044.3742238209</v>
      </c>
      <c r="U59" s="2">
        <f t="shared" si="5"/>
        <v>9244269.3443047702</v>
      </c>
      <c r="V59" s="2">
        <f t="shared" si="5"/>
        <v>9386771.6035714298</v>
      </c>
      <c r="W59" s="2">
        <f t="shared" si="5"/>
        <v>9545314.8181999996</v>
      </c>
      <c r="X59" s="2">
        <f t="shared" si="5"/>
        <v>9706434.82482858</v>
      </c>
      <c r="Y59" s="2">
        <f t="shared" si="5"/>
        <v>9870276.2110285796</v>
      </c>
      <c r="Z59" s="2">
        <f t="shared" si="5"/>
        <v>10036986.869833341</v>
      </c>
      <c r="AA59" s="2">
        <f t="shared" si="5"/>
        <v>10206718.18876191</v>
      </c>
      <c r="AB59" s="2">
        <f t="shared" si="5"/>
        <v>10364803.400771432</v>
      </c>
      <c r="AC59" s="2">
        <f t="shared" si="5"/>
        <v>10526146.571771432</v>
      </c>
      <c r="AD59" s="2">
        <f t="shared" si="5"/>
        <v>10690899.38926667</v>
      </c>
      <c r="AE59" s="2">
        <f t="shared" si="5"/>
        <v>10859217.610399999</v>
      </c>
      <c r="AF59" s="2">
        <f t="shared" si="5"/>
        <v>11031261.239952389</v>
      </c>
      <c r="AG59" s="2">
        <f t="shared" si="5"/>
        <v>11196372.862133339</v>
      </c>
      <c r="AH59" s="2">
        <f t="shared" si="5"/>
        <v>11365460.25351429</v>
      </c>
      <c r="AI59" s="2">
        <f t="shared" si="5"/>
        <v>11538688.69210477</v>
      </c>
      <c r="AJ59" s="2">
        <f t="shared" si="5"/>
        <v>11716228.505395241</v>
      </c>
      <c r="AK59" s="2">
        <f t="shared" si="5"/>
        <v>11898255.312000001</v>
      </c>
    </row>
    <row r="60" spans="1:37" x14ac:dyDescent="0.35">
      <c r="A60" t="s">
        <v>19</v>
      </c>
      <c r="B60" s="2">
        <f t="shared" si="4"/>
        <v>0</v>
      </c>
      <c r="C60" s="2">
        <f t="shared" si="5"/>
        <v>0</v>
      </c>
      <c r="D60" s="2">
        <f t="shared" si="5"/>
        <v>133030.73915999988</v>
      </c>
      <c r="E60" s="2">
        <f t="shared" si="5"/>
        <v>266688.83772000019</v>
      </c>
      <c r="F60" s="2">
        <f t="shared" si="5"/>
        <v>412386.79000499984</v>
      </c>
      <c r="G60" s="2">
        <f t="shared" si="5"/>
        <v>564985.19843999995</v>
      </c>
      <c r="H60" s="2">
        <f t="shared" si="5"/>
        <v>722924.44492499996</v>
      </c>
      <c r="I60" s="2">
        <f t="shared" si="5"/>
        <v>887804.84348999988</v>
      </c>
      <c r="J60" s="2">
        <f t="shared" si="5"/>
        <v>1059967.46331</v>
      </c>
      <c r="K60" s="2">
        <f t="shared" si="5"/>
        <v>1239210.0658800001</v>
      </c>
      <c r="L60" s="2">
        <f t="shared" si="5"/>
        <v>1421564.6314349999</v>
      </c>
      <c r="M60" s="2">
        <f t="shared" si="5"/>
        <v>1592849.87775</v>
      </c>
      <c r="N60" s="2">
        <f t="shared" si="5"/>
        <v>1767282.8589899999</v>
      </c>
      <c r="O60" s="2">
        <f t="shared" si="5"/>
        <v>1945014.3030600001</v>
      </c>
      <c r="P60" s="2">
        <f t="shared" si="5"/>
        <v>2126201.9161499999</v>
      </c>
      <c r="Q60" s="2">
        <f t="shared" si="5"/>
        <v>2340706.12059048</v>
      </c>
      <c r="R60" s="2">
        <f t="shared" si="5"/>
        <v>2380128.8533371501</v>
      </c>
      <c r="S60" s="2">
        <f t="shared" si="5"/>
        <v>2420065.9341171496</v>
      </c>
      <c r="T60" s="2">
        <f t="shared" si="5"/>
        <v>2460552.3838938102</v>
      </c>
      <c r="U60" s="2">
        <f t="shared" si="5"/>
        <v>2501623.8813866698</v>
      </c>
      <c r="V60" s="2">
        <f t="shared" si="5"/>
        <v>2543316.8172857203</v>
      </c>
      <c r="W60" s="2">
        <f t="shared" si="5"/>
        <v>2581055.9522933401</v>
      </c>
      <c r="X60" s="2">
        <f t="shared" si="5"/>
        <v>2619478.7177066701</v>
      </c>
      <c r="Y60" s="2">
        <f t="shared" si="5"/>
        <v>2658620.6157771498</v>
      </c>
      <c r="Z60" s="2">
        <f t="shared" si="5"/>
        <v>2698517.9536709599</v>
      </c>
      <c r="AA60" s="2">
        <f t="shared" si="5"/>
        <v>2739207.8867238099</v>
      </c>
      <c r="AB60" s="2">
        <f t="shared" si="5"/>
        <v>2778716.2974928599</v>
      </c>
      <c r="AC60" s="2">
        <f t="shared" si="5"/>
        <v>2819083.9536381001</v>
      </c>
      <c r="AD60" s="2">
        <f t="shared" si="5"/>
        <v>2860349.335233334</v>
      </c>
      <c r="AE60" s="2">
        <f t="shared" si="5"/>
        <v>2902551.9443400009</v>
      </c>
      <c r="AF60" s="2">
        <f t="shared" si="5"/>
        <v>2945732.3768452392</v>
      </c>
      <c r="AG60" s="2">
        <f t="shared" si="5"/>
        <v>2991914.9567295252</v>
      </c>
      <c r="AH60" s="2">
        <f t="shared" si="5"/>
        <v>3039175.3370185718</v>
      </c>
      <c r="AI60" s="2">
        <f t="shared" si="5"/>
        <v>3087559.3922161912</v>
      </c>
      <c r="AJ60" s="2">
        <f t="shared" si="5"/>
        <v>3137114.397088096</v>
      </c>
      <c r="AK60" s="2">
        <f t="shared" si="5"/>
        <v>3187889.0824000011</v>
      </c>
    </row>
    <row r="61" spans="1:37" x14ac:dyDescent="0.35">
      <c r="A61" t="s">
        <v>20</v>
      </c>
      <c r="B61" s="2">
        <f t="shared" si="4"/>
        <v>0</v>
      </c>
      <c r="C61" s="2">
        <f t="shared" si="5"/>
        <v>0</v>
      </c>
      <c r="D61" s="2">
        <f t="shared" si="5"/>
        <v>93225.366720000049</v>
      </c>
      <c r="E61" s="2">
        <f t="shared" si="5"/>
        <v>179930.36034000013</v>
      </c>
      <c r="F61" s="2">
        <f t="shared" si="5"/>
        <v>258633.44050500006</v>
      </c>
      <c r="G61" s="2">
        <f t="shared" si="5"/>
        <v>328397.34042000002</v>
      </c>
      <c r="H61" s="2">
        <f t="shared" si="5"/>
        <v>393617.22997500002</v>
      </c>
      <c r="I61" s="2">
        <f t="shared" si="5"/>
        <v>452000.07530999999</v>
      </c>
      <c r="J61" s="2">
        <f t="shared" si="5"/>
        <v>503411.13837000006</v>
      </c>
      <c r="K61" s="2">
        <f t="shared" si="5"/>
        <v>547708.74768000108</v>
      </c>
      <c r="L61" s="2">
        <f t="shared" si="5"/>
        <v>584548.65324000095</v>
      </c>
      <c r="M61" s="2">
        <f t="shared" si="5"/>
        <v>625272.08624999993</v>
      </c>
      <c r="N61" s="2">
        <f t="shared" si="5"/>
        <v>660818.29967999994</v>
      </c>
      <c r="O61" s="2">
        <f t="shared" si="5"/>
        <v>691095.49488000001</v>
      </c>
      <c r="P61" s="2">
        <f t="shared" si="5"/>
        <v>716045.97402000008</v>
      </c>
      <c r="Q61" s="2">
        <f t="shared" si="5"/>
        <v>744880.62741904799</v>
      </c>
      <c r="R61" s="2">
        <f t="shared" si="5"/>
        <v>722554.99013761897</v>
      </c>
      <c r="S61" s="2">
        <f t="shared" si="5"/>
        <v>699680.53804285813</v>
      </c>
      <c r="T61" s="2">
        <f t="shared" si="5"/>
        <v>676292.99118952407</v>
      </c>
      <c r="U61" s="2">
        <f t="shared" si="5"/>
        <v>652470.75419428595</v>
      </c>
      <c r="V61" s="2">
        <f t="shared" si="5"/>
        <v>628098.85617857194</v>
      </c>
      <c r="W61" s="2">
        <f t="shared" si="5"/>
        <v>611560.21202666697</v>
      </c>
      <c r="X61" s="2">
        <f t="shared" si="5"/>
        <v>594602.06471714308</v>
      </c>
      <c r="Y61" s="2">
        <f t="shared" si="5"/>
        <v>577308.76068000006</v>
      </c>
      <c r="Z61" s="2">
        <f t="shared" si="5"/>
        <v>559651.09692285792</v>
      </c>
      <c r="AA61" s="2">
        <f t="shared" si="5"/>
        <v>541616.87026190502</v>
      </c>
      <c r="AB61" s="2">
        <f t="shared" si="5"/>
        <v>529008.46060428605</v>
      </c>
      <c r="AC61" s="2">
        <f t="shared" si="5"/>
        <v>516199.32929523895</v>
      </c>
      <c r="AD61" s="2">
        <f t="shared" si="5"/>
        <v>503140.53731333395</v>
      </c>
      <c r="AE61" s="2">
        <f t="shared" si="5"/>
        <v>489867.36327428598</v>
      </c>
      <c r="AF61" s="2">
        <f t="shared" si="5"/>
        <v>476385.71584999992</v>
      </c>
      <c r="AG61" s="2">
        <f t="shared" si="5"/>
        <v>468604.08751619095</v>
      </c>
      <c r="AH61" s="2">
        <f t="shared" si="5"/>
        <v>460678.83251999994</v>
      </c>
      <c r="AI61" s="2">
        <f t="shared" si="5"/>
        <v>452565.19964761904</v>
      </c>
      <c r="AJ61" s="2">
        <f t="shared" si="5"/>
        <v>444307.572911428</v>
      </c>
      <c r="AK61" s="2">
        <f t="shared" si="5"/>
        <v>435889.49119999993</v>
      </c>
    </row>
    <row r="62" spans="1:37" x14ac:dyDescent="0.35">
      <c r="A62" t="s">
        <v>21</v>
      </c>
      <c r="B62" s="2">
        <f t="shared" si="4"/>
        <v>0</v>
      </c>
      <c r="C62" s="2">
        <f t="shared" si="5"/>
        <v>0</v>
      </c>
      <c r="D62" s="2">
        <f t="shared" si="5"/>
        <v>52485.854489999823</v>
      </c>
      <c r="E62" s="2">
        <f t="shared" si="5"/>
        <v>109165.16214000015</v>
      </c>
      <c r="F62" s="2">
        <f t="shared" si="5"/>
        <v>169890.15815999988</v>
      </c>
      <c r="G62" s="2">
        <f t="shared" si="5"/>
        <v>234590.91137999995</v>
      </c>
      <c r="H62" s="2">
        <f t="shared" si="5"/>
        <v>303608.65972500003</v>
      </c>
      <c r="I62" s="2">
        <f t="shared" si="5"/>
        <v>378279.65168999997</v>
      </c>
      <c r="J62" s="2">
        <f t="shared" si="5"/>
        <v>457662.36883499997</v>
      </c>
      <c r="K62" s="2">
        <f t="shared" si="5"/>
        <v>543437.60436000011</v>
      </c>
      <c r="L62" s="2">
        <f t="shared" si="5"/>
        <v>634688.20323000092</v>
      </c>
      <c r="M62" s="2">
        <f t="shared" si="5"/>
        <v>732627.24164999998</v>
      </c>
      <c r="N62" s="2">
        <f t="shared" si="5"/>
        <v>836281.823355</v>
      </c>
      <c r="O62" s="2">
        <f t="shared" si="5"/>
        <v>945987.50555999996</v>
      </c>
      <c r="P62" s="2">
        <f t="shared" si="5"/>
        <v>1060878.0276900008</v>
      </c>
      <c r="Q62" s="2">
        <f t="shared" si="5"/>
        <v>1196511.3687523808</v>
      </c>
      <c r="R62" s="2">
        <f t="shared" si="5"/>
        <v>1242763.5022828579</v>
      </c>
      <c r="S62" s="2">
        <f t="shared" si="5"/>
        <v>1288674.0046000001</v>
      </c>
      <c r="T62" s="2">
        <f t="shared" si="5"/>
        <v>1335033.437579524</v>
      </c>
      <c r="U62" s="2">
        <f t="shared" si="5"/>
        <v>1382425.5586742859</v>
      </c>
      <c r="V62" s="2">
        <f t="shared" si="5"/>
        <v>1430238.7465000008</v>
      </c>
      <c r="W62" s="2">
        <f t="shared" si="5"/>
        <v>1483673.7519333342</v>
      </c>
      <c r="X62" s="2">
        <f t="shared" si="5"/>
        <v>1537863.9265795243</v>
      </c>
      <c r="Y62" s="2">
        <f t="shared" si="5"/>
        <v>1592805.7340571429</v>
      </c>
      <c r="Z62" s="2">
        <f t="shared" si="5"/>
        <v>1648495.6407357149</v>
      </c>
      <c r="AA62" s="2">
        <f t="shared" si="5"/>
        <v>1704930.115776191</v>
      </c>
      <c r="AB62" s="2">
        <f t="shared" si="5"/>
        <v>1767903.960661429</v>
      </c>
      <c r="AC62" s="2">
        <f t="shared" si="5"/>
        <v>1831728.7761371429</v>
      </c>
      <c r="AD62" s="2">
        <f t="shared" si="5"/>
        <v>1896400.529006667</v>
      </c>
      <c r="AE62" s="2">
        <f t="shared" si="5"/>
        <v>1961915.1900371432</v>
      </c>
      <c r="AF62" s="2">
        <f t="shared" si="5"/>
        <v>2028268.7348000011</v>
      </c>
      <c r="AG62" s="2">
        <f t="shared" si="5"/>
        <v>2104328.9032380958</v>
      </c>
      <c r="AH62" s="2">
        <f t="shared" si="5"/>
        <v>2181382.9740642859</v>
      </c>
      <c r="AI62" s="2">
        <f t="shared" si="5"/>
        <v>2259426.1915085721</v>
      </c>
      <c r="AJ62" s="2">
        <f t="shared" si="5"/>
        <v>2338453.8030066667</v>
      </c>
      <c r="AK62" s="2">
        <f t="shared" si="5"/>
        <v>2418461.0600000015</v>
      </c>
    </row>
    <row r="63" spans="1:37" x14ac:dyDescent="0.35">
      <c r="A63" t="s">
        <v>22</v>
      </c>
      <c r="B63" s="2">
        <f t="shared" si="4"/>
        <v>0</v>
      </c>
      <c r="C63" s="2">
        <f t="shared" si="5"/>
        <v>0</v>
      </c>
      <c r="D63" s="2">
        <f t="shared" si="5"/>
        <v>13355.36838</v>
      </c>
      <c r="E63" s="2">
        <f t="shared" si="5"/>
        <v>27211.411889999988</v>
      </c>
      <c r="F63" s="2">
        <f t="shared" si="5"/>
        <v>41671.603170000017</v>
      </c>
      <c r="G63" s="2">
        <f t="shared" si="5"/>
        <v>56669.288939999969</v>
      </c>
      <c r="H63" s="2">
        <f t="shared" si="5"/>
        <v>71944.421624999988</v>
      </c>
      <c r="I63" s="2">
        <f t="shared" si="5"/>
        <v>87693.439859999984</v>
      </c>
      <c r="J63" s="2">
        <f t="shared" si="5"/>
        <v>103951.16140499996</v>
      </c>
      <c r="K63" s="2">
        <f t="shared" si="5"/>
        <v>120698.43840000001</v>
      </c>
      <c r="L63" s="2">
        <f t="shared" si="5"/>
        <v>137552.20294500003</v>
      </c>
      <c r="M63" s="2">
        <f t="shared" si="5"/>
        <v>154219.48740000001</v>
      </c>
      <c r="N63" s="2">
        <f t="shared" si="5"/>
        <v>171209.20905</v>
      </c>
      <c r="O63" s="2">
        <f t="shared" si="5"/>
        <v>188535.84894</v>
      </c>
      <c r="P63" s="2">
        <f t="shared" si="5"/>
        <v>206214.605415</v>
      </c>
      <c r="Q63" s="2">
        <f t="shared" si="5"/>
        <v>227143.07776190498</v>
      </c>
      <c r="R63" s="2">
        <f t="shared" si="5"/>
        <v>230252.16459619097</v>
      </c>
      <c r="S63" s="2">
        <f t="shared" si="5"/>
        <v>233410.75656857202</v>
      </c>
      <c r="T63" s="2">
        <f t="shared" si="5"/>
        <v>236621.79055666697</v>
      </c>
      <c r="U63" s="2">
        <f t="shared" si="5"/>
        <v>239888.255451429</v>
      </c>
      <c r="V63" s="2">
        <f t="shared" si="5"/>
        <v>243213.199571429</v>
      </c>
      <c r="W63" s="2">
        <f t="shared" si="5"/>
        <v>246814.38448000001</v>
      </c>
      <c r="X63" s="2">
        <f t="shared" si="5"/>
        <v>250480.92129809596</v>
      </c>
      <c r="Y63" s="2">
        <f t="shared" si="5"/>
        <v>254216.20109142899</v>
      </c>
      <c r="Z63" s="2">
        <f t="shared" si="5"/>
        <v>258023.68963428604</v>
      </c>
      <c r="AA63" s="2">
        <f t="shared" si="5"/>
        <v>261906.93371904799</v>
      </c>
      <c r="AB63" s="2">
        <f t="shared" si="5"/>
        <v>266101.49229857151</v>
      </c>
      <c r="AC63" s="2">
        <f t="shared" si="5"/>
        <v>270380.36419809528</v>
      </c>
      <c r="AD63" s="2">
        <f t="shared" si="5"/>
        <v>274747.54917000001</v>
      </c>
      <c r="AE63" s="2">
        <f t="shared" si="5"/>
        <v>279207.15182571427</v>
      </c>
      <c r="AF63" s="2">
        <f t="shared" si="5"/>
        <v>283763.3898785715</v>
      </c>
      <c r="AG63" s="2">
        <f t="shared" si="5"/>
        <v>288672.64521333342</v>
      </c>
      <c r="AH63" s="2">
        <f t="shared" si="5"/>
        <v>293689.27611428581</v>
      </c>
      <c r="AI63" s="2">
        <f t="shared" si="5"/>
        <v>298818.08497142862</v>
      </c>
      <c r="AJ63" s="2">
        <f t="shared" si="5"/>
        <v>304064.0191638096</v>
      </c>
      <c r="AK63" s="2">
        <f t="shared" si="5"/>
        <v>309432.17680000013</v>
      </c>
    </row>
    <row r="64" spans="1:37" x14ac:dyDescent="0.35">
      <c r="A64" t="s">
        <v>23</v>
      </c>
      <c r="B64" s="2">
        <f t="shared" si="4"/>
        <v>0</v>
      </c>
      <c r="C64" s="2">
        <f t="shared" si="4"/>
        <v>0</v>
      </c>
      <c r="D64" s="2">
        <f t="shared" si="4"/>
        <v>5912.0060400000075</v>
      </c>
      <c r="E64" s="2">
        <f t="shared" si="4"/>
        <v>11744.247600000002</v>
      </c>
      <c r="F64" s="2">
        <f t="shared" si="4"/>
        <v>17497.415204999998</v>
      </c>
      <c r="G64" s="2">
        <f t="shared" si="4"/>
        <v>23172.481979999997</v>
      </c>
      <c r="H64" s="2">
        <f t="shared" si="4"/>
        <v>28759.310550000097</v>
      </c>
      <c r="I64" s="2">
        <f t="shared" si="4"/>
        <v>34262.1495</v>
      </c>
      <c r="J64" s="2">
        <f t="shared" si="4"/>
        <v>39680.2554750001</v>
      </c>
      <c r="K64" s="2">
        <f t="shared" si="4"/>
        <v>45012.88152000001</v>
      </c>
      <c r="L64" s="2">
        <f t="shared" si="4"/>
        <v>50259.2764950001</v>
      </c>
      <c r="M64" s="2">
        <f t="shared" si="4"/>
        <v>55431.331650000095</v>
      </c>
      <c r="N64" s="2">
        <f t="shared" si="4"/>
        <v>60518.572289999996</v>
      </c>
      <c r="O64" s="2">
        <f t="shared" si="4"/>
        <v>65520.347580000001</v>
      </c>
      <c r="P64" s="2">
        <f t="shared" si="4"/>
        <v>70436.003625000099</v>
      </c>
      <c r="Q64" s="2">
        <f t="shared" si="4"/>
        <v>76232.006571428617</v>
      </c>
      <c r="R64" s="2">
        <f t="shared" ref="C64:AK66" si="7">R19-R41</f>
        <v>75843.341942380997</v>
      </c>
      <c r="S64" s="2">
        <f t="shared" si="7"/>
        <v>75437.720440000005</v>
      </c>
      <c r="T64" s="2">
        <f t="shared" si="7"/>
        <v>75015.587412381006</v>
      </c>
      <c r="U64" s="2">
        <f t="shared" si="7"/>
        <v>74577.379779047711</v>
      </c>
      <c r="V64" s="2">
        <f t="shared" si="7"/>
        <v>74123.526750000005</v>
      </c>
      <c r="W64" s="2">
        <f t="shared" si="7"/>
        <v>73607.734599999996</v>
      </c>
      <c r="X64" s="2">
        <f t="shared" si="7"/>
        <v>73078.511499047687</v>
      </c>
      <c r="Y64" s="2">
        <f t="shared" si="7"/>
        <v>72536.299405714293</v>
      </c>
      <c r="Z64" s="2">
        <f t="shared" si="7"/>
        <v>71981.532661904814</v>
      </c>
      <c r="AA64" s="2">
        <f t="shared" si="7"/>
        <v>71414.63459999999</v>
      </c>
      <c r="AB64" s="2">
        <f t="shared" si="7"/>
        <v>70801.232482857187</v>
      </c>
      <c r="AC64" s="2">
        <f t="shared" si="7"/>
        <v>70177.827710476209</v>
      </c>
      <c r="AD64" s="2">
        <f t="shared" si="7"/>
        <v>69544.839466666701</v>
      </c>
      <c r="AE64" s="2">
        <f t="shared" si="7"/>
        <v>68902.677934285806</v>
      </c>
      <c r="AF64" s="2">
        <f t="shared" si="7"/>
        <v>68251.743738095291</v>
      </c>
      <c r="AG64" s="2">
        <f t="shared" si="7"/>
        <v>67571.243356190404</v>
      </c>
      <c r="AH64" s="2">
        <f t="shared" si="7"/>
        <v>66883.835725714205</v>
      </c>
      <c r="AI64" s="2">
        <f t="shared" si="7"/>
        <v>66189.9043285714</v>
      </c>
      <c r="AJ64" s="2">
        <f t="shared" si="7"/>
        <v>65489.820598095292</v>
      </c>
      <c r="AK64" s="2">
        <f t="shared" si="7"/>
        <v>64783.948799999998</v>
      </c>
    </row>
    <row r="65" spans="1:37" x14ac:dyDescent="0.35">
      <c r="A65" t="s">
        <v>24</v>
      </c>
      <c r="B65" s="2">
        <f t="shared" ref="B65:B66" si="8">B20-B42</f>
        <v>0</v>
      </c>
      <c r="C65" s="2">
        <f t="shared" si="7"/>
        <v>0</v>
      </c>
      <c r="D65" s="2">
        <f t="shared" si="7"/>
        <v>0</v>
      </c>
      <c r="E65" s="2">
        <f t="shared" si="7"/>
        <v>0</v>
      </c>
      <c r="F65" s="2">
        <f t="shared" si="7"/>
        <v>0</v>
      </c>
      <c r="G65" s="2">
        <f t="shared" si="7"/>
        <v>0</v>
      </c>
      <c r="H65" s="2">
        <f t="shared" si="7"/>
        <v>0</v>
      </c>
      <c r="I65" s="2">
        <f t="shared" si="7"/>
        <v>0</v>
      </c>
      <c r="J65" s="2">
        <f t="shared" si="7"/>
        <v>0</v>
      </c>
      <c r="K65" s="2">
        <f t="shared" si="7"/>
        <v>0</v>
      </c>
      <c r="L65" s="2">
        <f t="shared" si="7"/>
        <v>0</v>
      </c>
      <c r="M65" s="2">
        <f t="shared" si="7"/>
        <v>0</v>
      </c>
      <c r="N65" s="2">
        <f t="shared" si="7"/>
        <v>0</v>
      </c>
      <c r="O65" s="2">
        <f t="shared" si="7"/>
        <v>0</v>
      </c>
      <c r="P65" s="2">
        <f t="shared" si="7"/>
        <v>0</v>
      </c>
      <c r="Q65" s="2">
        <f t="shared" si="7"/>
        <v>0</v>
      </c>
      <c r="R65" s="2">
        <f t="shared" si="7"/>
        <v>0</v>
      </c>
      <c r="S65" s="2">
        <f t="shared" si="7"/>
        <v>0</v>
      </c>
      <c r="T65" s="2">
        <f t="shared" si="7"/>
        <v>0</v>
      </c>
      <c r="U65" s="2">
        <f t="shared" si="7"/>
        <v>0</v>
      </c>
      <c r="V65" s="2">
        <f t="shared" si="7"/>
        <v>0</v>
      </c>
      <c r="W65" s="2">
        <f t="shared" si="7"/>
        <v>0</v>
      </c>
      <c r="X65" s="2">
        <f t="shared" si="7"/>
        <v>0</v>
      </c>
      <c r="Y65" s="2">
        <f t="shared" si="7"/>
        <v>0</v>
      </c>
      <c r="Z65" s="2">
        <f t="shared" si="7"/>
        <v>0</v>
      </c>
      <c r="AA65" s="2">
        <f t="shared" si="7"/>
        <v>0</v>
      </c>
      <c r="AB65" s="2">
        <f t="shared" si="7"/>
        <v>0</v>
      </c>
      <c r="AC65" s="2">
        <f t="shared" si="7"/>
        <v>0</v>
      </c>
      <c r="AD65" s="2">
        <f t="shared" si="7"/>
        <v>0</v>
      </c>
      <c r="AE65" s="2">
        <f t="shared" si="7"/>
        <v>0</v>
      </c>
      <c r="AF65" s="2">
        <f t="shared" si="7"/>
        <v>0</v>
      </c>
      <c r="AG65" s="2">
        <f t="shared" si="7"/>
        <v>0</v>
      </c>
      <c r="AH65" s="2">
        <f t="shared" si="7"/>
        <v>0</v>
      </c>
      <c r="AI65" s="2">
        <f t="shared" si="7"/>
        <v>0</v>
      </c>
      <c r="AJ65" s="2">
        <f t="shared" si="7"/>
        <v>0</v>
      </c>
      <c r="AK65" s="2">
        <f t="shared" si="7"/>
        <v>0</v>
      </c>
    </row>
    <row r="66" spans="1:37" x14ac:dyDescent="0.35">
      <c r="A66" t="s">
        <v>25</v>
      </c>
      <c r="B66" s="2">
        <f t="shared" si="8"/>
        <v>0</v>
      </c>
      <c r="C66" s="2">
        <f t="shared" si="7"/>
        <v>0</v>
      </c>
      <c r="D66" s="2">
        <f t="shared" si="7"/>
        <v>0</v>
      </c>
      <c r="E66" s="2">
        <f t="shared" si="7"/>
        <v>0</v>
      </c>
      <c r="F66" s="2">
        <f t="shared" si="7"/>
        <v>0</v>
      </c>
      <c r="G66" s="2">
        <f t="shared" si="7"/>
        <v>0</v>
      </c>
      <c r="H66" s="2">
        <f t="shared" si="7"/>
        <v>0</v>
      </c>
      <c r="I66" s="2">
        <f t="shared" si="7"/>
        <v>0</v>
      </c>
      <c r="J66" s="2">
        <f t="shared" si="7"/>
        <v>0</v>
      </c>
      <c r="K66" s="2">
        <f t="shared" si="7"/>
        <v>0</v>
      </c>
      <c r="L66" s="2">
        <f t="shared" si="7"/>
        <v>0</v>
      </c>
      <c r="M66" s="2">
        <f t="shared" si="7"/>
        <v>0</v>
      </c>
      <c r="N66" s="2">
        <f t="shared" si="7"/>
        <v>0</v>
      </c>
      <c r="O66" s="2">
        <f t="shared" si="7"/>
        <v>0</v>
      </c>
      <c r="P66" s="2">
        <f t="shared" si="7"/>
        <v>0</v>
      </c>
      <c r="Q66" s="2">
        <f t="shared" si="7"/>
        <v>0</v>
      </c>
      <c r="R66" s="2">
        <f t="shared" si="7"/>
        <v>0</v>
      </c>
      <c r="S66" s="2">
        <f t="shared" si="7"/>
        <v>0</v>
      </c>
      <c r="T66" s="2">
        <f t="shared" si="7"/>
        <v>0</v>
      </c>
      <c r="U66" s="2">
        <f t="shared" si="7"/>
        <v>0</v>
      </c>
      <c r="V66" s="2">
        <f t="shared" si="7"/>
        <v>0</v>
      </c>
      <c r="W66" s="2">
        <f t="shared" si="7"/>
        <v>0</v>
      </c>
      <c r="X66" s="2">
        <f t="shared" si="7"/>
        <v>0</v>
      </c>
      <c r="Y66" s="2">
        <f t="shared" si="7"/>
        <v>0</v>
      </c>
      <c r="Z66" s="2">
        <f t="shared" si="7"/>
        <v>0</v>
      </c>
      <c r="AA66" s="2">
        <f t="shared" si="7"/>
        <v>0</v>
      </c>
      <c r="AB66" s="2">
        <f t="shared" si="7"/>
        <v>0</v>
      </c>
      <c r="AC66" s="2">
        <f t="shared" si="7"/>
        <v>0</v>
      </c>
      <c r="AD66" s="2">
        <f t="shared" si="7"/>
        <v>0</v>
      </c>
      <c r="AE66" s="2">
        <f t="shared" si="7"/>
        <v>0</v>
      </c>
      <c r="AF66" s="2">
        <f t="shared" si="7"/>
        <v>0</v>
      </c>
      <c r="AG66" s="2">
        <f t="shared" si="7"/>
        <v>0</v>
      </c>
      <c r="AH66" s="2">
        <f t="shared" si="7"/>
        <v>0</v>
      </c>
      <c r="AI66" s="2">
        <f t="shared" si="7"/>
        <v>0</v>
      </c>
      <c r="AJ66" s="2">
        <f t="shared" si="7"/>
        <v>0</v>
      </c>
      <c r="AK66" s="2">
        <f t="shared" si="7"/>
        <v>0</v>
      </c>
    </row>
    <row r="68" spans="1:37" x14ac:dyDescent="0.35">
      <c r="AJ68" t="s">
        <v>33</v>
      </c>
      <c r="AK68" s="2">
        <f>AK54+AK56</f>
        <v>9672222.9493999984</v>
      </c>
    </row>
    <row r="69" spans="1:37" x14ac:dyDescent="0.35">
      <c r="A69" t="s">
        <v>34</v>
      </c>
      <c r="B69" s="2">
        <f>B51+B53+B50+53</f>
        <v>53</v>
      </c>
      <c r="C69" s="2">
        <f t="shared" ref="C69:AK69" si="9">C51+C53+C50+53</f>
        <v>53</v>
      </c>
      <c r="D69" s="2">
        <f t="shared" si="9"/>
        <v>207444.60526785778</v>
      </c>
      <c r="E69" s="2">
        <f t="shared" si="9"/>
        <v>414836.21053571487</v>
      </c>
      <c r="F69" s="2">
        <f t="shared" si="9"/>
        <v>622227.81580357219</v>
      </c>
      <c r="G69" s="2">
        <f t="shared" si="9"/>
        <v>829619.42107142927</v>
      </c>
      <c r="H69" s="2">
        <f t="shared" si="9"/>
        <v>1037011.0263392861</v>
      </c>
      <c r="I69" s="2">
        <f t="shared" si="9"/>
        <v>1244402.6316071432</v>
      </c>
      <c r="J69" s="2">
        <f t="shared" si="9"/>
        <v>1451794.2368750009</v>
      </c>
      <c r="K69" s="2">
        <f t="shared" si="9"/>
        <v>1659185.8421428581</v>
      </c>
      <c r="L69" s="2">
        <f t="shared" si="9"/>
        <v>1866577.4474107148</v>
      </c>
      <c r="M69" s="2">
        <f t="shared" si="9"/>
        <v>2073969.052678572</v>
      </c>
      <c r="N69" s="2">
        <f t="shared" si="9"/>
        <v>2281360.6579464287</v>
      </c>
      <c r="O69" s="2">
        <f t="shared" si="9"/>
        <v>2488752.263214286</v>
      </c>
      <c r="P69" s="2">
        <f t="shared" si="9"/>
        <v>2696143.8684821432</v>
      </c>
      <c r="Q69" s="2">
        <f t="shared" si="9"/>
        <v>3011071.8616666673</v>
      </c>
      <c r="R69" s="2">
        <f t="shared" si="9"/>
        <v>3118608.2495833337</v>
      </c>
      <c r="S69" s="2">
        <f t="shared" si="9"/>
        <v>3226144.6375000002</v>
      </c>
      <c r="T69" s="2">
        <f t="shared" si="9"/>
        <v>3333681.0254166666</v>
      </c>
      <c r="U69" s="2">
        <f t="shared" si="9"/>
        <v>3441217.413333334</v>
      </c>
      <c r="V69" s="2">
        <f t="shared" si="9"/>
        <v>3548753.80125</v>
      </c>
      <c r="W69" s="2">
        <f t="shared" si="9"/>
        <v>3656290.1891666674</v>
      </c>
      <c r="X69" s="2">
        <f t="shared" si="9"/>
        <v>3763826.5770833339</v>
      </c>
      <c r="Y69" s="2">
        <f t="shared" si="9"/>
        <v>3871362.9650000003</v>
      </c>
      <c r="Z69" s="2">
        <f t="shared" si="9"/>
        <v>3978899.3529166668</v>
      </c>
      <c r="AA69" s="2">
        <f t="shared" si="9"/>
        <v>4086435.7408333342</v>
      </c>
      <c r="AB69" s="2">
        <f t="shared" si="9"/>
        <v>4193972.1287500011</v>
      </c>
      <c r="AC69" s="2">
        <f t="shared" si="9"/>
        <v>4301508.5166666666</v>
      </c>
      <c r="AD69" s="2">
        <f t="shared" si="9"/>
        <v>4409044.904583334</v>
      </c>
      <c r="AE69" s="2">
        <f t="shared" si="9"/>
        <v>4516581.2924999995</v>
      </c>
      <c r="AF69" s="2">
        <f t="shared" si="9"/>
        <v>4624117.6804166669</v>
      </c>
      <c r="AG69" s="2">
        <f t="shared" si="9"/>
        <v>4731654.0683333343</v>
      </c>
      <c r="AH69" s="2">
        <f t="shared" si="9"/>
        <v>4839190.4562500007</v>
      </c>
      <c r="AI69" s="2">
        <f t="shared" si="9"/>
        <v>4946726.8441666663</v>
      </c>
      <c r="AJ69" s="2">
        <f t="shared" si="9"/>
        <v>5054263.2320833337</v>
      </c>
      <c r="AK69" s="2">
        <f t="shared" si="9"/>
        <v>5161799.62</v>
      </c>
    </row>
    <row r="71" spans="1:37" x14ac:dyDescent="0.35">
      <c r="A71" t="s">
        <v>35</v>
      </c>
      <c r="B71" s="2">
        <f>SUM(B58:B63)</f>
        <v>0</v>
      </c>
      <c r="C71" s="2">
        <f t="shared" ref="C71:AK71" si="10">SUM(C58:C63)</f>
        <v>0</v>
      </c>
      <c r="D71" s="2">
        <f t="shared" si="10"/>
        <v>860627.22389998974</v>
      </c>
      <c r="E71" s="2">
        <f t="shared" si="10"/>
        <v>1779051.62592</v>
      </c>
      <c r="F71" s="2">
        <f t="shared" si="10"/>
        <v>2790332.3565449901</v>
      </c>
      <c r="G71" s="2">
        <f t="shared" si="10"/>
        <v>3860059.8151799999</v>
      </c>
      <c r="H71" s="2">
        <f t="shared" si="10"/>
        <v>4998457.8866250012</v>
      </c>
      <c r="I71" s="2">
        <f t="shared" si="10"/>
        <v>6208826.9957999997</v>
      </c>
      <c r="J71" s="2">
        <f t="shared" si="10"/>
        <v>7491714.1828200007</v>
      </c>
      <c r="K71" s="2">
        <f t="shared" si="10"/>
        <v>8847889.4174400009</v>
      </c>
      <c r="L71" s="2">
        <f t="shared" si="10"/>
        <v>10257958.525275001</v>
      </c>
      <c r="M71" s="2">
        <f t="shared" si="10"/>
        <v>11623773.47850001</v>
      </c>
      <c r="N71" s="2">
        <f t="shared" si="10"/>
        <v>13036707.489465002</v>
      </c>
      <c r="O71" s="2">
        <f t="shared" si="10"/>
        <v>14497740.724860001</v>
      </c>
      <c r="P71" s="2">
        <f t="shared" si="10"/>
        <v>16006748.94643501</v>
      </c>
      <c r="Q71" s="2">
        <f t="shared" si="10"/>
        <v>17790434.660733335</v>
      </c>
      <c r="R71" s="2">
        <f t="shared" si="10"/>
        <v>18086452.286165729</v>
      </c>
      <c r="S71" s="2">
        <f t="shared" si="10"/>
        <v>18384070.780702882</v>
      </c>
      <c r="T71" s="2">
        <f t="shared" si="10"/>
        <v>18684255.147777144</v>
      </c>
      <c r="U71" s="2">
        <f t="shared" si="10"/>
        <v>18987809.666864783</v>
      </c>
      <c r="V71" s="2">
        <f t="shared" si="10"/>
        <v>19294153.556035731</v>
      </c>
      <c r="W71" s="2">
        <f t="shared" si="10"/>
        <v>19628495.718800008</v>
      </c>
      <c r="X71" s="2">
        <f t="shared" si="10"/>
        <v>19966252.214506686</v>
      </c>
      <c r="Y71" s="2">
        <f t="shared" si="10"/>
        <v>20307665.690245733</v>
      </c>
      <c r="Z71" s="2">
        <f t="shared" si="10"/>
        <v>20652870.011832401</v>
      </c>
      <c r="AA71" s="2">
        <f t="shared" si="10"/>
        <v>21002021.042785723</v>
      </c>
      <c r="AB71" s="2">
        <f t="shared" si="10"/>
        <v>21336623.123865735</v>
      </c>
      <c r="AC71" s="2">
        <f t="shared" si="10"/>
        <v>21675528.864857163</v>
      </c>
      <c r="AD71" s="2">
        <f t="shared" si="10"/>
        <v>22018864.917623345</v>
      </c>
      <c r="AE71" s="2">
        <f t="shared" si="10"/>
        <v>22366847.877231434</v>
      </c>
      <c r="AF71" s="2">
        <f t="shared" si="10"/>
        <v>22719670.946316682</v>
      </c>
      <c r="AG71" s="2">
        <f t="shared" si="10"/>
        <v>23071293.300441913</v>
      </c>
      <c r="AH71" s="2">
        <f t="shared" si="10"/>
        <v>23428195.114928585</v>
      </c>
      <c r="AI71" s="2">
        <f t="shared" si="10"/>
        <v>23790534.934400972</v>
      </c>
      <c r="AJ71" s="2">
        <f t="shared" si="10"/>
        <v>24158567.492432859</v>
      </c>
      <c r="AK71" s="2">
        <f t="shared" si="10"/>
        <v>24532493.984000005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15"/>
  <sheetViews>
    <sheetView workbookViewId="0">
      <selection activeCell="A99" sqref="A99:A115"/>
    </sheetView>
  </sheetViews>
  <sheetFormatPr defaultRowHeight="14.5" x14ac:dyDescent="0.35"/>
  <cols>
    <col min="1" max="1" width="41.81640625" customWidth="1"/>
  </cols>
  <sheetData>
    <row r="1" spans="1:37" ht="15" x14ac:dyDescent="0.25">
      <c r="A1" t="s">
        <v>26</v>
      </c>
    </row>
    <row r="2" spans="1:37" ht="15" x14ac:dyDescent="0.25">
      <c r="B2">
        <v>2015</v>
      </c>
      <c r="C2">
        <v>2016</v>
      </c>
      <c r="D2">
        <v>2017</v>
      </c>
      <c r="E2">
        <v>2018</v>
      </c>
      <c r="F2">
        <v>2019</v>
      </c>
      <c r="G2">
        <v>2020</v>
      </c>
      <c r="H2">
        <v>2021</v>
      </c>
      <c r="I2">
        <v>2022</v>
      </c>
      <c r="J2">
        <v>2023</v>
      </c>
      <c r="K2">
        <v>2024</v>
      </c>
      <c r="L2">
        <v>2025</v>
      </c>
      <c r="M2">
        <v>2026</v>
      </c>
      <c r="N2">
        <v>2027</v>
      </c>
      <c r="O2">
        <v>2028</v>
      </c>
      <c r="P2">
        <v>2029</v>
      </c>
      <c r="Q2">
        <v>2030</v>
      </c>
      <c r="R2">
        <v>2031</v>
      </c>
      <c r="S2">
        <v>2032</v>
      </c>
      <c r="T2">
        <v>2033</v>
      </c>
      <c r="U2">
        <v>2034</v>
      </c>
      <c r="V2">
        <v>2035</v>
      </c>
      <c r="W2">
        <v>2036</v>
      </c>
      <c r="X2">
        <v>2037</v>
      </c>
      <c r="Y2">
        <v>2038</v>
      </c>
      <c r="Z2">
        <v>2039</v>
      </c>
      <c r="AA2">
        <v>2040</v>
      </c>
      <c r="AB2">
        <v>2041</v>
      </c>
      <c r="AC2">
        <v>2042</v>
      </c>
      <c r="AD2">
        <v>2043</v>
      </c>
      <c r="AE2">
        <v>2044</v>
      </c>
      <c r="AF2">
        <v>2045</v>
      </c>
      <c r="AG2">
        <v>2046</v>
      </c>
      <c r="AH2">
        <v>2047</v>
      </c>
      <c r="AI2">
        <v>2048</v>
      </c>
      <c r="AJ2">
        <v>2049</v>
      </c>
      <c r="AK2">
        <v>2050</v>
      </c>
    </row>
    <row r="3" spans="1:37" ht="15" x14ac:dyDescent="0.25">
      <c r="A3" t="s">
        <v>7</v>
      </c>
      <c r="B3">
        <v>0</v>
      </c>
      <c r="C3">
        <v>0</v>
      </c>
      <c r="D3" s="2">
        <v>342151.10916428501</v>
      </c>
      <c r="E3" s="2">
        <v>684302.21832857095</v>
      </c>
      <c r="F3" s="2">
        <v>1026453.32749285</v>
      </c>
      <c r="G3" s="2">
        <v>1368604.43665714</v>
      </c>
      <c r="H3" s="2">
        <v>1710755.5458214199</v>
      </c>
      <c r="I3" s="2">
        <v>2052906.65498571</v>
      </c>
      <c r="J3" s="2">
        <v>2395057.7641500002</v>
      </c>
      <c r="K3" s="2">
        <v>2737208.8733142801</v>
      </c>
      <c r="L3" s="2">
        <v>3079359.9824785702</v>
      </c>
      <c r="M3" s="2">
        <v>3421511.0916428501</v>
      </c>
      <c r="N3" s="2">
        <v>3763662.2008071402</v>
      </c>
      <c r="O3" s="2">
        <v>4105813.3099714201</v>
      </c>
      <c r="P3" s="2">
        <v>4447964.4191357102</v>
      </c>
      <c r="Q3" s="2">
        <v>5068905.3209523801</v>
      </c>
      <c r="R3" s="2">
        <v>5347695.1136047598</v>
      </c>
      <c r="S3" s="2">
        <v>5626484.9062571405</v>
      </c>
      <c r="T3" s="2">
        <v>5905274.6989095202</v>
      </c>
      <c r="U3" s="2">
        <v>6184064.4915618999</v>
      </c>
      <c r="V3" s="2">
        <v>6462854.2842142796</v>
      </c>
      <c r="W3" s="2">
        <v>6741644.0768666603</v>
      </c>
      <c r="X3" s="2">
        <v>7020433.86951904</v>
      </c>
      <c r="Y3" s="2">
        <v>7299223.6621714197</v>
      </c>
      <c r="Z3" s="2">
        <v>7578013.4548238097</v>
      </c>
      <c r="AA3" s="2">
        <v>7856803.2474761903</v>
      </c>
      <c r="AB3" s="2">
        <v>8135593.0401285701</v>
      </c>
      <c r="AC3" s="2">
        <v>8414382.8327809498</v>
      </c>
      <c r="AD3" s="2">
        <v>8693172.6254333295</v>
      </c>
      <c r="AE3" s="2">
        <v>8971962.4180857092</v>
      </c>
      <c r="AF3" s="2">
        <v>9250752.2107380908</v>
      </c>
      <c r="AG3" s="2">
        <v>9529542.0033904705</v>
      </c>
      <c r="AH3" s="2">
        <v>9808331.7960428502</v>
      </c>
      <c r="AI3" s="2">
        <v>10087121.5886952</v>
      </c>
      <c r="AJ3" s="2">
        <v>10365911.3813476</v>
      </c>
      <c r="AK3" s="2">
        <v>10644701.174000001</v>
      </c>
    </row>
    <row r="4" spans="1:37" ht="15" x14ac:dyDescent="0.25">
      <c r="A4" t="s">
        <v>8</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ht="15" x14ac:dyDescent="0.25">
      <c r="A5" t="s">
        <v>9</v>
      </c>
      <c r="B5">
        <v>0</v>
      </c>
      <c r="C5">
        <v>0</v>
      </c>
      <c r="D5" s="2">
        <v>684648.215389285</v>
      </c>
      <c r="E5" s="2">
        <v>1369296.43077857</v>
      </c>
      <c r="F5" s="2">
        <v>2053944.6461678499</v>
      </c>
      <c r="G5" s="2">
        <v>2738592.86155714</v>
      </c>
      <c r="H5" s="2">
        <v>3423241.0769464201</v>
      </c>
      <c r="I5" s="2">
        <v>4107889.29233571</v>
      </c>
      <c r="J5" s="2">
        <v>4792537.5077250004</v>
      </c>
      <c r="K5" s="2">
        <v>5477185.72311428</v>
      </c>
      <c r="L5" s="2">
        <v>6161833.9385035699</v>
      </c>
      <c r="M5" s="2">
        <v>6846482.1538928496</v>
      </c>
      <c r="N5" s="2">
        <v>7531130.3692821404</v>
      </c>
      <c r="O5" s="2">
        <v>8215778.58467142</v>
      </c>
      <c r="P5" s="2">
        <v>8900426.8000607099</v>
      </c>
      <c r="Q5" s="2">
        <v>9937926.2618099898</v>
      </c>
      <c r="R5" s="2">
        <v>10290777.508169999</v>
      </c>
      <c r="S5" s="2">
        <v>10643628.75453</v>
      </c>
      <c r="T5" s="2">
        <v>10996480.00089</v>
      </c>
      <c r="U5" s="2">
        <v>11349331.24725</v>
      </c>
      <c r="V5" s="2">
        <v>11702182.49361</v>
      </c>
      <c r="W5" s="2">
        <v>12055033.73997</v>
      </c>
      <c r="X5" s="2">
        <v>12407884.986330001</v>
      </c>
      <c r="Y5" s="2">
        <v>12760736.232690001</v>
      </c>
      <c r="Z5" s="2">
        <v>13113587.479049999</v>
      </c>
      <c r="AA5" s="2">
        <v>13466438.725409999</v>
      </c>
      <c r="AB5" s="2">
        <v>13819289.97177</v>
      </c>
      <c r="AC5" s="2">
        <v>14172141.21813</v>
      </c>
      <c r="AD5" s="2">
        <v>14524992.46449</v>
      </c>
      <c r="AE5" s="2">
        <v>14877843.71085</v>
      </c>
      <c r="AF5" s="2">
        <v>15230694.957210001</v>
      </c>
      <c r="AG5" s="2">
        <v>15583546.203570001</v>
      </c>
      <c r="AH5" s="2">
        <v>15936397.449929999</v>
      </c>
      <c r="AI5" s="2">
        <v>16289248.696289999</v>
      </c>
      <c r="AJ5" s="2">
        <v>16642099.94265</v>
      </c>
      <c r="AK5" s="2">
        <v>16994951.189010002</v>
      </c>
    </row>
    <row r="6" spans="1:37" ht="15" x14ac:dyDescent="0.25">
      <c r="A6" t="s">
        <v>10</v>
      </c>
      <c r="B6">
        <v>0</v>
      </c>
      <c r="C6">
        <v>0</v>
      </c>
      <c r="D6" s="2">
        <v>1924810.9353</v>
      </c>
      <c r="E6" s="2">
        <v>3849621.8705999898</v>
      </c>
      <c r="F6" s="2">
        <v>5774432.8058999898</v>
      </c>
      <c r="G6" s="2">
        <v>7699243.7411999898</v>
      </c>
      <c r="H6" s="2">
        <v>9624054.6765000001</v>
      </c>
      <c r="I6" s="2">
        <v>11548865.6118</v>
      </c>
      <c r="J6" s="2">
        <v>13473676.5471</v>
      </c>
      <c r="K6" s="2">
        <v>15398487.4824</v>
      </c>
      <c r="L6" s="2">
        <v>17323298.4177</v>
      </c>
      <c r="M6" s="2">
        <v>19248109.353</v>
      </c>
      <c r="N6" s="2">
        <v>21172920.2883</v>
      </c>
      <c r="O6" s="2">
        <v>23097731.2236</v>
      </c>
      <c r="P6" s="2">
        <v>25022542.1589</v>
      </c>
      <c r="Q6" s="2">
        <v>27939354.4202266</v>
      </c>
      <c r="R6" s="2">
        <v>28931355.7462533</v>
      </c>
      <c r="S6" s="2">
        <v>29923357.072280001</v>
      </c>
      <c r="T6" s="2">
        <v>30915358.398306601</v>
      </c>
      <c r="U6" s="2">
        <v>31907359.724333301</v>
      </c>
      <c r="V6" s="2">
        <v>32899361.050360002</v>
      </c>
      <c r="W6" s="2">
        <v>33891362.376386598</v>
      </c>
      <c r="X6" s="2">
        <v>34883363.702413298</v>
      </c>
      <c r="Y6" s="2">
        <v>35875365.028439999</v>
      </c>
      <c r="Z6" s="2">
        <v>36867366.354466602</v>
      </c>
      <c r="AA6" s="2">
        <v>37859367.680493303</v>
      </c>
      <c r="AB6" s="2">
        <v>38851369.006520003</v>
      </c>
      <c r="AC6" s="2">
        <v>39843370.332546599</v>
      </c>
      <c r="AD6" s="2">
        <v>40835371.6585733</v>
      </c>
      <c r="AE6" s="2">
        <v>41827372.9846</v>
      </c>
      <c r="AF6" s="2">
        <v>42819374.310626604</v>
      </c>
      <c r="AG6" s="2">
        <v>43811375.636653297</v>
      </c>
      <c r="AH6" s="2">
        <v>44803376.962679997</v>
      </c>
      <c r="AI6" s="2">
        <v>45795378.288706601</v>
      </c>
      <c r="AJ6" s="2">
        <v>46787379.614733301</v>
      </c>
      <c r="AK6" s="2">
        <v>47779380.940760002</v>
      </c>
    </row>
    <row r="7" spans="1:37" ht="15" x14ac:dyDescent="0.25">
      <c r="A7" t="s">
        <v>11</v>
      </c>
      <c r="B7">
        <v>0</v>
      </c>
      <c r="C7">
        <v>0</v>
      </c>
      <c r="D7" s="2">
        <v>1283592.7714285699</v>
      </c>
      <c r="E7" s="2">
        <v>2567185.5428571398</v>
      </c>
      <c r="F7" s="2">
        <v>3850778.31428571</v>
      </c>
      <c r="G7" s="2">
        <v>5134371.0857142797</v>
      </c>
      <c r="H7" s="2">
        <v>6417963.8571428498</v>
      </c>
      <c r="I7" s="2">
        <v>7701556.62857142</v>
      </c>
      <c r="J7" s="2">
        <v>8985149.4000000004</v>
      </c>
      <c r="K7" s="2">
        <v>10268742.1714285</v>
      </c>
      <c r="L7" s="2">
        <v>11552334.9428571</v>
      </c>
      <c r="M7" s="2">
        <v>12835927.7142857</v>
      </c>
      <c r="N7" s="2">
        <v>14119520.485714201</v>
      </c>
      <c r="O7" s="2">
        <v>15403113.257142801</v>
      </c>
      <c r="P7" s="2">
        <v>16686706.028571401</v>
      </c>
      <c r="Q7" s="2">
        <v>18826027.314285699</v>
      </c>
      <c r="R7" s="2">
        <v>19681755.828571402</v>
      </c>
      <c r="S7" s="2">
        <v>20537484.3428571</v>
      </c>
      <c r="T7" s="2">
        <v>21393212.857142799</v>
      </c>
      <c r="U7" s="2">
        <v>22248941.371428501</v>
      </c>
      <c r="V7" s="2">
        <v>23104669.885714199</v>
      </c>
      <c r="W7" s="2">
        <v>23960398.399999999</v>
      </c>
      <c r="X7" s="2">
        <v>24816126.914285701</v>
      </c>
      <c r="Y7" s="2">
        <v>25671855.428571399</v>
      </c>
      <c r="Z7" s="2">
        <v>26527583.942857102</v>
      </c>
      <c r="AA7" s="2">
        <v>27383312.4571428</v>
      </c>
      <c r="AB7" s="2">
        <v>28239040.971428499</v>
      </c>
      <c r="AC7" s="2">
        <v>29094769.485714201</v>
      </c>
      <c r="AD7" s="2">
        <v>29950498</v>
      </c>
      <c r="AE7" s="2">
        <v>30806226.514285699</v>
      </c>
      <c r="AF7" s="2">
        <v>31661955.028571401</v>
      </c>
      <c r="AG7" s="2">
        <v>32517683.542857099</v>
      </c>
      <c r="AH7" s="2">
        <v>33373412.057142802</v>
      </c>
      <c r="AI7" s="2">
        <v>34229140.5714285</v>
      </c>
      <c r="AJ7" s="2">
        <v>35084869.085714199</v>
      </c>
      <c r="AK7" s="2">
        <v>35940597.600000001</v>
      </c>
    </row>
    <row r="8" spans="1:37" ht="15" x14ac:dyDescent="0.25">
      <c r="A8" t="s">
        <v>12</v>
      </c>
      <c r="B8">
        <v>0</v>
      </c>
      <c r="C8">
        <v>0</v>
      </c>
      <c r="D8" s="2">
        <v>4234463.8231499996</v>
      </c>
      <c r="E8" s="2">
        <v>8468927.6462999899</v>
      </c>
      <c r="F8" s="2">
        <v>12703391.469450001</v>
      </c>
      <c r="G8" s="2">
        <v>16937855.292599998</v>
      </c>
      <c r="H8" s="2">
        <v>21172319.11575</v>
      </c>
      <c r="I8" s="2">
        <v>25406782.938900001</v>
      </c>
      <c r="J8" s="2">
        <v>29641246.762049999</v>
      </c>
      <c r="K8" s="2">
        <v>33875710.585199997</v>
      </c>
      <c r="L8" s="2">
        <v>38110174.408349998</v>
      </c>
      <c r="M8" s="2">
        <v>42344638.2315</v>
      </c>
      <c r="N8" s="2">
        <v>46579102.054650001</v>
      </c>
      <c r="O8" s="2">
        <v>50813565.877800003</v>
      </c>
      <c r="P8" s="2">
        <v>55048029.700949997</v>
      </c>
      <c r="Q8" s="2">
        <v>61464834.475380003</v>
      </c>
      <c r="R8" s="2">
        <v>63647175.426660001</v>
      </c>
      <c r="S8" s="2">
        <v>65829516.377939999</v>
      </c>
      <c r="T8" s="2">
        <v>68011857.329219997</v>
      </c>
      <c r="U8" s="2">
        <v>70194198.280499995</v>
      </c>
      <c r="V8" s="2">
        <v>72376539.231779993</v>
      </c>
      <c r="W8" s="2">
        <v>74558880.183060005</v>
      </c>
      <c r="X8" s="2">
        <v>76741221.134340003</v>
      </c>
      <c r="Y8" s="2">
        <v>78923562.085620001</v>
      </c>
      <c r="Z8" s="2">
        <v>81105903.036899999</v>
      </c>
      <c r="AA8" s="2">
        <v>83288243.988179997</v>
      </c>
      <c r="AB8" s="2">
        <v>85470584.939459994</v>
      </c>
      <c r="AC8" s="2">
        <v>87652925.890740007</v>
      </c>
      <c r="AD8" s="2">
        <v>89835266.842020005</v>
      </c>
      <c r="AE8" s="2">
        <v>92017607.793300003</v>
      </c>
      <c r="AF8" s="2">
        <v>94199948.744580001</v>
      </c>
      <c r="AG8" s="2">
        <v>96382289.695859998</v>
      </c>
      <c r="AH8" s="2">
        <v>98564630.647139996</v>
      </c>
      <c r="AI8" s="2">
        <v>100746971.59841999</v>
      </c>
      <c r="AJ8" s="2">
        <v>102929312.54970001</v>
      </c>
      <c r="AK8" s="2">
        <v>105111653.50098</v>
      </c>
    </row>
    <row r="9" spans="1:37" ht="15" x14ac:dyDescent="0.25">
      <c r="A9" t="s">
        <v>13</v>
      </c>
      <c r="B9">
        <v>0</v>
      </c>
      <c r="C9">
        <v>0</v>
      </c>
      <c r="D9" s="2">
        <v>13542365.474285699</v>
      </c>
      <c r="E9" s="2">
        <v>27084730.948571399</v>
      </c>
      <c r="F9" s="2">
        <v>40627096.422857098</v>
      </c>
      <c r="G9" s="2">
        <v>54169461.897142798</v>
      </c>
      <c r="H9" s="2">
        <v>67711827.371428505</v>
      </c>
      <c r="I9" s="2">
        <v>81254192.845714301</v>
      </c>
      <c r="J9" s="2">
        <v>94796558.319999993</v>
      </c>
      <c r="K9" s="2">
        <v>108338923.794285</v>
      </c>
      <c r="L9" s="2">
        <v>121881289.268571</v>
      </c>
      <c r="M9" s="2">
        <v>135423654.74285701</v>
      </c>
      <c r="N9" s="2">
        <v>148966020.21714199</v>
      </c>
      <c r="O9" s="2">
        <v>162508385.69142801</v>
      </c>
      <c r="P9" s="2">
        <v>176050751.165714</v>
      </c>
      <c r="Q9" s="2">
        <v>189593116.63999999</v>
      </c>
      <c r="R9" s="2">
        <v>189593116.63999999</v>
      </c>
      <c r="S9" s="2">
        <v>189593116.63999999</v>
      </c>
      <c r="T9" s="2">
        <v>189593116.63999999</v>
      </c>
      <c r="U9" s="2">
        <v>189593116.63999999</v>
      </c>
      <c r="V9" s="2">
        <v>189593116.63999999</v>
      </c>
      <c r="W9" s="2">
        <v>189593116.63999999</v>
      </c>
      <c r="X9" s="2">
        <v>189593116.63999999</v>
      </c>
      <c r="Y9" s="2">
        <v>189593116.63999999</v>
      </c>
      <c r="Z9" s="2">
        <v>189593116.63999999</v>
      </c>
      <c r="AA9" s="2">
        <v>189593116.63999999</v>
      </c>
      <c r="AB9" s="2">
        <v>189593116.63999999</v>
      </c>
      <c r="AC9" s="2">
        <v>189593116.63999999</v>
      </c>
      <c r="AD9" s="2">
        <v>189593116.63999999</v>
      </c>
      <c r="AE9" s="2">
        <v>189593116.63999999</v>
      </c>
      <c r="AF9" s="2">
        <v>189593116.63999999</v>
      </c>
      <c r="AG9" s="2">
        <v>189593116.63999999</v>
      </c>
      <c r="AH9" s="2">
        <v>189593116.63999999</v>
      </c>
      <c r="AI9" s="2">
        <v>189593116.63999999</v>
      </c>
      <c r="AJ9" s="2">
        <v>189593116.63999999</v>
      </c>
      <c r="AK9" s="2">
        <v>189593116.63999999</v>
      </c>
    </row>
    <row r="10" spans="1:37" ht="15" x14ac:dyDescent="0.25">
      <c r="A10" t="s">
        <v>14</v>
      </c>
      <c r="B10">
        <v>0</v>
      </c>
      <c r="C10">
        <v>0</v>
      </c>
      <c r="D10" s="2">
        <v>12575846.348999999</v>
      </c>
      <c r="E10" s="2">
        <v>25151692.697999999</v>
      </c>
      <c r="F10" s="2">
        <v>37727539.046999998</v>
      </c>
      <c r="G10" s="2">
        <v>50303385.395999901</v>
      </c>
      <c r="H10" s="2">
        <v>62879231.744999997</v>
      </c>
      <c r="I10" s="2">
        <v>75455078.093999997</v>
      </c>
      <c r="J10" s="2">
        <v>88030924.442999899</v>
      </c>
      <c r="K10" s="2">
        <v>100606770.792</v>
      </c>
      <c r="L10" s="2">
        <v>113182617.141</v>
      </c>
      <c r="M10" s="2">
        <v>125758463.48999999</v>
      </c>
      <c r="N10" s="2">
        <v>138334309.83899999</v>
      </c>
      <c r="O10" s="2">
        <v>150910156.18799999</v>
      </c>
      <c r="P10" s="2">
        <v>163486002.537</v>
      </c>
      <c r="Q10" s="2">
        <v>187494436.47600001</v>
      </c>
      <c r="R10" s="2">
        <v>198927024.06600001</v>
      </c>
      <c r="S10" s="2">
        <v>210359611.65599999</v>
      </c>
      <c r="T10" s="2">
        <v>221792199.24599999</v>
      </c>
      <c r="U10" s="2">
        <v>233224786.836</v>
      </c>
      <c r="V10" s="2">
        <v>244657374.426</v>
      </c>
      <c r="W10" s="2">
        <v>256089962.016</v>
      </c>
      <c r="X10" s="2">
        <v>267522549.60600001</v>
      </c>
      <c r="Y10" s="2">
        <v>278955137.19599998</v>
      </c>
      <c r="Z10" s="2">
        <v>290387724.78600001</v>
      </c>
      <c r="AA10" s="2">
        <v>301820312.37599999</v>
      </c>
      <c r="AB10" s="2">
        <v>313252899.96600002</v>
      </c>
      <c r="AC10" s="2">
        <v>324685487.55599999</v>
      </c>
      <c r="AD10" s="2">
        <v>336118075.14600003</v>
      </c>
      <c r="AE10" s="2">
        <v>347550662.73599899</v>
      </c>
      <c r="AF10" s="2">
        <v>358983250.32599998</v>
      </c>
      <c r="AG10" s="2">
        <v>370415837.91600001</v>
      </c>
      <c r="AH10" s="2">
        <v>381848425.50599903</v>
      </c>
      <c r="AI10" s="2">
        <v>393281013.09600002</v>
      </c>
      <c r="AJ10" s="2">
        <v>404713600.68599999</v>
      </c>
      <c r="AK10" s="2">
        <v>416146188.27600002</v>
      </c>
    </row>
    <row r="11" spans="1:37" ht="15" x14ac:dyDescent="0.25">
      <c r="A11" t="s">
        <v>15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row r="12" spans="1:37" ht="15" x14ac:dyDescent="0.25">
      <c r="A12" t="s">
        <v>16</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row>
    <row r="13" spans="1:37" ht="15" x14ac:dyDescent="0.25">
      <c r="A13" t="s">
        <v>17</v>
      </c>
      <c r="B13">
        <v>0</v>
      </c>
      <c r="C13">
        <v>0</v>
      </c>
      <c r="D13" s="2">
        <v>8122745.96639999</v>
      </c>
      <c r="E13" s="2">
        <v>17683805.64528</v>
      </c>
      <c r="F13" s="2">
        <v>28700765.827920001</v>
      </c>
      <c r="G13" s="2">
        <v>40800941.568000004</v>
      </c>
      <c r="H13" s="2">
        <v>54087884.082000002</v>
      </c>
      <c r="I13" s="2">
        <v>68627836.504800007</v>
      </c>
      <c r="J13" s="2">
        <v>84430042.804800004</v>
      </c>
      <c r="K13" s="2">
        <v>101503793.29536</v>
      </c>
      <c r="L13" s="2">
        <v>119858424.678</v>
      </c>
      <c r="M13" s="2">
        <v>137546651.2536</v>
      </c>
      <c r="N13" s="2">
        <v>156129903.19872001</v>
      </c>
      <c r="O13" s="2">
        <v>175613956.75296</v>
      </c>
      <c r="P13" s="2">
        <v>196004613.71088001</v>
      </c>
      <c r="Q13" s="2">
        <v>220100015.30605701</v>
      </c>
      <c r="R13" s="2">
        <v>224679913.531771</v>
      </c>
      <c r="S13" s="2">
        <v>229260947.326765</v>
      </c>
      <c r="T13" s="2">
        <v>233842088.17602199</v>
      </c>
      <c r="U13" s="2">
        <v>238422329.89695999</v>
      </c>
      <c r="V13" s="2">
        <v>243000687.980571</v>
      </c>
      <c r="W13" s="2">
        <v>247683676.79359999</v>
      </c>
      <c r="X13" s="2">
        <v>252354804.45008001</v>
      </c>
      <c r="Y13" s="2">
        <v>257013032.04534799</v>
      </c>
      <c r="Z13" s="2">
        <v>261657348.52969101</v>
      </c>
      <c r="AA13" s="2">
        <v>266286770.28205699</v>
      </c>
      <c r="AB13" s="2">
        <v>270244296.57778198</v>
      </c>
      <c r="AC13" s="2">
        <v>274175513.75122201</v>
      </c>
      <c r="AD13" s="2">
        <v>278079723.72640002</v>
      </c>
      <c r="AE13" s="2">
        <v>281956253.63300502</v>
      </c>
      <c r="AF13" s="2">
        <v>285804455.471542</v>
      </c>
      <c r="AG13" s="2">
        <v>289027192.58934802</v>
      </c>
      <c r="AH13" s="2">
        <v>292214805.20146197</v>
      </c>
      <c r="AI13" s="2">
        <v>295366913.949714</v>
      </c>
      <c r="AJ13" s="2">
        <v>298483161.35364503</v>
      </c>
      <c r="AK13" s="2">
        <v>301563209.35680002</v>
      </c>
    </row>
    <row r="14" spans="1:37" ht="15" x14ac:dyDescent="0.25">
      <c r="A14" t="s">
        <v>18</v>
      </c>
      <c r="B14">
        <v>0</v>
      </c>
      <c r="C14">
        <v>0</v>
      </c>
      <c r="D14" s="2">
        <v>19166689.000799999</v>
      </c>
      <c r="E14" s="2">
        <v>39726875.338559903</v>
      </c>
      <c r="F14" s="2">
        <v>62871251.677919902</v>
      </c>
      <c r="G14" s="2">
        <v>87619078.079999998</v>
      </c>
      <c r="H14" s="2">
        <v>114217546.176</v>
      </c>
      <c r="I14" s="2">
        <v>142718514.79679999</v>
      </c>
      <c r="J14" s="2">
        <v>173172615.63839999</v>
      </c>
      <c r="K14" s="2">
        <v>205544265.63839999</v>
      </c>
      <c r="L14" s="2">
        <v>239162607.37439999</v>
      </c>
      <c r="M14" s="2">
        <v>271355978.44800001</v>
      </c>
      <c r="N14" s="2">
        <v>304723631.12400001</v>
      </c>
      <c r="O14" s="2">
        <v>339287206.72320002</v>
      </c>
      <c r="P14" s="2">
        <v>375070990.60079998</v>
      </c>
      <c r="Q14" s="2">
        <v>417397271.07200003</v>
      </c>
      <c r="R14" s="2">
        <v>423836219.70719999</v>
      </c>
      <c r="S14" s="2">
        <v>430366550.9472</v>
      </c>
      <c r="T14" s="2">
        <v>436994129.96274197</v>
      </c>
      <c r="U14" s="2">
        <v>443724928.52662802</v>
      </c>
      <c r="V14" s="2">
        <v>450565036.97142798</v>
      </c>
      <c r="W14" s="2">
        <v>458175111.27359998</v>
      </c>
      <c r="X14" s="2">
        <v>465908871.59177101</v>
      </c>
      <c r="Y14" s="2">
        <v>473773258.12937099</v>
      </c>
      <c r="Z14" s="2">
        <v>481775369.75199997</v>
      </c>
      <c r="AA14" s="2">
        <v>489922473.06057101</v>
      </c>
      <c r="AB14" s="2">
        <v>497510563.237028</v>
      </c>
      <c r="AC14" s="2">
        <v>505255035.44502801</v>
      </c>
      <c r="AD14" s="2">
        <v>513163170.68480003</v>
      </c>
      <c r="AE14" s="2">
        <v>521242445.2992</v>
      </c>
      <c r="AF14" s="2">
        <v>529500539.51771402</v>
      </c>
      <c r="AG14" s="2">
        <v>537425897.38239896</v>
      </c>
      <c r="AH14" s="2">
        <v>545542092.16868496</v>
      </c>
      <c r="AI14" s="2">
        <v>553857057.22102797</v>
      </c>
      <c r="AJ14" s="2">
        <v>562378968.25897098</v>
      </c>
      <c r="AK14" s="2">
        <v>571116254.97599995</v>
      </c>
    </row>
    <row r="15" spans="1:37" ht="15" x14ac:dyDescent="0.25">
      <c r="A15" t="s">
        <v>19</v>
      </c>
      <c r="B15">
        <v>0</v>
      </c>
      <c r="C15">
        <v>0</v>
      </c>
      <c r="D15" s="2">
        <v>6385475.4796799999</v>
      </c>
      <c r="E15" s="2">
        <v>12801064.21056</v>
      </c>
      <c r="F15" s="2">
        <v>19794565.92024</v>
      </c>
      <c r="G15" s="2">
        <v>27119289.525120001</v>
      </c>
      <c r="H15" s="2">
        <v>34700373.356399998</v>
      </c>
      <c r="I15" s="2">
        <v>42614632.487519898</v>
      </c>
      <c r="J15" s="2">
        <v>50878438.238880001</v>
      </c>
      <c r="K15" s="2">
        <v>59482083.162239999</v>
      </c>
      <c r="L15" s="2">
        <v>68235102.308880001</v>
      </c>
      <c r="M15" s="2">
        <v>76456794.131999999</v>
      </c>
      <c r="N15" s="2">
        <v>84829577.231519997</v>
      </c>
      <c r="O15" s="2">
        <v>93360686.546879902</v>
      </c>
      <c r="P15" s="2">
        <v>102057691.9752</v>
      </c>
      <c r="Q15" s="2">
        <v>112353893.788342</v>
      </c>
      <c r="R15" s="2">
        <v>114246184.960182</v>
      </c>
      <c r="S15" s="2">
        <v>116163164.837622</v>
      </c>
      <c r="T15" s="2">
        <v>118106514.426902</v>
      </c>
      <c r="U15" s="2">
        <v>120077946.30655999</v>
      </c>
      <c r="V15" s="2">
        <v>122079207.22971401</v>
      </c>
      <c r="W15" s="2">
        <v>123890685.71008</v>
      </c>
      <c r="X15" s="2">
        <v>125734978.44992</v>
      </c>
      <c r="Y15" s="2">
        <v>127613789.557302</v>
      </c>
      <c r="Z15" s="2">
        <v>129528861.776205</v>
      </c>
      <c r="AA15" s="2">
        <v>131481978.56274199</v>
      </c>
      <c r="AB15" s="2">
        <v>133378382.27965701</v>
      </c>
      <c r="AC15" s="2">
        <v>135316029.77462801</v>
      </c>
      <c r="AD15" s="2">
        <v>137296768.09119999</v>
      </c>
      <c r="AE15" s="2">
        <v>139322493.32832</v>
      </c>
      <c r="AF15" s="2">
        <v>141395154.08857101</v>
      </c>
      <c r="AG15" s="2">
        <v>143611917.923017</v>
      </c>
      <c r="AH15" s="2">
        <v>145880416.176891</v>
      </c>
      <c r="AI15" s="2">
        <v>148202850.826377</v>
      </c>
      <c r="AJ15" s="2">
        <v>150581491.06022799</v>
      </c>
      <c r="AK15" s="2">
        <v>153018675.95519999</v>
      </c>
    </row>
    <row r="16" spans="1:37" ht="15" x14ac:dyDescent="0.25">
      <c r="A16" t="s">
        <v>20</v>
      </c>
      <c r="B16">
        <v>0</v>
      </c>
      <c r="C16">
        <v>0</v>
      </c>
      <c r="D16" s="2">
        <v>4474817.6025599996</v>
      </c>
      <c r="E16" s="2">
        <v>8636657.2963199895</v>
      </c>
      <c r="F16" s="2">
        <v>12414405.144239999</v>
      </c>
      <c r="G16" s="2">
        <v>15763072.340159999</v>
      </c>
      <c r="H16" s="2">
        <v>18893627.038800001</v>
      </c>
      <c r="I16" s="2">
        <v>21696003.614879999</v>
      </c>
      <c r="J16" s="2">
        <v>24163734.641759999</v>
      </c>
      <c r="K16" s="2">
        <v>26290019.888639901</v>
      </c>
      <c r="L16" s="2">
        <v>28058335.355519999</v>
      </c>
      <c r="M16" s="2">
        <v>30013060.140000001</v>
      </c>
      <c r="N16" s="2">
        <v>31719278.384640001</v>
      </c>
      <c r="O16" s="2">
        <v>33172583.754239999</v>
      </c>
      <c r="P16" s="2">
        <v>34370206.752959996</v>
      </c>
      <c r="Q16" s="2">
        <v>35754270.116114199</v>
      </c>
      <c r="R16" s="2">
        <v>34682639.526605703</v>
      </c>
      <c r="S16" s="2">
        <v>33584665.826057099</v>
      </c>
      <c r="T16" s="2">
        <v>32462063.577097099</v>
      </c>
      <c r="U16" s="2">
        <v>31318596.2013257</v>
      </c>
      <c r="V16" s="2">
        <v>30148745.096571401</v>
      </c>
      <c r="W16" s="2">
        <v>29354890.177280001</v>
      </c>
      <c r="X16" s="2">
        <v>28540899.106422801</v>
      </c>
      <c r="Y16" s="2">
        <v>27710820.512639999</v>
      </c>
      <c r="Z16" s="2">
        <v>26863252.652297098</v>
      </c>
      <c r="AA16" s="2">
        <v>25997609.7725714</v>
      </c>
      <c r="AB16" s="2">
        <v>25392406.109005701</v>
      </c>
      <c r="AC16" s="2">
        <v>24777567.806171399</v>
      </c>
      <c r="AD16" s="2">
        <v>24150745.79104</v>
      </c>
      <c r="AE16" s="2">
        <v>23513633.4371657</v>
      </c>
      <c r="AF16" s="2">
        <v>22866514.360800002</v>
      </c>
      <c r="AG16" s="2">
        <v>22492996.200777099</v>
      </c>
      <c r="AH16" s="2">
        <v>22112583.960960001</v>
      </c>
      <c r="AI16" s="2">
        <v>21723129.583085701</v>
      </c>
      <c r="AJ16" s="2">
        <v>21326763.499748498</v>
      </c>
      <c r="AK16" s="2">
        <v>20922695.577599999</v>
      </c>
    </row>
    <row r="17" spans="1:37" ht="15" x14ac:dyDescent="0.25">
      <c r="A17" t="s">
        <v>21</v>
      </c>
      <c r="B17">
        <v>0</v>
      </c>
      <c r="C17">
        <v>0</v>
      </c>
      <c r="D17" s="2">
        <v>2519321.0155199999</v>
      </c>
      <c r="E17" s="2">
        <v>5239927.7827199996</v>
      </c>
      <c r="F17" s="2">
        <v>8154727.5916799903</v>
      </c>
      <c r="G17" s="2">
        <v>11260363.746239999</v>
      </c>
      <c r="H17" s="2">
        <v>14573215.6668</v>
      </c>
      <c r="I17" s="2">
        <v>18157423.281119999</v>
      </c>
      <c r="J17" s="2">
        <v>21967793.704080001</v>
      </c>
      <c r="K17" s="2">
        <v>26085005.00928</v>
      </c>
      <c r="L17" s="2">
        <v>30465033.755040001</v>
      </c>
      <c r="M17" s="2">
        <v>35166107.599200003</v>
      </c>
      <c r="N17" s="2">
        <v>40141527.52104</v>
      </c>
      <c r="O17" s="2">
        <v>45407400.266879901</v>
      </c>
      <c r="P17" s="2">
        <v>50922145.329120003</v>
      </c>
      <c r="Q17" s="2">
        <v>57432545.700114198</v>
      </c>
      <c r="R17" s="2">
        <v>59652648.109577097</v>
      </c>
      <c r="S17" s="2">
        <v>61856352.220799997</v>
      </c>
      <c r="T17" s="2">
        <v>64081605.003817096</v>
      </c>
      <c r="U17" s="2">
        <v>66356426.816365696</v>
      </c>
      <c r="V17" s="2">
        <v>68651459.832000002</v>
      </c>
      <c r="W17" s="2">
        <v>71216340.092800006</v>
      </c>
      <c r="X17" s="2">
        <v>73817468.475817099</v>
      </c>
      <c r="Y17" s="2">
        <v>76454675.234742805</v>
      </c>
      <c r="Z17" s="2">
        <v>79127790.755314201</v>
      </c>
      <c r="AA17" s="2">
        <v>81836645.557257101</v>
      </c>
      <c r="AB17" s="2">
        <v>84859390.111748502</v>
      </c>
      <c r="AC17" s="2">
        <v>87922981.254582807</v>
      </c>
      <c r="AD17" s="2">
        <v>91027225.392319903</v>
      </c>
      <c r="AE17" s="2">
        <v>94171929.121782795</v>
      </c>
      <c r="AF17" s="2">
        <v>97356899.270399898</v>
      </c>
      <c r="AG17" s="2">
        <v>101007787.355428</v>
      </c>
      <c r="AH17" s="2">
        <v>104706382.75508501</v>
      </c>
      <c r="AI17" s="2">
        <v>108452457.19241101</v>
      </c>
      <c r="AJ17" s="2">
        <v>112245782.54432</v>
      </c>
      <c r="AK17" s="2">
        <v>116086130.88</v>
      </c>
    </row>
    <row r="18" spans="1:37" ht="15" x14ac:dyDescent="0.25">
      <c r="A18" t="s">
        <v>22</v>
      </c>
      <c r="B18">
        <v>0</v>
      </c>
      <c r="C18">
        <v>0</v>
      </c>
      <c r="D18" s="2">
        <v>641057.68223999999</v>
      </c>
      <c r="E18" s="2">
        <v>1306147.7707199999</v>
      </c>
      <c r="F18" s="2">
        <v>2000236.9521600001</v>
      </c>
      <c r="G18" s="2">
        <v>2720125.8691199999</v>
      </c>
      <c r="H18" s="2">
        <v>3453332.2379999999</v>
      </c>
      <c r="I18" s="2">
        <v>4209285.1132799899</v>
      </c>
      <c r="J18" s="2">
        <v>4989655.7474399898</v>
      </c>
      <c r="K18" s="2">
        <v>5793525.0432000002</v>
      </c>
      <c r="L18" s="2">
        <v>6602505.7413600003</v>
      </c>
      <c r="M18" s="2">
        <v>7402535.3951999899</v>
      </c>
      <c r="N18" s="2">
        <v>8218042.0344000002</v>
      </c>
      <c r="O18" s="2">
        <v>9049720.7491199896</v>
      </c>
      <c r="P18" s="2">
        <v>9898301.0599199999</v>
      </c>
      <c r="Q18" s="2">
        <v>10902867.732571401</v>
      </c>
      <c r="R18" s="2">
        <v>11052103.9006171</v>
      </c>
      <c r="S18" s="2">
        <v>11203716.315291399</v>
      </c>
      <c r="T18" s="2">
        <v>11357845.94672</v>
      </c>
      <c r="U18" s="2">
        <v>11514636.2616685</v>
      </c>
      <c r="V18" s="2">
        <v>11674233.5794285</v>
      </c>
      <c r="W18" s="2">
        <v>11847090.45504</v>
      </c>
      <c r="X18" s="2">
        <v>12023084.2223085</v>
      </c>
      <c r="Y18" s="2">
        <v>12202377.6523885</v>
      </c>
      <c r="Z18" s="2">
        <v>12385137.102445699</v>
      </c>
      <c r="AA18" s="2">
        <v>12571532.8185142</v>
      </c>
      <c r="AB18" s="2">
        <v>12772871.630331401</v>
      </c>
      <c r="AC18" s="2">
        <v>12978257.481508501</v>
      </c>
      <c r="AD18" s="2">
        <v>13187882.360160001</v>
      </c>
      <c r="AE18" s="2">
        <v>13401943.287634199</v>
      </c>
      <c r="AF18" s="2">
        <v>13620642.7141714</v>
      </c>
      <c r="AG18" s="2">
        <v>13856286.970240001</v>
      </c>
      <c r="AH18" s="2">
        <v>14097085.2534857</v>
      </c>
      <c r="AI18" s="2">
        <v>14343268.078628501</v>
      </c>
      <c r="AJ18" s="2">
        <v>14595072.919862799</v>
      </c>
      <c r="AK18" s="2">
        <v>14852744.486400001</v>
      </c>
    </row>
    <row r="19" spans="1:37" ht="15" x14ac:dyDescent="0.25">
      <c r="A19" t="s">
        <v>23</v>
      </c>
      <c r="B19">
        <v>0</v>
      </c>
      <c r="C19">
        <v>0</v>
      </c>
      <c r="D19" s="2">
        <v>283776.28992000001</v>
      </c>
      <c r="E19" s="2">
        <v>563723.88479999895</v>
      </c>
      <c r="F19" s="2">
        <v>839875.92983999895</v>
      </c>
      <c r="G19" s="2">
        <v>1112279.1350400001</v>
      </c>
      <c r="H19" s="2">
        <v>1380446.9064</v>
      </c>
      <c r="I19" s="2">
        <v>1644583.176</v>
      </c>
      <c r="J19" s="2">
        <v>1904652.2627999999</v>
      </c>
      <c r="K19" s="2">
        <v>2160618.3129599998</v>
      </c>
      <c r="L19" s="2">
        <v>2412445.2717599999</v>
      </c>
      <c r="M19" s="2">
        <v>2660703.9191999999</v>
      </c>
      <c r="N19" s="2">
        <v>2904891.4699200001</v>
      </c>
      <c r="O19" s="2">
        <v>3144976.6838399898</v>
      </c>
      <c r="P19" s="2">
        <v>3380928.1740000001</v>
      </c>
      <c r="Q19" s="2">
        <v>3659136.3154285699</v>
      </c>
      <c r="R19" s="2">
        <v>3640480.41323428</v>
      </c>
      <c r="S19" s="2">
        <v>3621010.5811200002</v>
      </c>
      <c r="T19" s="2">
        <v>3600748.1957942802</v>
      </c>
      <c r="U19" s="2">
        <v>3579714.2293942799</v>
      </c>
      <c r="V19" s="2">
        <v>3557929.284</v>
      </c>
      <c r="W19" s="2">
        <v>3533171.2607999998</v>
      </c>
      <c r="X19" s="2">
        <v>3507768.5519542801</v>
      </c>
      <c r="Y19" s="2">
        <v>3481742.37147428</v>
      </c>
      <c r="Z19" s="2">
        <v>3455113.5677714199</v>
      </c>
      <c r="AA19" s="2">
        <v>3427902.4608</v>
      </c>
      <c r="AB19" s="2">
        <v>3398459.1591771399</v>
      </c>
      <c r="AC19" s="2">
        <v>3368535.7301028501</v>
      </c>
      <c r="AD19" s="2">
        <v>3338152.2944</v>
      </c>
      <c r="AE19" s="2">
        <v>3307328.5408457099</v>
      </c>
      <c r="AF19" s="2">
        <v>3276083.69942857</v>
      </c>
      <c r="AG19" s="2">
        <v>3243419.6810971401</v>
      </c>
      <c r="AH19" s="2">
        <v>3210424.1148342802</v>
      </c>
      <c r="AI19" s="2">
        <v>3177115.4077714202</v>
      </c>
      <c r="AJ19" s="2">
        <v>3143511.38870857</v>
      </c>
      <c r="AK19" s="2">
        <v>3109629.5424000002</v>
      </c>
    </row>
    <row r="20" spans="1:37" x14ac:dyDescent="0.35">
      <c r="A20" t="s">
        <v>24</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row>
    <row r="21" spans="1:37" x14ac:dyDescent="0.35">
      <c r="A21" t="s">
        <v>25</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row>
    <row r="99" spans="1:1" x14ac:dyDescent="0.35">
      <c r="A99" t="s">
        <v>7</v>
      </c>
    </row>
    <row r="100" spans="1:1" x14ac:dyDescent="0.35">
      <c r="A100" t="s">
        <v>8</v>
      </c>
    </row>
    <row r="101" spans="1:1" x14ac:dyDescent="0.35">
      <c r="A101" t="s">
        <v>9</v>
      </c>
    </row>
    <row r="102" spans="1:1" x14ac:dyDescent="0.35">
      <c r="A102" t="s">
        <v>10</v>
      </c>
    </row>
    <row r="103" spans="1:1" x14ac:dyDescent="0.35">
      <c r="A103" t="s">
        <v>11</v>
      </c>
    </row>
    <row r="104" spans="1:1" x14ac:dyDescent="0.35">
      <c r="A104" t="s">
        <v>12</v>
      </c>
    </row>
    <row r="105" spans="1:1" x14ac:dyDescent="0.35">
      <c r="A105" t="s">
        <v>13</v>
      </c>
    </row>
    <row r="106" spans="1:1" x14ac:dyDescent="0.35">
      <c r="A106" t="s">
        <v>14</v>
      </c>
    </row>
    <row r="107" spans="1:1" x14ac:dyDescent="0.35">
      <c r="A107" t="s">
        <v>15</v>
      </c>
    </row>
    <row r="108" spans="1:1" x14ac:dyDescent="0.35">
      <c r="A108" t="s">
        <v>16</v>
      </c>
    </row>
    <row r="109" spans="1:1" x14ac:dyDescent="0.35">
      <c r="A109" t="s">
        <v>17</v>
      </c>
    </row>
    <row r="110" spans="1:1" x14ac:dyDescent="0.35">
      <c r="A110" t="s">
        <v>18</v>
      </c>
    </row>
    <row r="111" spans="1:1" x14ac:dyDescent="0.35">
      <c r="A111" t="s">
        <v>19</v>
      </c>
    </row>
    <row r="112" spans="1:1" x14ac:dyDescent="0.35">
      <c r="A112" t="s">
        <v>20</v>
      </c>
    </row>
    <row r="113" spans="1:1" x14ac:dyDescent="0.35">
      <c r="A113" t="s">
        <v>21</v>
      </c>
    </row>
    <row r="114" spans="1:1" x14ac:dyDescent="0.35">
      <c r="A114" t="s">
        <v>22</v>
      </c>
    </row>
    <row r="115" spans="1:1" x14ac:dyDescent="0.35">
      <c r="A115" t="s">
        <v>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3"/>
  <sheetViews>
    <sheetView workbookViewId="0">
      <selection activeCell="A7" sqref="A7:A8"/>
    </sheetView>
  </sheetViews>
  <sheetFormatPr defaultRowHeight="14.5" x14ac:dyDescent="0.35"/>
  <cols>
    <col min="1" max="1" width="34.54296875" customWidth="1"/>
  </cols>
  <sheetData>
    <row r="1" spans="1:37" x14ac:dyDescent="0.35">
      <c r="A1" t="s">
        <v>79</v>
      </c>
    </row>
    <row r="3" spans="1:37" x14ac:dyDescent="0.35">
      <c r="A3" t="str">
        <f>'GHG reductions from E3 Path'!A46</f>
        <v>CO2e reductions</v>
      </c>
    </row>
    <row r="4" spans="1:37" x14ac:dyDescent="0.35">
      <c r="B4">
        <f>'GHG reductions from E3 Path'!B47</f>
        <v>2015</v>
      </c>
      <c r="C4">
        <f>'GHG reductions from E3 Path'!C47</f>
        <v>2016</v>
      </c>
      <c r="D4">
        <f>'GHG reductions from E3 Path'!D47</f>
        <v>2017</v>
      </c>
      <c r="E4">
        <f>'GHG reductions from E3 Path'!E47</f>
        <v>2018</v>
      </c>
      <c r="F4">
        <f>'GHG reductions from E3 Path'!F47</f>
        <v>2019</v>
      </c>
      <c r="G4">
        <f>'GHG reductions from E3 Path'!G47</f>
        <v>2020</v>
      </c>
      <c r="H4">
        <f>'GHG reductions from E3 Path'!H47</f>
        <v>2021</v>
      </c>
      <c r="I4">
        <f>'GHG reductions from E3 Path'!I47</f>
        <v>2022</v>
      </c>
      <c r="J4">
        <f>'GHG reductions from E3 Path'!J47</f>
        <v>2023</v>
      </c>
      <c r="K4">
        <f>'GHG reductions from E3 Path'!K47</f>
        <v>2024</v>
      </c>
      <c r="L4">
        <f>'GHG reductions from E3 Path'!L47</f>
        <v>2025</v>
      </c>
      <c r="M4">
        <f>'GHG reductions from E3 Path'!M47</f>
        <v>2026</v>
      </c>
      <c r="N4">
        <f>'GHG reductions from E3 Path'!N47</f>
        <v>2027</v>
      </c>
      <c r="O4">
        <f>'GHG reductions from E3 Path'!O47</f>
        <v>2028</v>
      </c>
      <c r="P4">
        <f>'GHG reductions from E3 Path'!P47</f>
        <v>2029</v>
      </c>
      <c r="Q4">
        <f>'GHG reductions from E3 Path'!Q47</f>
        <v>2030</v>
      </c>
      <c r="R4">
        <f>'GHG reductions from E3 Path'!R47</f>
        <v>2031</v>
      </c>
      <c r="S4">
        <f>'GHG reductions from E3 Path'!S47</f>
        <v>2032</v>
      </c>
      <c r="T4">
        <f>'GHG reductions from E3 Path'!T47</f>
        <v>2033</v>
      </c>
      <c r="U4">
        <f>'GHG reductions from E3 Path'!U47</f>
        <v>2034</v>
      </c>
      <c r="V4">
        <f>'GHG reductions from E3 Path'!V47</f>
        <v>2035</v>
      </c>
      <c r="W4">
        <f>'GHG reductions from E3 Path'!W47</f>
        <v>2036</v>
      </c>
      <c r="X4">
        <f>'GHG reductions from E3 Path'!X47</f>
        <v>2037</v>
      </c>
      <c r="Y4">
        <f>'GHG reductions from E3 Path'!Y47</f>
        <v>2038</v>
      </c>
      <c r="Z4">
        <f>'GHG reductions from E3 Path'!Z47</f>
        <v>2039</v>
      </c>
      <c r="AA4">
        <f>'GHG reductions from E3 Path'!AA47</f>
        <v>2040</v>
      </c>
      <c r="AB4">
        <f>'GHG reductions from E3 Path'!AB47</f>
        <v>2041</v>
      </c>
      <c r="AC4">
        <f>'GHG reductions from E3 Path'!AC47</f>
        <v>2042</v>
      </c>
      <c r="AD4">
        <f>'GHG reductions from E3 Path'!AD47</f>
        <v>2043</v>
      </c>
      <c r="AE4">
        <f>'GHG reductions from E3 Path'!AE47</f>
        <v>2044</v>
      </c>
      <c r="AF4">
        <f>'GHG reductions from E3 Path'!AF47</f>
        <v>2045</v>
      </c>
      <c r="AG4">
        <f>'GHG reductions from E3 Path'!AG47</f>
        <v>2046</v>
      </c>
      <c r="AH4">
        <f>'GHG reductions from E3 Path'!AH47</f>
        <v>2047</v>
      </c>
      <c r="AI4">
        <f>'GHG reductions from E3 Path'!AI47</f>
        <v>2048</v>
      </c>
      <c r="AJ4">
        <f>'GHG reductions from E3 Path'!AJ47</f>
        <v>2049</v>
      </c>
      <c r="AK4">
        <f>'GHG reductions from E3 Path'!AK47</f>
        <v>2050</v>
      </c>
    </row>
    <row r="5" spans="1:37" x14ac:dyDescent="0.35">
      <c r="A5" t="str">
        <f>'GHG reductions from E3 Path'!A48</f>
        <v>Cement</v>
      </c>
      <c r="B5" s="2">
        <f>'GHG reductions from E3 Path'!B48</f>
        <v>0</v>
      </c>
      <c r="C5" s="2">
        <f>'GHG reductions from E3 Path'!C48</f>
        <v>0</v>
      </c>
      <c r="D5" s="2">
        <f>'GHG reductions from E3 Path'!D48</f>
        <v>34215.110916430131</v>
      </c>
      <c r="E5" s="2">
        <f>'GHG reductions from E3 Path'!E48</f>
        <v>68430.221832860261</v>
      </c>
      <c r="F5" s="2">
        <f>'GHG reductions from E3 Path'!F48</f>
        <v>102645.33274929039</v>
      </c>
      <c r="G5" s="2">
        <f>'GHG reductions from E3 Path'!G48</f>
        <v>136860.44366572052</v>
      </c>
      <c r="H5" s="2">
        <f>'GHG reductions from E3 Path'!H48</f>
        <v>171075.55458215065</v>
      </c>
      <c r="I5" s="2">
        <f>'GHG reductions from E3 Path'!I48</f>
        <v>205290.66549857985</v>
      </c>
      <c r="J5" s="2">
        <f>'GHG reductions from E3 Path'!J48</f>
        <v>239505.77641500067</v>
      </c>
      <c r="K5" s="2">
        <f>'GHG reductions from E3 Path'!K48</f>
        <v>273720.88733142987</v>
      </c>
      <c r="L5" s="2">
        <f>'GHG reductions from E3 Path'!L48</f>
        <v>307935.99824786</v>
      </c>
      <c r="M5" s="2">
        <f>'GHG reductions from E3 Path'!M48</f>
        <v>342151.10916429013</v>
      </c>
      <c r="N5" s="2">
        <f>'GHG reductions from E3 Path'!N48</f>
        <v>376366.22008072026</v>
      </c>
      <c r="O5" s="2">
        <f>'GHG reductions from E3 Path'!O48</f>
        <v>410581.33099715039</v>
      </c>
      <c r="P5" s="2">
        <f>'GHG reductions from E3 Path'!P48</f>
        <v>444796.44191358052</v>
      </c>
      <c r="Q5" s="2">
        <f>'GHG reductions from E3 Path'!Q48</f>
        <v>506890.53209524043</v>
      </c>
      <c r="R5" s="2">
        <f>'GHG reductions from E3 Path'!R48</f>
        <v>534769.51136048045</v>
      </c>
      <c r="S5" s="2">
        <f>'GHG reductions from E3 Path'!S48</f>
        <v>562648.49062572047</v>
      </c>
      <c r="T5" s="2">
        <f>'GHG reductions from E3 Path'!T48</f>
        <v>590527.46989096049</v>
      </c>
      <c r="U5" s="2">
        <f>'GHG reductions from E3 Path'!U48</f>
        <v>618406.44915619027</v>
      </c>
      <c r="V5" s="2">
        <f>'GHG reductions from E3 Path'!V48</f>
        <v>646285.42842143029</v>
      </c>
      <c r="W5" s="2">
        <f>'GHG reductions from E3 Path'!W48</f>
        <v>674164.40768667031</v>
      </c>
      <c r="X5" s="2">
        <f>'GHG reductions from E3 Path'!X48</f>
        <v>702043.38695191033</v>
      </c>
      <c r="Y5" s="2">
        <f>'GHG reductions from E3 Path'!Y48</f>
        <v>729922.36621715035</v>
      </c>
      <c r="Z5" s="2">
        <f>'GHG reductions from E3 Path'!Z48</f>
        <v>757801.34548239037</v>
      </c>
      <c r="AA5" s="2">
        <f>'GHG reductions from E3 Path'!AA48</f>
        <v>785680.32474762015</v>
      </c>
      <c r="AB5" s="2">
        <f>'GHG reductions from E3 Path'!AB48</f>
        <v>813559.30401286017</v>
      </c>
      <c r="AC5" s="2">
        <f>'GHG reductions from E3 Path'!AC48</f>
        <v>841438.28327810019</v>
      </c>
      <c r="AD5" s="2">
        <f>'GHG reductions from E3 Path'!AD48</f>
        <v>869317.26254334021</v>
      </c>
      <c r="AE5" s="2">
        <f>'GHG reductions from E3 Path'!AE48</f>
        <v>897196.24180858023</v>
      </c>
      <c r="AF5" s="2">
        <f>'GHG reductions from E3 Path'!AF48</f>
        <v>925075.22107381001</v>
      </c>
      <c r="AG5" s="2">
        <f>'GHG reductions from E3 Path'!AG48</f>
        <v>952954.20033905003</v>
      </c>
      <c r="AH5" s="2">
        <f>'GHG reductions from E3 Path'!AH48</f>
        <v>980833.17960429005</v>
      </c>
      <c r="AI5" s="2">
        <f>'GHG reductions from E3 Path'!AI48</f>
        <v>1008712.1588695301</v>
      </c>
      <c r="AJ5" s="2">
        <f>'GHG reductions from E3 Path'!AJ48</f>
        <v>1036591.1381347701</v>
      </c>
      <c r="AK5" s="2">
        <f>'GHG reductions from E3 Path'!AK48</f>
        <v>1064470.1173999999</v>
      </c>
    </row>
    <row r="6" spans="1:37" x14ac:dyDescent="0.35">
      <c r="A6" t="str">
        <f>'GHG reductions from E3 Path'!A49</f>
        <v>Waste</v>
      </c>
      <c r="B6" s="2">
        <f>'GHG reductions from E3 Path'!B49</f>
        <v>0</v>
      </c>
      <c r="C6" s="2">
        <f>'GHG reductions from E3 Path'!C49</f>
        <v>0</v>
      </c>
      <c r="D6" s="2">
        <f>'GHG reductions from E3 Path'!D49</f>
        <v>0</v>
      </c>
      <c r="E6" s="2">
        <f>'GHG reductions from E3 Path'!E49</f>
        <v>0</v>
      </c>
      <c r="F6" s="2">
        <f>'GHG reductions from E3 Path'!F49</f>
        <v>0</v>
      </c>
      <c r="G6" s="2">
        <f>'GHG reductions from E3 Path'!G49</f>
        <v>136574.83394549973</v>
      </c>
      <c r="H6" s="2">
        <f>'GHG reductions from E3 Path'!H49</f>
        <v>273149.66789100133</v>
      </c>
      <c r="I6" s="2">
        <f>'GHG reductions from E3 Path'!I49</f>
        <v>409724.50183640048</v>
      </c>
      <c r="J6" s="2">
        <f>'GHG reductions from E3 Path'!J49</f>
        <v>546299.33578190021</v>
      </c>
      <c r="K6" s="2">
        <f>'GHG reductions from E3 Path'!K49</f>
        <v>682874.16972730123</v>
      </c>
      <c r="L6" s="2">
        <f>'GHG reductions from E3 Path'!L49</f>
        <v>819449.00367273018</v>
      </c>
      <c r="M6" s="2">
        <f>'GHG reductions from E3 Path'!M49</f>
        <v>956023.8376181908</v>
      </c>
      <c r="N6" s="2">
        <f>'GHG reductions from E3 Path'!N49</f>
        <v>1092598.6715636402</v>
      </c>
      <c r="O6" s="2">
        <f>'GHG reductions from E3 Path'!O49</f>
        <v>1229173.5055091009</v>
      </c>
      <c r="P6" s="2">
        <f>'GHG reductions from E3 Path'!P49</f>
        <v>1365748.3394545503</v>
      </c>
      <c r="Q6" s="2">
        <f>'GHG reductions from E3 Path'!Q49</f>
        <v>1563642.4866000097</v>
      </c>
      <c r="R6" s="2">
        <f>'GHG reductions from E3 Path'!R49</f>
        <v>1624961.7998000104</v>
      </c>
      <c r="S6" s="2">
        <f>'GHG reductions from E3 Path'!S49</f>
        <v>1686281.1130000111</v>
      </c>
      <c r="T6" s="2">
        <f>'GHG reductions from E3 Path'!T49</f>
        <v>1747600.4262000099</v>
      </c>
      <c r="U6" s="2">
        <f>'GHG reductions from E3 Path'!U49</f>
        <v>1808919.7394000106</v>
      </c>
      <c r="V6" s="2">
        <f>'GHG reductions from E3 Path'!V49</f>
        <v>1870239.0526000112</v>
      </c>
      <c r="W6" s="2">
        <f>'GHG reductions from E3 Path'!W49</f>
        <v>1931558.36580001</v>
      </c>
      <c r="X6" s="2">
        <f>'GHG reductions from E3 Path'!X49</f>
        <v>1992877.6790000107</v>
      </c>
      <c r="Y6" s="2">
        <f>'GHG reductions from E3 Path'!Y49</f>
        <v>2054196.9922000114</v>
      </c>
      <c r="Z6" s="2">
        <f>'GHG reductions from E3 Path'!Z49</f>
        <v>2115516.3054000009</v>
      </c>
      <c r="AA6" s="2">
        <f>'GHG reductions from E3 Path'!AA49</f>
        <v>2176835.6186000109</v>
      </c>
      <c r="AB6" s="2">
        <f>'GHG reductions from E3 Path'!AB49</f>
        <v>2238154.9318000097</v>
      </c>
      <c r="AC6" s="2">
        <f>'GHG reductions from E3 Path'!AC49</f>
        <v>2299474.2450000104</v>
      </c>
      <c r="AD6" s="2">
        <f>'GHG reductions from E3 Path'!AD49</f>
        <v>2360793.5582000101</v>
      </c>
      <c r="AE6" s="2">
        <f>'GHG reductions from E3 Path'!AE49</f>
        <v>2422112.8714000108</v>
      </c>
      <c r="AF6" s="2">
        <f>'GHG reductions from E3 Path'!AF49</f>
        <v>2483432.1846000105</v>
      </c>
      <c r="AG6" s="2">
        <f>'GHG reductions from E3 Path'!AG49</f>
        <v>2544751.4978000103</v>
      </c>
      <c r="AH6" s="2">
        <f>'GHG reductions from E3 Path'!AH49</f>
        <v>2606070.8110000109</v>
      </c>
      <c r="AI6" s="2">
        <f>'GHG reductions from E3 Path'!AI49</f>
        <v>2667390.1242000107</v>
      </c>
      <c r="AJ6" s="2">
        <f>'GHG reductions from E3 Path'!AJ49</f>
        <v>2728709.4374000104</v>
      </c>
      <c r="AK6" s="2">
        <f>'GHG reductions from E3 Path'!AK49</f>
        <v>2790028.7506000102</v>
      </c>
    </row>
    <row r="7" spans="1:37" x14ac:dyDescent="0.35">
      <c r="A7" t="str">
        <f>'GHG reductions from E3 Path'!A50</f>
        <v>Petroleum Refining</v>
      </c>
      <c r="B7" s="2">
        <f>'GHG reductions from E3 Path'!B50</f>
        <v>0</v>
      </c>
      <c r="C7" s="2">
        <f>'GHG reductions from E3 Path'!C50</f>
        <v>0</v>
      </c>
      <c r="D7" s="2">
        <f>'GHG reductions from E3 Path'!D50</f>
        <v>20746.915617857943</v>
      </c>
      <c r="E7" s="2">
        <f>'GHG reductions from E3 Path'!E50</f>
        <v>41493.831235714955</v>
      </c>
      <c r="F7" s="2">
        <f>'GHG reductions from E3 Path'!F50</f>
        <v>62240.746853571967</v>
      </c>
      <c r="G7" s="2">
        <f>'GHG reductions from E3 Path'!G50</f>
        <v>82987.662471428979</v>
      </c>
      <c r="H7" s="2">
        <f>'GHG reductions from E3 Path'!H50</f>
        <v>103734.57808928599</v>
      </c>
      <c r="I7" s="2">
        <f>'GHG reductions from E3 Path'!I50</f>
        <v>124481.49370714294</v>
      </c>
      <c r="J7" s="2">
        <f>'GHG reductions from E3 Path'!J50</f>
        <v>145228.40932500095</v>
      </c>
      <c r="K7" s="2">
        <f>'GHG reductions from E3 Path'!K50</f>
        <v>165975.32494285796</v>
      </c>
      <c r="L7" s="2">
        <f>'GHG reductions from E3 Path'!L50</f>
        <v>186722.24056071497</v>
      </c>
      <c r="M7" s="2">
        <f>'GHG reductions from E3 Path'!M50</f>
        <v>207469.15617857192</v>
      </c>
      <c r="N7" s="2">
        <f>'GHG reductions from E3 Path'!N50</f>
        <v>228216.07179642894</v>
      </c>
      <c r="O7" s="2">
        <f>'GHG reductions from E3 Path'!O50</f>
        <v>248962.98741428595</v>
      </c>
      <c r="P7" s="2">
        <f>'GHG reductions from E3 Path'!P50</f>
        <v>269709.90303214296</v>
      </c>
      <c r="Q7" s="2">
        <f>'GHG reductions from E3 Path'!Q50</f>
        <v>301214.47859999997</v>
      </c>
      <c r="R7" s="2">
        <f>'GHG reductions from E3 Path'!R50</f>
        <v>311972.13854999997</v>
      </c>
      <c r="S7" s="2">
        <f>'GHG reductions from E3 Path'!S50</f>
        <v>322729.79849999998</v>
      </c>
      <c r="T7" s="2">
        <f>'GHG reductions from E3 Path'!T50</f>
        <v>333487.45844999998</v>
      </c>
      <c r="U7" s="2">
        <f>'GHG reductions from E3 Path'!U50</f>
        <v>344245.11839999998</v>
      </c>
      <c r="V7" s="2">
        <f>'GHG reductions from E3 Path'!V50</f>
        <v>355002.77834999998</v>
      </c>
      <c r="W7" s="2">
        <f>'GHG reductions from E3 Path'!W50</f>
        <v>365760.43829999992</v>
      </c>
      <c r="X7" s="2">
        <f>'GHG reductions from E3 Path'!X50</f>
        <v>376518.09824999992</v>
      </c>
      <c r="Y7" s="2">
        <f>'GHG reductions from E3 Path'!Y50</f>
        <v>387275.75819999992</v>
      </c>
      <c r="Z7" s="2">
        <f>'GHG reductions from E3 Path'!Z50</f>
        <v>398033.41814999992</v>
      </c>
      <c r="AA7" s="2">
        <f>'GHG reductions from E3 Path'!AA50</f>
        <v>408791.07809999993</v>
      </c>
      <c r="AB7" s="2">
        <f>'GHG reductions from E3 Path'!AB50</f>
        <v>419548.73804999993</v>
      </c>
      <c r="AC7" s="2">
        <f>'GHG reductions from E3 Path'!AC50</f>
        <v>430306.39799999993</v>
      </c>
      <c r="AD7" s="2">
        <f>'GHG reductions from E3 Path'!AD50</f>
        <v>441064.05794999993</v>
      </c>
      <c r="AE7" s="2">
        <f>'GHG reductions from E3 Path'!AE50</f>
        <v>451821.71789999993</v>
      </c>
      <c r="AF7" s="2">
        <f>'GHG reductions from E3 Path'!AF50</f>
        <v>462579.37784999993</v>
      </c>
      <c r="AG7" s="2">
        <f>'GHG reductions from E3 Path'!AG50</f>
        <v>473337.03779999993</v>
      </c>
      <c r="AH7" s="2">
        <f>'GHG reductions from E3 Path'!AH50</f>
        <v>484094.69774999993</v>
      </c>
      <c r="AI7" s="2">
        <f>'GHG reductions from E3 Path'!AI50</f>
        <v>494852.35769999993</v>
      </c>
      <c r="AJ7" s="2">
        <f>'GHG reductions from E3 Path'!AJ50</f>
        <v>505610.01764999994</v>
      </c>
      <c r="AK7" s="2">
        <f>'GHG reductions from E3 Path'!AK50</f>
        <v>516367.67759999994</v>
      </c>
    </row>
    <row r="8" spans="1:37" x14ac:dyDescent="0.35">
      <c r="A8" t="str">
        <f>'GHG reductions from E3 Path'!A51</f>
        <v>Oil and Gas extraction</v>
      </c>
      <c r="B8" s="2">
        <f>'GHG reductions from E3 Path'!B51</f>
        <v>0</v>
      </c>
      <c r="C8" s="2">
        <f>'GHG reductions from E3 Path'!C51</f>
        <v>0</v>
      </c>
      <c r="D8" s="2">
        <f>'GHG reductions from E3 Path'!D51</f>
        <v>58327.60409999988</v>
      </c>
      <c r="E8" s="2">
        <f>'GHG reductions from E3 Path'!E51</f>
        <v>116655.20819999999</v>
      </c>
      <c r="F8" s="2">
        <f>'GHG reductions from E3 Path'!F51</f>
        <v>174982.81229999987</v>
      </c>
      <c r="G8" s="2">
        <f>'GHG reductions from E3 Path'!G51</f>
        <v>233310.41639999999</v>
      </c>
      <c r="H8" s="2">
        <f>'GHG reductions from E3 Path'!H51</f>
        <v>291638.02049999987</v>
      </c>
      <c r="I8" s="2">
        <f>'GHG reductions from E3 Path'!I51</f>
        <v>349965.62459999998</v>
      </c>
      <c r="J8" s="2">
        <f>'GHG reductions from E3 Path'!J51</f>
        <v>408293.22869999986</v>
      </c>
      <c r="K8" s="2">
        <f>'GHG reductions from E3 Path'!K51</f>
        <v>466620.83279999997</v>
      </c>
      <c r="L8" s="2">
        <f>'GHG reductions from E3 Path'!L51</f>
        <v>524948.43689999986</v>
      </c>
      <c r="M8" s="2">
        <f>'GHG reductions from E3 Path'!M51</f>
        <v>583276.04099999997</v>
      </c>
      <c r="N8" s="2">
        <f>'GHG reductions from E3 Path'!N51</f>
        <v>641603.64509999985</v>
      </c>
      <c r="O8" s="2">
        <f>'GHG reductions from E3 Path'!O51</f>
        <v>699931.24919999996</v>
      </c>
      <c r="P8" s="2">
        <f>'GHG reductions from E3 Path'!P51</f>
        <v>758258.85329999984</v>
      </c>
      <c r="Q8" s="2">
        <f>'GHG reductions from E3 Path'!Q51</f>
        <v>846830.4002666669</v>
      </c>
      <c r="R8" s="2">
        <f>'GHG reductions from E3 Path'!R51</f>
        <v>877074.34313333395</v>
      </c>
      <c r="S8" s="2">
        <f>'GHG reductions from E3 Path'!S51</f>
        <v>907318.28599999996</v>
      </c>
      <c r="T8" s="2">
        <f>'GHG reductions from E3 Path'!T51</f>
        <v>937562.2288666669</v>
      </c>
      <c r="U8" s="2">
        <f>'GHG reductions from E3 Path'!U51</f>
        <v>967806.17173333396</v>
      </c>
      <c r="V8" s="2">
        <f>'GHG reductions from E3 Path'!V51</f>
        <v>998050.11459999997</v>
      </c>
      <c r="W8" s="2">
        <f>'GHG reductions from E3 Path'!W51</f>
        <v>1028294.0574666669</v>
      </c>
      <c r="X8" s="2">
        <f>'GHG reductions from E3 Path'!X51</f>
        <v>1058538.0003333339</v>
      </c>
      <c r="Y8" s="2">
        <f>'GHG reductions from E3 Path'!Y51</f>
        <v>1088781.9432000001</v>
      </c>
      <c r="Z8" s="2">
        <f>'GHG reductions from E3 Path'!Z51</f>
        <v>1119025.8860666668</v>
      </c>
      <c r="AA8" s="2">
        <f>'GHG reductions from E3 Path'!AA51</f>
        <v>1149269.828933334</v>
      </c>
      <c r="AB8" s="2">
        <f>'GHG reductions from E3 Path'!AB51</f>
        <v>1179513.7718000009</v>
      </c>
      <c r="AC8" s="2">
        <f>'GHG reductions from E3 Path'!AC51</f>
        <v>1209757.7146666669</v>
      </c>
      <c r="AD8" s="2">
        <f>'GHG reductions from E3 Path'!AD51</f>
        <v>1240001.6575333339</v>
      </c>
      <c r="AE8" s="2">
        <f>'GHG reductions from E3 Path'!AE51</f>
        <v>1270245.6003999999</v>
      </c>
      <c r="AF8" s="2">
        <f>'GHG reductions from E3 Path'!AF51</f>
        <v>1300489.5432666671</v>
      </c>
      <c r="AG8" s="2">
        <f>'GHG reductions from E3 Path'!AG51</f>
        <v>1330733.486133334</v>
      </c>
      <c r="AH8" s="2">
        <f>'GHG reductions from E3 Path'!AH51</f>
        <v>1360977.4290000009</v>
      </c>
      <c r="AI8" s="2">
        <f>'GHG reductions from E3 Path'!AI51</f>
        <v>1391221.3718666669</v>
      </c>
      <c r="AJ8" s="2">
        <f>'GHG reductions from E3 Path'!AJ51</f>
        <v>1421465.3147333339</v>
      </c>
      <c r="AK8" s="2">
        <f>'GHG reductions from E3 Path'!AK51</f>
        <v>1451709.2575999999</v>
      </c>
    </row>
    <row r="9" spans="1:37" x14ac:dyDescent="0.35">
      <c r="A9" t="str">
        <f>'GHG reductions from E3 Path'!A52</f>
        <v>Electricity generation - fugitive and process</v>
      </c>
      <c r="B9" s="2">
        <f>'GHG reductions from E3 Path'!B52</f>
        <v>0</v>
      </c>
      <c r="C9" s="2">
        <f>'GHG reductions from E3 Path'!C52</f>
        <v>0</v>
      </c>
      <c r="D9" s="2">
        <f>'GHG reductions from E3 Path'!D52</f>
        <v>25671.855428570998</v>
      </c>
      <c r="E9" s="2">
        <f>'GHG reductions from E3 Path'!E52</f>
        <v>51343.710857141996</v>
      </c>
      <c r="F9" s="2">
        <f>'GHG reductions from E3 Path'!F52</f>
        <v>77015.566285714041</v>
      </c>
      <c r="G9" s="2">
        <f>'GHG reductions from E3 Path'!G52</f>
        <v>102687.42171428504</v>
      </c>
      <c r="H9" s="2">
        <f>'GHG reductions from E3 Path'!H52</f>
        <v>128359.27714285697</v>
      </c>
      <c r="I9" s="2">
        <f>'GHG reductions from E3 Path'!I52</f>
        <v>154031.13257142797</v>
      </c>
      <c r="J9" s="2">
        <f>'GHG reductions from E3 Path'!J52</f>
        <v>179702.98800000001</v>
      </c>
      <c r="K9" s="2">
        <f>'GHG reductions from E3 Path'!K52</f>
        <v>205374.84342857101</v>
      </c>
      <c r="L9" s="2">
        <f>'GHG reductions from E3 Path'!L52</f>
        <v>231046.69885714201</v>
      </c>
      <c r="M9" s="2">
        <f>'GHG reductions from E3 Path'!M52</f>
        <v>256718.55428571405</v>
      </c>
      <c r="N9" s="2">
        <f>'GHG reductions from E3 Path'!N52</f>
        <v>282390.40971428505</v>
      </c>
      <c r="O9" s="2">
        <f>'GHG reductions from E3 Path'!O52</f>
        <v>308062.26514285698</v>
      </c>
      <c r="P9" s="2">
        <f>'GHG reductions from E3 Path'!P52</f>
        <v>333734.12057142798</v>
      </c>
      <c r="Q9" s="2">
        <f>'GHG reductions from E3 Path'!Q52</f>
        <v>376520.54628571402</v>
      </c>
      <c r="R9" s="2">
        <f>'GHG reductions from E3 Path'!R52</f>
        <v>393635.11657142802</v>
      </c>
      <c r="S9" s="2">
        <f>'GHG reductions from E3 Path'!S52</f>
        <v>410749.68685714202</v>
      </c>
      <c r="T9" s="2">
        <f>'GHG reductions from E3 Path'!T52</f>
        <v>427864.25714285701</v>
      </c>
      <c r="U9" s="2">
        <f>'GHG reductions from E3 Path'!U52</f>
        <v>444978.82742857101</v>
      </c>
      <c r="V9" s="2">
        <f>'GHG reductions from E3 Path'!V52</f>
        <v>462093.39771428501</v>
      </c>
      <c r="W9" s="2">
        <f>'GHG reductions from E3 Path'!W52</f>
        <v>479207.967999999</v>
      </c>
      <c r="X9" s="2">
        <f>'GHG reductions from E3 Path'!X52</f>
        <v>496322.53828571399</v>
      </c>
      <c r="Y9" s="2">
        <f>'GHG reductions from E3 Path'!Y52</f>
        <v>513437.10857142799</v>
      </c>
      <c r="Z9" s="2">
        <f>'GHG reductions from E3 Path'!Z52</f>
        <v>530551.67885714199</v>
      </c>
      <c r="AA9" s="2">
        <f>'GHG reductions from E3 Path'!AA52</f>
        <v>547666.24914285704</v>
      </c>
      <c r="AB9" s="2">
        <f>'GHG reductions from E3 Path'!AB52</f>
        <v>564780.81942857103</v>
      </c>
      <c r="AC9" s="2">
        <f>'GHG reductions from E3 Path'!AC52</f>
        <v>581895.38971428503</v>
      </c>
      <c r="AD9" s="2">
        <f>'GHG reductions from E3 Path'!AD52</f>
        <v>599009.95999999903</v>
      </c>
      <c r="AE9" s="2">
        <f>'GHG reductions from E3 Path'!AE52</f>
        <v>616124.53028571396</v>
      </c>
      <c r="AF9" s="2">
        <f>'GHG reductions from E3 Path'!AF52</f>
        <v>633239.10057142796</v>
      </c>
      <c r="AG9" s="2">
        <f>'GHG reductions from E3 Path'!AG52</f>
        <v>650353.67085714196</v>
      </c>
      <c r="AH9" s="2">
        <f>'GHG reductions from E3 Path'!AH52</f>
        <v>667468.241142857</v>
      </c>
      <c r="AI9" s="2">
        <f>'GHG reductions from E3 Path'!AI52</f>
        <v>684582.811428571</v>
      </c>
      <c r="AJ9" s="2">
        <f>'GHG reductions from E3 Path'!AJ52</f>
        <v>701697.381714285</v>
      </c>
      <c r="AK9" s="2">
        <f>'GHG reductions from E3 Path'!AK52</f>
        <v>718811.95200000005</v>
      </c>
    </row>
    <row r="10" spans="1:37" x14ac:dyDescent="0.35">
      <c r="A10" t="str">
        <f>'GHG reductions from E3 Path'!A53</f>
        <v>Pipeline Fugitive</v>
      </c>
      <c r="B10" s="2">
        <f>'GHG reductions from E3 Path'!B53</f>
        <v>0</v>
      </c>
      <c r="C10" s="2">
        <f>'GHG reductions from E3 Path'!C53</f>
        <v>0</v>
      </c>
      <c r="D10" s="2">
        <f>'GHG reductions from E3 Path'!D53</f>
        <v>128317.08554999996</v>
      </c>
      <c r="E10" s="2">
        <f>'GHG reductions from E3 Path'!E53</f>
        <v>256634.17109999992</v>
      </c>
      <c r="F10" s="2">
        <f>'GHG reductions from E3 Path'!F53</f>
        <v>384951.25665000034</v>
      </c>
      <c r="G10" s="2">
        <f>'GHG reductions from E3 Path'!G53</f>
        <v>513268.3422000003</v>
      </c>
      <c r="H10" s="2">
        <f>'GHG reductions from E3 Path'!H53</f>
        <v>641585.42775000026</v>
      </c>
      <c r="I10" s="2">
        <f>'GHG reductions from E3 Path'!I53</f>
        <v>769902.51330000022</v>
      </c>
      <c r="J10" s="2">
        <f>'GHG reductions from E3 Path'!J53</f>
        <v>898219.59885000018</v>
      </c>
      <c r="K10" s="2">
        <f>'GHG reductions from E3 Path'!K53</f>
        <v>1026536.6844000001</v>
      </c>
      <c r="L10" s="2">
        <f>'GHG reductions from E3 Path'!L53</f>
        <v>1154853.7699500001</v>
      </c>
      <c r="M10" s="2">
        <f>'GHG reductions from E3 Path'!M53</f>
        <v>1283170.8555000001</v>
      </c>
      <c r="N10" s="2">
        <f>'GHG reductions from E3 Path'!N53</f>
        <v>1411487.94105</v>
      </c>
      <c r="O10" s="2">
        <f>'GHG reductions from E3 Path'!O53</f>
        <v>1539805.0266</v>
      </c>
      <c r="P10" s="2">
        <f>'GHG reductions from E3 Path'!P53</f>
        <v>1668122.1121499999</v>
      </c>
      <c r="Q10" s="2">
        <f>'GHG reductions from E3 Path'!Q53</f>
        <v>1862973.9828000003</v>
      </c>
      <c r="R10" s="2">
        <f>'GHG reductions from E3 Path'!R53</f>
        <v>1929508.7679000001</v>
      </c>
      <c r="S10" s="2">
        <f>'GHG reductions from E3 Path'!S53</f>
        <v>1996043.5530000001</v>
      </c>
      <c r="T10" s="2">
        <f>'GHG reductions from E3 Path'!T53</f>
        <v>2062578.3381000001</v>
      </c>
      <c r="U10" s="2">
        <f>'GHG reductions from E3 Path'!U53</f>
        <v>2129113.1232000003</v>
      </c>
      <c r="V10" s="2">
        <f>'GHG reductions from E3 Path'!V53</f>
        <v>2195647.9083000002</v>
      </c>
      <c r="W10" s="2">
        <f>'GHG reductions from E3 Path'!W53</f>
        <v>2262182.6934000002</v>
      </c>
      <c r="X10" s="2">
        <f>'GHG reductions from E3 Path'!X53</f>
        <v>2328717.4785000002</v>
      </c>
      <c r="Y10" s="2">
        <f>'GHG reductions from E3 Path'!Y53</f>
        <v>2395252.2636000002</v>
      </c>
      <c r="Z10" s="2">
        <f>'GHG reductions from E3 Path'!Z53</f>
        <v>2461787.0487000002</v>
      </c>
      <c r="AA10" s="2">
        <f>'GHG reductions from E3 Path'!AA53</f>
        <v>2528321.8338000001</v>
      </c>
      <c r="AB10" s="2">
        <f>'GHG reductions from E3 Path'!AB53</f>
        <v>2594856.6189000001</v>
      </c>
      <c r="AC10" s="2">
        <f>'GHG reductions from E3 Path'!AC53</f>
        <v>2661391.4040000001</v>
      </c>
      <c r="AD10" s="2">
        <f>'GHG reductions from E3 Path'!AD53</f>
        <v>2727926.1891000001</v>
      </c>
      <c r="AE10" s="2">
        <f>'GHG reductions from E3 Path'!AE53</f>
        <v>2794460.9742000001</v>
      </c>
      <c r="AF10" s="2">
        <f>'GHG reductions from E3 Path'!AF53</f>
        <v>2860995.7593</v>
      </c>
      <c r="AG10" s="2">
        <f>'GHG reductions from E3 Path'!AG53</f>
        <v>2927530.5444</v>
      </c>
      <c r="AH10" s="2">
        <f>'GHG reductions from E3 Path'!AH53</f>
        <v>2994065.3295</v>
      </c>
      <c r="AI10" s="2">
        <f>'GHG reductions from E3 Path'!AI53</f>
        <v>3060600.1146</v>
      </c>
      <c r="AJ10" s="2">
        <f>'GHG reductions from E3 Path'!AJ53</f>
        <v>3127134.8997</v>
      </c>
      <c r="AK10" s="2">
        <f>'GHG reductions from E3 Path'!AK53</f>
        <v>3193669.6847999999</v>
      </c>
    </row>
    <row r="11" spans="1:37" x14ac:dyDescent="0.35">
      <c r="A11" t="str">
        <f>'GHG reductions from E3 Path'!A54</f>
        <v>Agriculture - Enteric</v>
      </c>
      <c r="B11" s="2">
        <f>'GHG reductions from E3 Path'!B54</f>
        <v>0</v>
      </c>
      <c r="C11" s="2">
        <f>'GHG reductions from E3 Path'!C54</f>
        <v>0</v>
      </c>
      <c r="D11" s="2">
        <f>'GHG reductions from E3 Path'!D54</f>
        <v>135423.65474289842</v>
      </c>
      <c r="E11" s="2">
        <f>'GHG reductions from E3 Path'!E54</f>
        <v>270847.3094857987</v>
      </c>
      <c r="F11" s="2">
        <f>'GHG reductions from E3 Path'!F54</f>
        <v>406270.9642285984</v>
      </c>
      <c r="G11" s="2">
        <f>'GHG reductions from E3 Path'!G54</f>
        <v>541694.61897149868</v>
      </c>
      <c r="H11" s="2">
        <f>'GHG reductions from E3 Path'!H54</f>
        <v>677118.27371429838</v>
      </c>
      <c r="I11" s="2">
        <f>'GHG reductions from E3 Path'!I54</f>
        <v>812541.92845719866</v>
      </c>
      <c r="J11" s="2">
        <f>'GHG reductions from E3 Path'!J54</f>
        <v>947965.58319999836</v>
      </c>
      <c r="K11" s="2">
        <f>'GHG reductions from E3 Path'!K54</f>
        <v>1083389.2379428986</v>
      </c>
      <c r="L11" s="2">
        <f>'GHG reductions from E3 Path'!L54</f>
        <v>1218812.8926857989</v>
      </c>
      <c r="M11" s="2">
        <f>'GHG reductions from E3 Path'!M54</f>
        <v>1354236.5474285986</v>
      </c>
      <c r="N11" s="2">
        <f>'GHG reductions from E3 Path'!N54</f>
        <v>1489660.2021714989</v>
      </c>
      <c r="O11" s="2">
        <f>'GHG reductions from E3 Path'!O54</f>
        <v>1625083.8569142986</v>
      </c>
      <c r="P11" s="2">
        <f>'GHG reductions from E3 Path'!P54</f>
        <v>1760507.5116571989</v>
      </c>
      <c r="Q11" s="2">
        <f>'GHG reductions from E3 Path'!Q54</f>
        <v>1895931.1663999986</v>
      </c>
      <c r="R11" s="2">
        <f>'GHG reductions from E3 Path'!R54</f>
        <v>1895931.1663999986</v>
      </c>
      <c r="S11" s="2">
        <f>'GHG reductions from E3 Path'!S54</f>
        <v>1895931.1663999986</v>
      </c>
      <c r="T11" s="2">
        <f>'GHG reductions from E3 Path'!T54</f>
        <v>1895931.1663999986</v>
      </c>
      <c r="U11" s="2">
        <f>'GHG reductions from E3 Path'!U54</f>
        <v>1895931.1663999986</v>
      </c>
      <c r="V11" s="2">
        <f>'GHG reductions from E3 Path'!V54</f>
        <v>1895931.1663999986</v>
      </c>
      <c r="W11" s="2">
        <f>'GHG reductions from E3 Path'!W54</f>
        <v>1895931.1663999986</v>
      </c>
      <c r="X11" s="2">
        <f>'GHG reductions from E3 Path'!X54</f>
        <v>1895931.1663999986</v>
      </c>
      <c r="Y11" s="2">
        <f>'GHG reductions from E3 Path'!Y54</f>
        <v>1895931.1663999986</v>
      </c>
      <c r="Z11" s="2">
        <f>'GHG reductions from E3 Path'!Z54</f>
        <v>1895931.1663999986</v>
      </c>
      <c r="AA11" s="2">
        <f>'GHG reductions from E3 Path'!AA54</f>
        <v>1895931.1663999986</v>
      </c>
      <c r="AB11" s="2">
        <f>'GHG reductions from E3 Path'!AB54</f>
        <v>1895931.1663999986</v>
      </c>
      <c r="AC11" s="2">
        <f>'GHG reductions from E3 Path'!AC54</f>
        <v>1895931.1663999986</v>
      </c>
      <c r="AD11" s="2">
        <f>'GHG reductions from E3 Path'!AD54</f>
        <v>1895931.1663999986</v>
      </c>
      <c r="AE11" s="2">
        <f>'GHG reductions from E3 Path'!AE54</f>
        <v>1895931.1663999986</v>
      </c>
      <c r="AF11" s="2">
        <f>'GHG reductions from E3 Path'!AF54</f>
        <v>1895931.1663999986</v>
      </c>
      <c r="AG11" s="2">
        <f>'GHG reductions from E3 Path'!AG54</f>
        <v>1895931.1663999986</v>
      </c>
      <c r="AH11" s="2">
        <f>'GHG reductions from E3 Path'!AH54</f>
        <v>1895931.1663999986</v>
      </c>
      <c r="AI11" s="2">
        <f>'GHG reductions from E3 Path'!AI54</f>
        <v>1895931.1663999986</v>
      </c>
      <c r="AJ11" s="2">
        <f>'GHG reductions from E3 Path'!AJ54</f>
        <v>1895931.1663999986</v>
      </c>
      <c r="AK11" s="2">
        <f>'GHG reductions from E3 Path'!AK54</f>
        <v>1895931.1663999986</v>
      </c>
    </row>
    <row r="12" spans="1:37" x14ac:dyDescent="0.35">
      <c r="A12" t="str">
        <f>'GHG reductions from E3 Path'!A55</f>
        <v>Agriculture - Soil Emissions</v>
      </c>
      <c r="B12" s="2">
        <f>'GHG reductions from E3 Path'!B55</f>
        <v>0</v>
      </c>
      <c r="C12" s="2">
        <f>'GHG reductions from E3 Path'!C55</f>
        <v>0</v>
      </c>
      <c r="D12" s="2">
        <f>'GHG reductions from E3 Path'!D55</f>
        <v>125758.46348999999</v>
      </c>
      <c r="E12" s="2">
        <f>'GHG reductions from E3 Path'!E55</f>
        <v>251516.92697999999</v>
      </c>
      <c r="F12" s="2">
        <f>'GHG reductions from E3 Path'!F55</f>
        <v>377275.39046999998</v>
      </c>
      <c r="G12" s="2">
        <f>'GHG reductions from E3 Path'!G55</f>
        <v>503033.85395999998</v>
      </c>
      <c r="H12" s="2">
        <f>'GHG reductions from E3 Path'!H55</f>
        <v>628792.31744999997</v>
      </c>
      <c r="I12" s="2">
        <f>'GHG reductions from E3 Path'!I55</f>
        <v>754550.78093999997</v>
      </c>
      <c r="J12" s="2">
        <f>'GHG reductions from E3 Path'!J55</f>
        <v>880309.24442999996</v>
      </c>
      <c r="K12" s="2">
        <f>'GHG reductions from E3 Path'!K55</f>
        <v>1006067.70792</v>
      </c>
      <c r="L12" s="2">
        <f>'GHG reductions from E3 Path'!L55</f>
        <v>1131826.17141</v>
      </c>
      <c r="M12" s="2">
        <f>'GHG reductions from E3 Path'!M55</f>
        <v>1257584.6348999999</v>
      </c>
      <c r="N12" s="2">
        <f>'GHG reductions from E3 Path'!N55</f>
        <v>1383343.0983899999</v>
      </c>
      <c r="O12" s="2">
        <f>'GHG reductions from E3 Path'!O55</f>
        <v>1509101.5618799999</v>
      </c>
      <c r="P12" s="2">
        <f>'GHG reductions from E3 Path'!P55</f>
        <v>1634860.0253699999</v>
      </c>
      <c r="Q12" s="2">
        <f>'GHG reductions from E3 Path'!Q55</f>
        <v>1874944.3647600003</v>
      </c>
      <c r="R12" s="2">
        <f>'GHG reductions from E3 Path'!R55</f>
        <v>1989270.2406599997</v>
      </c>
      <c r="S12" s="2">
        <f>'GHG reductions from E3 Path'!S55</f>
        <v>2103596.11656</v>
      </c>
      <c r="T12" s="2">
        <f>'GHG reductions from E3 Path'!T55</f>
        <v>2217921.9924600003</v>
      </c>
      <c r="U12" s="2">
        <f>'GHG reductions from E3 Path'!U55</f>
        <v>2332247.8683599997</v>
      </c>
      <c r="V12" s="2">
        <f>'GHG reductions from E3 Path'!V55</f>
        <v>2446573.7442600001</v>
      </c>
      <c r="W12" s="2">
        <f>'GHG reductions from E3 Path'!W55</f>
        <v>2560899.6201600004</v>
      </c>
      <c r="X12" s="2">
        <f>'GHG reductions from E3 Path'!X55</f>
        <v>2675225.4960599998</v>
      </c>
      <c r="Y12" s="2">
        <f>'GHG reductions from E3 Path'!Y55</f>
        <v>2789551.3719600001</v>
      </c>
      <c r="Z12" s="2">
        <f>'GHG reductions from E3 Path'!Z55</f>
        <v>2903877.2478600005</v>
      </c>
      <c r="AA12" s="2">
        <f>'GHG reductions from E3 Path'!AA55</f>
        <v>3018203.1237599999</v>
      </c>
      <c r="AB12" s="2">
        <f>'GHG reductions from E3 Path'!AB55</f>
        <v>3132528.9996600002</v>
      </c>
      <c r="AC12" s="2">
        <f>'GHG reductions from E3 Path'!AC55</f>
        <v>3246854.8755600005</v>
      </c>
      <c r="AD12" s="2">
        <f>'GHG reductions from E3 Path'!AD55</f>
        <v>3361180.7514599999</v>
      </c>
      <c r="AE12" s="2">
        <f>'GHG reductions from E3 Path'!AE55</f>
        <v>3475506.6273600003</v>
      </c>
      <c r="AF12" s="2">
        <f>'GHG reductions from E3 Path'!AF55</f>
        <v>3589832.5032599997</v>
      </c>
      <c r="AG12" s="2">
        <f>'GHG reductions from E3 Path'!AG55</f>
        <v>3704158.37916</v>
      </c>
      <c r="AH12" s="2">
        <f>'GHG reductions from E3 Path'!AH55</f>
        <v>3818484.2550599999</v>
      </c>
      <c r="AI12" s="2">
        <f>'GHG reductions from E3 Path'!AI55</f>
        <v>3932810.1309600002</v>
      </c>
      <c r="AJ12" s="2">
        <f>'GHG reductions from E3 Path'!AJ55</f>
        <v>4047136.0068600001</v>
      </c>
      <c r="AK12" s="2">
        <f>'GHG reductions from E3 Path'!AK55</f>
        <v>4161461.8827599999</v>
      </c>
    </row>
    <row r="13" spans="1:37" x14ac:dyDescent="0.35">
      <c r="A13" t="str">
        <f>'GHG reductions from E3 Path'!A56</f>
        <v>Agriculture - Manure</v>
      </c>
      <c r="B13" s="2">
        <f>'GHG reductions from E3 Path'!B56</f>
        <v>0</v>
      </c>
      <c r="C13" s="2">
        <f>'GHG reductions from E3 Path'!C56</f>
        <v>0</v>
      </c>
      <c r="D13" s="2">
        <f>'GHG reductions from E3 Path'!D56</f>
        <v>0</v>
      </c>
      <c r="E13" s="2">
        <f>'GHG reductions from E3 Path'!E56</f>
        <v>0</v>
      </c>
      <c r="F13" s="2">
        <f>'GHG reductions from E3 Path'!F56</f>
        <v>0</v>
      </c>
      <c r="G13" s="2">
        <f>'GHG reductions from E3 Path'!G56</f>
        <v>706935.61663640104</v>
      </c>
      <c r="H13" s="2">
        <f>'GHG reductions from E3 Path'!H56</f>
        <v>1413871.2332728002</v>
      </c>
      <c r="I13" s="2">
        <f>'GHG reductions from E3 Path'!I56</f>
        <v>2120806.8499091007</v>
      </c>
      <c r="J13" s="2">
        <f>'GHG reductions from E3 Path'!J56</f>
        <v>2827742.4665454607</v>
      </c>
      <c r="K13" s="2">
        <f>'GHG reductions from E3 Path'!K56</f>
        <v>3534678.0831818208</v>
      </c>
      <c r="L13" s="2">
        <f>'GHG reductions from E3 Path'!L56</f>
        <v>4241613.6998181902</v>
      </c>
      <c r="M13" s="2">
        <f>'GHG reductions from E3 Path'!M56</f>
        <v>4948549.3164545503</v>
      </c>
      <c r="N13" s="2">
        <f>'GHG reductions from E3 Path'!N56</f>
        <v>5655484.9330909103</v>
      </c>
      <c r="O13" s="2">
        <f>'GHG reductions from E3 Path'!O56</f>
        <v>6362420.5497272806</v>
      </c>
      <c r="P13" s="2">
        <f>'GHG reductions from E3 Path'!P56</f>
        <v>7069356.1663636407</v>
      </c>
      <c r="Q13" s="2">
        <f>'GHG reductions from E3 Path'!Q56</f>
        <v>7776291.7829999998</v>
      </c>
      <c r="R13" s="2">
        <f>'GHG reductions from E3 Path'!R56</f>
        <v>7776291.7829999998</v>
      </c>
      <c r="S13" s="2">
        <f>'GHG reductions from E3 Path'!S56</f>
        <v>7776291.7829999998</v>
      </c>
      <c r="T13" s="2">
        <f>'GHG reductions from E3 Path'!T56</f>
        <v>7776291.7829999998</v>
      </c>
      <c r="U13" s="2">
        <f>'GHG reductions from E3 Path'!U56</f>
        <v>7776291.7829999998</v>
      </c>
      <c r="V13" s="2">
        <f>'GHG reductions from E3 Path'!V56</f>
        <v>7776291.7829999998</v>
      </c>
      <c r="W13" s="2">
        <f>'GHG reductions from E3 Path'!W56</f>
        <v>7776291.7829999998</v>
      </c>
      <c r="X13" s="2">
        <f>'GHG reductions from E3 Path'!X56</f>
        <v>7776291.7829999998</v>
      </c>
      <c r="Y13" s="2">
        <f>'GHG reductions from E3 Path'!Y56</f>
        <v>7776291.7829999998</v>
      </c>
      <c r="Z13" s="2">
        <f>'GHG reductions from E3 Path'!Z56</f>
        <v>7776291.7829999998</v>
      </c>
      <c r="AA13" s="2">
        <f>'GHG reductions from E3 Path'!AA56</f>
        <v>7776291.7829999998</v>
      </c>
      <c r="AB13" s="2">
        <f>'GHG reductions from E3 Path'!AB56</f>
        <v>7776291.7829999998</v>
      </c>
      <c r="AC13" s="2">
        <f>'GHG reductions from E3 Path'!AC56</f>
        <v>7776291.7829999998</v>
      </c>
      <c r="AD13" s="2">
        <f>'GHG reductions from E3 Path'!AD56</f>
        <v>7776291.7829999998</v>
      </c>
      <c r="AE13" s="2">
        <f>'GHG reductions from E3 Path'!AE56</f>
        <v>7776291.7829999998</v>
      </c>
      <c r="AF13" s="2">
        <f>'GHG reductions from E3 Path'!AF56</f>
        <v>7776291.7829999998</v>
      </c>
      <c r="AG13" s="2">
        <f>'GHG reductions from E3 Path'!AG56</f>
        <v>7776291.7829999998</v>
      </c>
      <c r="AH13" s="2">
        <f>'GHG reductions from E3 Path'!AH56</f>
        <v>7776291.7829999998</v>
      </c>
      <c r="AI13" s="2">
        <f>'GHG reductions from E3 Path'!AI56</f>
        <v>7776291.7829999998</v>
      </c>
      <c r="AJ13" s="2">
        <f>'GHG reductions from E3 Path'!AJ56</f>
        <v>7776291.7829999998</v>
      </c>
      <c r="AK13" s="2">
        <f>'GHG reductions from E3 Path'!AK56</f>
        <v>7776291.7829999998</v>
      </c>
    </row>
    <row r="14" spans="1:37" x14ac:dyDescent="0.35">
      <c r="A14" t="str">
        <f>'GHG reductions from E3 Path'!A57</f>
        <v>Agriculture - Other</v>
      </c>
      <c r="B14" s="2">
        <f>'GHG reductions from E3 Path'!B57</f>
        <v>0</v>
      </c>
      <c r="C14" s="2">
        <f>'GHG reductions from E3 Path'!C57</f>
        <v>0</v>
      </c>
      <c r="D14" s="2">
        <f>'GHG reductions from E3 Path'!D57</f>
        <v>0</v>
      </c>
      <c r="E14" s="2">
        <f>'GHG reductions from E3 Path'!E57</f>
        <v>0</v>
      </c>
      <c r="F14" s="2">
        <f>'GHG reductions from E3 Path'!F57</f>
        <v>0</v>
      </c>
      <c r="G14" s="2">
        <f>'GHG reductions from E3 Path'!G57</f>
        <v>0</v>
      </c>
      <c r="H14" s="2">
        <f>'GHG reductions from E3 Path'!H57</f>
        <v>0</v>
      </c>
      <c r="I14" s="2">
        <f>'GHG reductions from E3 Path'!I57</f>
        <v>0</v>
      </c>
      <c r="J14" s="2">
        <f>'GHG reductions from E3 Path'!J57</f>
        <v>0</v>
      </c>
      <c r="K14" s="2">
        <f>'GHG reductions from E3 Path'!K57</f>
        <v>0</v>
      </c>
      <c r="L14" s="2">
        <f>'GHG reductions from E3 Path'!L57</f>
        <v>0</v>
      </c>
      <c r="M14" s="2">
        <f>'GHG reductions from E3 Path'!M57</f>
        <v>0</v>
      </c>
      <c r="N14" s="2">
        <f>'GHG reductions from E3 Path'!N57</f>
        <v>0</v>
      </c>
      <c r="O14" s="2">
        <f>'GHG reductions from E3 Path'!O57</f>
        <v>0</v>
      </c>
      <c r="P14" s="2">
        <f>'GHG reductions from E3 Path'!P57</f>
        <v>0</v>
      </c>
      <c r="Q14" s="2">
        <f>'GHG reductions from E3 Path'!Q57</f>
        <v>0</v>
      </c>
      <c r="R14" s="2">
        <f>'GHG reductions from E3 Path'!R57</f>
        <v>0</v>
      </c>
      <c r="S14" s="2">
        <f>'GHG reductions from E3 Path'!S57</f>
        <v>0</v>
      </c>
      <c r="T14" s="2">
        <f>'GHG reductions from E3 Path'!T57</f>
        <v>0</v>
      </c>
      <c r="U14" s="2">
        <f>'GHG reductions from E3 Path'!U57</f>
        <v>0</v>
      </c>
      <c r="V14" s="2">
        <f>'GHG reductions from E3 Path'!V57</f>
        <v>0</v>
      </c>
      <c r="W14" s="2">
        <f>'GHG reductions from E3 Path'!W57</f>
        <v>0</v>
      </c>
      <c r="X14" s="2">
        <f>'GHG reductions from E3 Path'!X57</f>
        <v>0</v>
      </c>
      <c r="Y14" s="2">
        <f>'GHG reductions from E3 Path'!Y57</f>
        <v>0</v>
      </c>
      <c r="Z14" s="2">
        <f>'GHG reductions from E3 Path'!Z57</f>
        <v>0</v>
      </c>
      <c r="AA14" s="2">
        <f>'GHG reductions from E3 Path'!AA57</f>
        <v>0</v>
      </c>
      <c r="AB14" s="2">
        <f>'GHG reductions from E3 Path'!AB57</f>
        <v>0</v>
      </c>
      <c r="AC14" s="2">
        <f>'GHG reductions from E3 Path'!AC57</f>
        <v>0</v>
      </c>
      <c r="AD14" s="2">
        <f>'GHG reductions from E3 Path'!AD57</f>
        <v>0</v>
      </c>
      <c r="AE14" s="2">
        <f>'GHG reductions from E3 Path'!AE57</f>
        <v>0</v>
      </c>
      <c r="AF14" s="2">
        <f>'GHG reductions from E3 Path'!AF57</f>
        <v>0</v>
      </c>
      <c r="AG14" s="2">
        <f>'GHG reductions from E3 Path'!AG57</f>
        <v>0</v>
      </c>
      <c r="AH14" s="2">
        <f>'GHG reductions from E3 Path'!AH57</f>
        <v>0</v>
      </c>
      <c r="AI14" s="2">
        <f>'GHG reductions from E3 Path'!AI57</f>
        <v>0</v>
      </c>
      <c r="AJ14" s="2">
        <f>'GHG reductions from E3 Path'!AJ57</f>
        <v>0</v>
      </c>
      <c r="AK14" s="2">
        <f>'GHG reductions from E3 Path'!AK57</f>
        <v>0</v>
      </c>
    </row>
    <row r="15" spans="1:37" x14ac:dyDescent="0.35">
      <c r="A15" t="str">
        <f>'GHG reductions from E3 Path'!A58</f>
        <v>Fgas: Res</v>
      </c>
      <c r="B15" s="2">
        <f>'GHG reductions from E3 Path'!B58</f>
        <v>0</v>
      </c>
      <c r="C15" s="2">
        <f>'GHG reductions from E3 Path'!C58</f>
        <v>0</v>
      </c>
      <c r="D15" s="2">
        <f>'GHG reductions from E3 Path'!D58</f>
        <v>169223.87430000026</v>
      </c>
      <c r="E15" s="2">
        <f>'GHG reductions from E3 Path'!E58</f>
        <v>368412.61761000007</v>
      </c>
      <c r="F15" s="2">
        <f>'GHG reductions from E3 Path'!F58</f>
        <v>597932.62141499994</v>
      </c>
      <c r="G15" s="2">
        <f>'GHG reductions from E3 Path'!G58</f>
        <v>850019.61600000039</v>
      </c>
      <c r="H15" s="2">
        <f>'GHG reductions from E3 Path'!H58</f>
        <v>1126830.9183749999</v>
      </c>
      <c r="I15" s="2">
        <f>'GHG reductions from E3 Path'!I58</f>
        <v>1429746.5938499998</v>
      </c>
      <c r="J15" s="2">
        <f>'GHG reductions from E3 Path'!J58</f>
        <v>1758959.2250999999</v>
      </c>
      <c r="K15" s="2">
        <f>'GHG reductions from E3 Path'!K58</f>
        <v>2114662.3603199995</v>
      </c>
      <c r="L15" s="2">
        <f>'GHG reductions from E3 Path'!L58</f>
        <v>2497050.5141250002</v>
      </c>
      <c r="M15" s="2">
        <f>'GHG reductions from E3 Path'!M58</f>
        <v>2865555.2344499999</v>
      </c>
      <c r="N15" s="2">
        <f>'GHG reductions from E3 Path'!N58</f>
        <v>3252706.3166400003</v>
      </c>
      <c r="O15" s="2">
        <f>'GHG reductions from E3 Path'!O58</f>
        <v>3658624.0990200001</v>
      </c>
      <c r="P15" s="2">
        <f>'GHG reductions from E3 Path'!P58</f>
        <v>4083429.4523100001</v>
      </c>
      <c r="Q15" s="2">
        <f>'GHG reductions from E3 Path'!Q58</f>
        <v>4585416.9855428506</v>
      </c>
      <c r="R15" s="2">
        <f>'GHG reductions from E3 Path'!R58</f>
        <v>4680831.5319119096</v>
      </c>
      <c r="S15" s="2">
        <f>'GHG reductions from E3 Path'!S58</f>
        <v>4776269.7359742895</v>
      </c>
      <c r="T15" s="2">
        <f>'GHG reductions from E3 Path'!T58</f>
        <v>4871710.1703337999</v>
      </c>
      <c r="U15" s="2">
        <f>'GHG reductions from E3 Path'!U58</f>
        <v>4967131.8728533396</v>
      </c>
      <c r="V15" s="2">
        <f>'GHG reductions from E3 Path'!V58</f>
        <v>5062514.3329285802</v>
      </c>
      <c r="W15" s="2">
        <f>'GHG reductions from E3 Path'!W58</f>
        <v>5160076.5998666696</v>
      </c>
      <c r="X15" s="2">
        <f>'GHG reductions from E3 Path'!X58</f>
        <v>5257391.7593766702</v>
      </c>
      <c r="Y15" s="2">
        <f>'GHG reductions from E3 Path'!Y58</f>
        <v>5354438.1676114295</v>
      </c>
      <c r="Z15" s="2">
        <f>'GHG reductions from E3 Path'!Z58</f>
        <v>5451194.7610352393</v>
      </c>
      <c r="AA15" s="2">
        <f>'GHG reductions from E3 Path'!AA58</f>
        <v>5547641.0475428598</v>
      </c>
      <c r="AB15" s="2">
        <f>'GHG reductions from E3 Path'!AB58</f>
        <v>5630089.5120371496</v>
      </c>
      <c r="AC15" s="2">
        <f>'GHG reductions from E3 Path'!AC58</f>
        <v>5711989.8698171508</v>
      </c>
      <c r="AD15" s="2">
        <f>'GHG reductions from E3 Path'!AD58</f>
        <v>5793327.5776333399</v>
      </c>
      <c r="AE15" s="2">
        <f>'GHG reductions from E3 Path'!AE58</f>
        <v>5874088.6173542896</v>
      </c>
      <c r="AF15" s="2">
        <f>'GHG reductions from E3 Path'!AF58</f>
        <v>5954259.4889904801</v>
      </c>
      <c r="AG15" s="2">
        <f>'GHG reductions from E3 Path'!AG58</f>
        <v>6021399.8456114307</v>
      </c>
      <c r="AH15" s="2">
        <f>'GHG reductions from E3 Path'!AH58</f>
        <v>6087808.4416971495</v>
      </c>
      <c r="AI15" s="2">
        <f>'GHG reductions from E3 Path'!AI58</f>
        <v>6153477.3739523897</v>
      </c>
      <c r="AJ15" s="2">
        <f>'GHG reductions from E3 Path'!AJ58</f>
        <v>6218399.1948676202</v>
      </c>
      <c r="AK15" s="2">
        <f>'GHG reductions from E3 Path'!AK58</f>
        <v>6282566.8615999995</v>
      </c>
    </row>
    <row r="16" spans="1:37" x14ac:dyDescent="0.35">
      <c r="A16" t="str">
        <f>'GHG reductions from E3 Path'!A59</f>
        <v>Fgas: COM</v>
      </c>
      <c r="B16" s="2">
        <f>'GHG reductions from E3 Path'!B59</f>
        <v>0</v>
      </c>
      <c r="C16" s="2">
        <f>'GHG reductions from E3 Path'!C59</f>
        <v>0</v>
      </c>
      <c r="D16" s="2">
        <f>'GHG reductions from E3 Path'!D59</f>
        <v>399306.02084998973</v>
      </c>
      <c r="E16" s="2">
        <f>'GHG reductions from E3 Path'!E59</f>
        <v>827643.23621999938</v>
      </c>
      <c r="F16" s="2">
        <f>'GHG reductions from E3 Path'!F59</f>
        <v>1309817.7432899904</v>
      </c>
      <c r="G16" s="2">
        <f>'GHG reductions from E3 Path'!G59</f>
        <v>1825397.46</v>
      </c>
      <c r="H16" s="2">
        <f>'GHG reductions from E3 Path'!H59</f>
        <v>2379532.2120000003</v>
      </c>
      <c r="I16" s="2">
        <f>'GHG reductions from E3 Path'!I59</f>
        <v>2973302.3915999997</v>
      </c>
      <c r="J16" s="2">
        <f>'GHG reductions from E3 Path'!J59</f>
        <v>3607762.8258000007</v>
      </c>
      <c r="K16" s="2">
        <f>'GHG reductions from E3 Path'!K59</f>
        <v>4282172.2007999998</v>
      </c>
      <c r="L16" s="2">
        <f>'GHG reductions from E3 Path'!L59</f>
        <v>4982554.3202999998</v>
      </c>
      <c r="M16" s="2">
        <f>'GHG reductions from E3 Path'!M59</f>
        <v>5653249.5510000093</v>
      </c>
      <c r="N16" s="2">
        <f>'GHG reductions from E3 Path'!N59</f>
        <v>6348408.9817500003</v>
      </c>
      <c r="O16" s="2">
        <f>'GHG reductions from E3 Path'!O59</f>
        <v>7068483.4734000005</v>
      </c>
      <c r="P16" s="2">
        <f>'GHG reductions from E3 Path'!P59</f>
        <v>7813978.9708500095</v>
      </c>
      <c r="Q16" s="2">
        <f>'GHG reductions from E3 Path'!Q59</f>
        <v>8695776.4806666709</v>
      </c>
      <c r="R16" s="2">
        <f>'GHG reductions from E3 Path'!R59</f>
        <v>8829921.243900001</v>
      </c>
      <c r="S16" s="2">
        <f>'GHG reductions from E3 Path'!S59</f>
        <v>8965969.8114000112</v>
      </c>
      <c r="T16" s="2">
        <f>'GHG reductions from E3 Path'!T59</f>
        <v>9104044.3742238209</v>
      </c>
      <c r="U16" s="2">
        <f>'GHG reductions from E3 Path'!U59</f>
        <v>9244269.3443047702</v>
      </c>
      <c r="V16" s="2">
        <f>'GHG reductions from E3 Path'!V59</f>
        <v>9386771.6035714298</v>
      </c>
      <c r="W16" s="2">
        <f>'GHG reductions from E3 Path'!W59</f>
        <v>9545314.8181999996</v>
      </c>
      <c r="X16" s="2">
        <f>'GHG reductions from E3 Path'!X59</f>
        <v>9706434.82482858</v>
      </c>
      <c r="Y16" s="2">
        <f>'GHG reductions from E3 Path'!Y59</f>
        <v>9870276.2110285796</v>
      </c>
      <c r="Z16" s="2">
        <f>'GHG reductions from E3 Path'!Z59</f>
        <v>10036986.869833341</v>
      </c>
      <c r="AA16" s="2">
        <f>'GHG reductions from E3 Path'!AA59</f>
        <v>10206718.18876191</v>
      </c>
      <c r="AB16" s="2">
        <f>'GHG reductions from E3 Path'!AB59</f>
        <v>10364803.400771432</v>
      </c>
      <c r="AC16" s="2">
        <f>'GHG reductions from E3 Path'!AC59</f>
        <v>10526146.571771432</v>
      </c>
      <c r="AD16" s="2">
        <f>'GHG reductions from E3 Path'!AD59</f>
        <v>10690899.38926667</v>
      </c>
      <c r="AE16" s="2">
        <f>'GHG reductions from E3 Path'!AE59</f>
        <v>10859217.610399999</v>
      </c>
      <c r="AF16" s="2">
        <f>'GHG reductions from E3 Path'!AF59</f>
        <v>11031261.239952389</v>
      </c>
      <c r="AG16" s="2">
        <f>'GHG reductions from E3 Path'!AG59</f>
        <v>11196372.862133339</v>
      </c>
      <c r="AH16" s="2">
        <f>'GHG reductions from E3 Path'!AH59</f>
        <v>11365460.25351429</v>
      </c>
      <c r="AI16" s="2">
        <f>'GHG reductions from E3 Path'!AI59</f>
        <v>11538688.69210477</v>
      </c>
      <c r="AJ16" s="2">
        <f>'GHG reductions from E3 Path'!AJ59</f>
        <v>11716228.505395241</v>
      </c>
      <c r="AK16" s="2">
        <f>'GHG reductions from E3 Path'!AK59</f>
        <v>11898255.312000001</v>
      </c>
    </row>
    <row r="17" spans="1:37" x14ac:dyDescent="0.35">
      <c r="A17" t="str">
        <f>'GHG reductions from E3 Path'!A60</f>
        <v>Fgas: IND</v>
      </c>
      <c r="B17" s="2">
        <f>'GHG reductions from E3 Path'!B60</f>
        <v>0</v>
      </c>
      <c r="C17" s="2">
        <f>'GHG reductions from E3 Path'!C60</f>
        <v>0</v>
      </c>
      <c r="D17" s="2">
        <f>'GHG reductions from E3 Path'!D60</f>
        <v>133030.73915999988</v>
      </c>
      <c r="E17" s="2">
        <f>'GHG reductions from E3 Path'!E60</f>
        <v>266688.83772000019</v>
      </c>
      <c r="F17" s="2">
        <f>'GHG reductions from E3 Path'!F60</f>
        <v>412386.79000499984</v>
      </c>
      <c r="G17" s="2">
        <f>'GHG reductions from E3 Path'!G60</f>
        <v>564985.19843999995</v>
      </c>
      <c r="H17" s="2">
        <f>'GHG reductions from E3 Path'!H60</f>
        <v>722924.44492499996</v>
      </c>
      <c r="I17" s="2">
        <f>'GHG reductions from E3 Path'!I60</f>
        <v>887804.84348999988</v>
      </c>
      <c r="J17" s="2">
        <f>'GHG reductions from E3 Path'!J60</f>
        <v>1059967.46331</v>
      </c>
      <c r="K17" s="2">
        <f>'GHG reductions from E3 Path'!K60</f>
        <v>1239210.0658800001</v>
      </c>
      <c r="L17" s="2">
        <f>'GHG reductions from E3 Path'!L60</f>
        <v>1421564.6314349999</v>
      </c>
      <c r="M17" s="2">
        <f>'GHG reductions from E3 Path'!M60</f>
        <v>1592849.87775</v>
      </c>
      <c r="N17" s="2">
        <f>'GHG reductions from E3 Path'!N60</f>
        <v>1767282.8589899999</v>
      </c>
      <c r="O17" s="2">
        <f>'GHG reductions from E3 Path'!O60</f>
        <v>1945014.3030600001</v>
      </c>
      <c r="P17" s="2">
        <f>'GHG reductions from E3 Path'!P60</f>
        <v>2126201.9161499999</v>
      </c>
      <c r="Q17" s="2">
        <f>'GHG reductions from E3 Path'!Q60</f>
        <v>2340706.12059048</v>
      </c>
      <c r="R17" s="2">
        <f>'GHG reductions from E3 Path'!R60</f>
        <v>2380128.8533371501</v>
      </c>
      <c r="S17" s="2">
        <f>'GHG reductions from E3 Path'!S60</f>
        <v>2420065.9341171496</v>
      </c>
      <c r="T17" s="2">
        <f>'GHG reductions from E3 Path'!T60</f>
        <v>2460552.3838938102</v>
      </c>
      <c r="U17" s="2">
        <f>'GHG reductions from E3 Path'!U60</f>
        <v>2501623.8813866698</v>
      </c>
      <c r="V17" s="2">
        <f>'GHG reductions from E3 Path'!V60</f>
        <v>2543316.8172857203</v>
      </c>
      <c r="W17" s="2">
        <f>'GHG reductions from E3 Path'!W60</f>
        <v>2581055.9522933401</v>
      </c>
      <c r="X17" s="2">
        <f>'GHG reductions from E3 Path'!X60</f>
        <v>2619478.7177066701</v>
      </c>
      <c r="Y17" s="2">
        <f>'GHG reductions from E3 Path'!Y60</f>
        <v>2658620.6157771498</v>
      </c>
      <c r="Z17" s="2">
        <f>'GHG reductions from E3 Path'!Z60</f>
        <v>2698517.9536709599</v>
      </c>
      <c r="AA17" s="2">
        <f>'GHG reductions from E3 Path'!AA60</f>
        <v>2739207.8867238099</v>
      </c>
      <c r="AB17" s="2">
        <f>'GHG reductions from E3 Path'!AB60</f>
        <v>2778716.2974928599</v>
      </c>
      <c r="AC17" s="2">
        <f>'GHG reductions from E3 Path'!AC60</f>
        <v>2819083.9536381001</v>
      </c>
      <c r="AD17" s="2">
        <f>'GHG reductions from E3 Path'!AD60</f>
        <v>2860349.335233334</v>
      </c>
      <c r="AE17" s="2">
        <f>'GHG reductions from E3 Path'!AE60</f>
        <v>2902551.9443400009</v>
      </c>
      <c r="AF17" s="2">
        <f>'GHG reductions from E3 Path'!AF60</f>
        <v>2945732.3768452392</v>
      </c>
      <c r="AG17" s="2">
        <f>'GHG reductions from E3 Path'!AG60</f>
        <v>2991914.9567295252</v>
      </c>
      <c r="AH17" s="2">
        <f>'GHG reductions from E3 Path'!AH60</f>
        <v>3039175.3370185718</v>
      </c>
      <c r="AI17" s="2">
        <f>'GHG reductions from E3 Path'!AI60</f>
        <v>3087559.3922161912</v>
      </c>
      <c r="AJ17" s="2">
        <f>'GHG reductions from E3 Path'!AJ60</f>
        <v>3137114.397088096</v>
      </c>
      <c r="AK17" s="2">
        <f>'GHG reductions from E3 Path'!AK60</f>
        <v>3187889.0824000011</v>
      </c>
    </row>
    <row r="18" spans="1:37" x14ac:dyDescent="0.35">
      <c r="A18" t="str">
        <f>'GHG reductions from E3 Path'!A61</f>
        <v>Fgas: LDV</v>
      </c>
      <c r="B18" s="2">
        <f>'GHG reductions from E3 Path'!B61</f>
        <v>0</v>
      </c>
      <c r="C18" s="2">
        <f>'GHG reductions from E3 Path'!C61</f>
        <v>0</v>
      </c>
      <c r="D18" s="2">
        <f>'GHG reductions from E3 Path'!D61</f>
        <v>93225.366720000049</v>
      </c>
      <c r="E18" s="2">
        <f>'GHG reductions from E3 Path'!E61</f>
        <v>179930.36034000013</v>
      </c>
      <c r="F18" s="2">
        <f>'GHG reductions from E3 Path'!F61</f>
        <v>258633.44050500006</v>
      </c>
      <c r="G18" s="2">
        <f>'GHG reductions from E3 Path'!G61</f>
        <v>328397.34042000002</v>
      </c>
      <c r="H18" s="2">
        <f>'GHG reductions from E3 Path'!H61</f>
        <v>393617.22997500002</v>
      </c>
      <c r="I18" s="2">
        <f>'GHG reductions from E3 Path'!I61</f>
        <v>452000.07530999999</v>
      </c>
      <c r="J18" s="2">
        <f>'GHG reductions from E3 Path'!J61</f>
        <v>503411.13837000006</v>
      </c>
      <c r="K18" s="2">
        <f>'GHG reductions from E3 Path'!K61</f>
        <v>547708.74768000108</v>
      </c>
      <c r="L18" s="2">
        <f>'GHG reductions from E3 Path'!L61</f>
        <v>584548.65324000095</v>
      </c>
      <c r="M18" s="2">
        <f>'GHG reductions from E3 Path'!M61</f>
        <v>625272.08624999993</v>
      </c>
      <c r="N18" s="2">
        <f>'GHG reductions from E3 Path'!N61</f>
        <v>660818.29967999994</v>
      </c>
      <c r="O18" s="2">
        <f>'GHG reductions from E3 Path'!O61</f>
        <v>691095.49488000001</v>
      </c>
      <c r="P18" s="2">
        <f>'GHG reductions from E3 Path'!P61</f>
        <v>716045.97402000008</v>
      </c>
      <c r="Q18" s="2">
        <f>'GHG reductions from E3 Path'!Q61</f>
        <v>744880.62741904799</v>
      </c>
      <c r="R18" s="2">
        <f>'GHG reductions from E3 Path'!R61</f>
        <v>722554.99013761897</v>
      </c>
      <c r="S18" s="2">
        <f>'GHG reductions from E3 Path'!S61</f>
        <v>699680.53804285813</v>
      </c>
      <c r="T18" s="2">
        <f>'GHG reductions from E3 Path'!T61</f>
        <v>676292.99118952407</v>
      </c>
      <c r="U18" s="2">
        <f>'GHG reductions from E3 Path'!U61</f>
        <v>652470.75419428595</v>
      </c>
      <c r="V18" s="2">
        <f>'GHG reductions from E3 Path'!V61</f>
        <v>628098.85617857194</v>
      </c>
      <c r="W18" s="2">
        <f>'GHG reductions from E3 Path'!W61</f>
        <v>611560.21202666697</v>
      </c>
      <c r="X18" s="2">
        <f>'GHG reductions from E3 Path'!X61</f>
        <v>594602.06471714308</v>
      </c>
      <c r="Y18" s="2">
        <f>'GHG reductions from E3 Path'!Y61</f>
        <v>577308.76068000006</v>
      </c>
      <c r="Z18" s="2">
        <f>'GHG reductions from E3 Path'!Z61</f>
        <v>559651.09692285792</v>
      </c>
      <c r="AA18" s="2">
        <f>'GHG reductions from E3 Path'!AA61</f>
        <v>541616.87026190502</v>
      </c>
      <c r="AB18" s="2">
        <f>'GHG reductions from E3 Path'!AB61</f>
        <v>529008.46060428605</v>
      </c>
      <c r="AC18" s="2">
        <f>'GHG reductions from E3 Path'!AC61</f>
        <v>516199.32929523895</v>
      </c>
      <c r="AD18" s="2">
        <f>'GHG reductions from E3 Path'!AD61</f>
        <v>503140.53731333395</v>
      </c>
      <c r="AE18" s="2">
        <f>'GHG reductions from E3 Path'!AE61</f>
        <v>489867.36327428598</v>
      </c>
      <c r="AF18" s="2">
        <f>'GHG reductions from E3 Path'!AF61</f>
        <v>476385.71584999992</v>
      </c>
      <c r="AG18" s="2">
        <f>'GHG reductions from E3 Path'!AG61</f>
        <v>468604.08751619095</v>
      </c>
      <c r="AH18" s="2">
        <f>'GHG reductions from E3 Path'!AH61</f>
        <v>460678.83251999994</v>
      </c>
      <c r="AI18" s="2">
        <f>'GHG reductions from E3 Path'!AI61</f>
        <v>452565.19964761904</v>
      </c>
      <c r="AJ18" s="2">
        <f>'GHG reductions from E3 Path'!AJ61</f>
        <v>444307.572911428</v>
      </c>
      <c r="AK18" s="2">
        <f>'GHG reductions from E3 Path'!AK61</f>
        <v>435889.49119999993</v>
      </c>
    </row>
    <row r="19" spans="1:37" x14ac:dyDescent="0.35">
      <c r="A19" t="str">
        <f>'GHG reductions from E3 Path'!A62</f>
        <v>Fgas: HDV</v>
      </c>
      <c r="B19" s="2">
        <f>'GHG reductions from E3 Path'!B62</f>
        <v>0</v>
      </c>
      <c r="C19" s="2">
        <f>'GHG reductions from E3 Path'!C62</f>
        <v>0</v>
      </c>
      <c r="D19" s="2">
        <f>'GHG reductions from E3 Path'!D62</f>
        <v>52485.854489999823</v>
      </c>
      <c r="E19" s="2">
        <f>'GHG reductions from E3 Path'!E62</f>
        <v>109165.16214000015</v>
      </c>
      <c r="F19" s="2">
        <f>'GHG reductions from E3 Path'!F62</f>
        <v>169890.15815999988</v>
      </c>
      <c r="G19" s="2">
        <f>'GHG reductions from E3 Path'!G62</f>
        <v>234590.91137999995</v>
      </c>
      <c r="H19" s="2">
        <f>'GHG reductions from E3 Path'!H62</f>
        <v>303608.65972500003</v>
      </c>
      <c r="I19" s="2">
        <f>'GHG reductions from E3 Path'!I62</f>
        <v>378279.65168999997</v>
      </c>
      <c r="J19" s="2">
        <f>'GHG reductions from E3 Path'!J62</f>
        <v>457662.36883499997</v>
      </c>
      <c r="K19" s="2">
        <f>'GHG reductions from E3 Path'!K62</f>
        <v>543437.60436000011</v>
      </c>
      <c r="L19" s="2">
        <f>'GHG reductions from E3 Path'!L62</f>
        <v>634688.20323000092</v>
      </c>
      <c r="M19" s="2">
        <f>'GHG reductions from E3 Path'!M62</f>
        <v>732627.24164999998</v>
      </c>
      <c r="N19" s="2">
        <f>'GHG reductions from E3 Path'!N62</f>
        <v>836281.823355</v>
      </c>
      <c r="O19" s="2">
        <f>'GHG reductions from E3 Path'!O62</f>
        <v>945987.50555999996</v>
      </c>
      <c r="P19" s="2">
        <f>'GHG reductions from E3 Path'!P62</f>
        <v>1060878.0276900008</v>
      </c>
      <c r="Q19" s="2">
        <f>'GHG reductions from E3 Path'!Q62</f>
        <v>1196511.3687523808</v>
      </c>
      <c r="R19" s="2">
        <f>'GHG reductions from E3 Path'!R62</f>
        <v>1242763.5022828579</v>
      </c>
      <c r="S19" s="2">
        <f>'GHG reductions from E3 Path'!S62</f>
        <v>1288674.0046000001</v>
      </c>
      <c r="T19" s="2">
        <f>'GHG reductions from E3 Path'!T62</f>
        <v>1335033.437579524</v>
      </c>
      <c r="U19" s="2">
        <f>'GHG reductions from E3 Path'!U62</f>
        <v>1382425.5586742859</v>
      </c>
      <c r="V19" s="2">
        <f>'GHG reductions from E3 Path'!V62</f>
        <v>1430238.7465000008</v>
      </c>
      <c r="W19" s="2">
        <f>'GHG reductions from E3 Path'!W62</f>
        <v>1483673.7519333342</v>
      </c>
      <c r="X19" s="2">
        <f>'GHG reductions from E3 Path'!X62</f>
        <v>1537863.9265795243</v>
      </c>
      <c r="Y19" s="2">
        <f>'GHG reductions from E3 Path'!Y62</f>
        <v>1592805.7340571429</v>
      </c>
      <c r="Z19" s="2">
        <f>'GHG reductions from E3 Path'!Z62</f>
        <v>1648495.6407357149</v>
      </c>
      <c r="AA19" s="2">
        <f>'GHG reductions from E3 Path'!AA62</f>
        <v>1704930.115776191</v>
      </c>
      <c r="AB19" s="2">
        <f>'GHG reductions from E3 Path'!AB62</f>
        <v>1767903.960661429</v>
      </c>
      <c r="AC19" s="2">
        <f>'GHG reductions from E3 Path'!AC62</f>
        <v>1831728.7761371429</v>
      </c>
      <c r="AD19" s="2">
        <f>'GHG reductions from E3 Path'!AD62</f>
        <v>1896400.529006667</v>
      </c>
      <c r="AE19" s="2">
        <f>'GHG reductions from E3 Path'!AE62</f>
        <v>1961915.1900371432</v>
      </c>
      <c r="AF19" s="2">
        <f>'GHG reductions from E3 Path'!AF62</f>
        <v>2028268.7348000011</v>
      </c>
      <c r="AG19" s="2">
        <f>'GHG reductions from E3 Path'!AG62</f>
        <v>2104328.9032380958</v>
      </c>
      <c r="AH19" s="2">
        <f>'GHG reductions from E3 Path'!AH62</f>
        <v>2181382.9740642859</v>
      </c>
      <c r="AI19" s="2">
        <f>'GHG reductions from E3 Path'!AI62</f>
        <v>2259426.1915085721</v>
      </c>
      <c r="AJ19" s="2">
        <f>'GHG reductions from E3 Path'!AJ62</f>
        <v>2338453.8030066667</v>
      </c>
      <c r="AK19" s="2">
        <f>'GHG reductions from E3 Path'!AK62</f>
        <v>2418461.0600000015</v>
      </c>
    </row>
    <row r="20" spans="1:37" x14ac:dyDescent="0.35">
      <c r="A20" t="str">
        <f>'GHG reductions from E3 Path'!A63</f>
        <v>Fgas:  Other Trans</v>
      </c>
      <c r="B20" s="2">
        <f>'GHG reductions from E3 Path'!B63</f>
        <v>0</v>
      </c>
      <c r="C20" s="2">
        <f>'GHG reductions from E3 Path'!C63</f>
        <v>0</v>
      </c>
      <c r="D20" s="2">
        <f>'GHG reductions from E3 Path'!D63</f>
        <v>13355.36838</v>
      </c>
      <c r="E20" s="2">
        <f>'GHG reductions from E3 Path'!E63</f>
        <v>27211.411889999988</v>
      </c>
      <c r="F20" s="2">
        <f>'GHG reductions from E3 Path'!F63</f>
        <v>41671.603170000017</v>
      </c>
      <c r="G20" s="2">
        <f>'GHG reductions from E3 Path'!G63</f>
        <v>56669.288939999969</v>
      </c>
      <c r="H20" s="2">
        <f>'GHG reductions from E3 Path'!H63</f>
        <v>71944.421624999988</v>
      </c>
      <c r="I20" s="2">
        <f>'GHG reductions from E3 Path'!I63</f>
        <v>87693.439859999984</v>
      </c>
      <c r="J20" s="2">
        <f>'GHG reductions from E3 Path'!J63</f>
        <v>103951.16140499996</v>
      </c>
      <c r="K20" s="2">
        <f>'GHG reductions from E3 Path'!K63</f>
        <v>120698.43840000001</v>
      </c>
      <c r="L20" s="2">
        <f>'GHG reductions from E3 Path'!L63</f>
        <v>137552.20294500003</v>
      </c>
      <c r="M20" s="2">
        <f>'GHG reductions from E3 Path'!M63</f>
        <v>154219.48740000001</v>
      </c>
      <c r="N20" s="2">
        <f>'GHG reductions from E3 Path'!N63</f>
        <v>171209.20905</v>
      </c>
      <c r="O20" s="2">
        <f>'GHG reductions from E3 Path'!O63</f>
        <v>188535.84894</v>
      </c>
      <c r="P20" s="2">
        <f>'GHG reductions from E3 Path'!P63</f>
        <v>206214.605415</v>
      </c>
      <c r="Q20" s="2">
        <f>'GHG reductions from E3 Path'!Q63</f>
        <v>227143.07776190498</v>
      </c>
      <c r="R20" s="2">
        <f>'GHG reductions from E3 Path'!R63</f>
        <v>230252.16459619097</v>
      </c>
      <c r="S20" s="2">
        <f>'GHG reductions from E3 Path'!S63</f>
        <v>233410.75656857202</v>
      </c>
      <c r="T20" s="2">
        <f>'GHG reductions from E3 Path'!T63</f>
        <v>236621.79055666697</v>
      </c>
      <c r="U20" s="2">
        <f>'GHG reductions from E3 Path'!U63</f>
        <v>239888.255451429</v>
      </c>
      <c r="V20" s="2">
        <f>'GHG reductions from E3 Path'!V63</f>
        <v>243213.199571429</v>
      </c>
      <c r="W20" s="2">
        <f>'GHG reductions from E3 Path'!W63</f>
        <v>246814.38448000001</v>
      </c>
      <c r="X20" s="2">
        <f>'GHG reductions from E3 Path'!X63</f>
        <v>250480.92129809596</v>
      </c>
      <c r="Y20" s="2">
        <f>'GHG reductions from E3 Path'!Y63</f>
        <v>254216.20109142899</v>
      </c>
      <c r="Z20" s="2">
        <f>'GHG reductions from E3 Path'!Z63</f>
        <v>258023.68963428604</v>
      </c>
      <c r="AA20" s="2">
        <f>'GHG reductions from E3 Path'!AA63</f>
        <v>261906.93371904799</v>
      </c>
      <c r="AB20" s="2">
        <f>'GHG reductions from E3 Path'!AB63</f>
        <v>266101.49229857151</v>
      </c>
      <c r="AC20" s="2">
        <f>'GHG reductions from E3 Path'!AC63</f>
        <v>270380.36419809528</v>
      </c>
      <c r="AD20" s="2">
        <f>'GHG reductions from E3 Path'!AD63</f>
        <v>274747.54917000001</v>
      </c>
      <c r="AE20" s="2">
        <f>'GHG reductions from E3 Path'!AE63</f>
        <v>279207.15182571427</v>
      </c>
      <c r="AF20" s="2">
        <f>'GHG reductions from E3 Path'!AF63</f>
        <v>283763.3898785715</v>
      </c>
      <c r="AG20" s="2">
        <f>'GHG reductions from E3 Path'!AG63</f>
        <v>288672.64521333342</v>
      </c>
      <c r="AH20" s="2">
        <f>'GHG reductions from E3 Path'!AH63</f>
        <v>293689.27611428581</v>
      </c>
      <c r="AI20" s="2">
        <f>'GHG reductions from E3 Path'!AI63</f>
        <v>298818.08497142862</v>
      </c>
      <c r="AJ20" s="2">
        <f>'GHG reductions from E3 Path'!AJ63</f>
        <v>304064.0191638096</v>
      </c>
      <c r="AK20" s="2">
        <f>'GHG reductions from E3 Path'!AK63</f>
        <v>309432.17680000013</v>
      </c>
    </row>
    <row r="21" spans="1:37" x14ac:dyDescent="0.35">
      <c r="A21" t="str">
        <f>'GHG reductions from E3 Path'!A64</f>
        <v>Fgas: Electricity</v>
      </c>
      <c r="B21" s="2">
        <f>'GHG reductions from E3 Path'!B64</f>
        <v>0</v>
      </c>
      <c r="C21" s="2">
        <f>'GHG reductions from E3 Path'!C64</f>
        <v>0</v>
      </c>
      <c r="D21" s="2">
        <f>'GHG reductions from E3 Path'!D64</f>
        <v>5912.0060400000075</v>
      </c>
      <c r="E21" s="2">
        <f>'GHG reductions from E3 Path'!E64</f>
        <v>11744.247600000002</v>
      </c>
      <c r="F21" s="2">
        <f>'GHG reductions from E3 Path'!F64</f>
        <v>17497.415204999998</v>
      </c>
      <c r="G21" s="2">
        <f>'GHG reductions from E3 Path'!G64</f>
        <v>23172.481979999997</v>
      </c>
      <c r="H21" s="2">
        <f>'GHG reductions from E3 Path'!H64</f>
        <v>28759.310550000097</v>
      </c>
      <c r="I21" s="2">
        <f>'GHG reductions from E3 Path'!I64</f>
        <v>34262.1495</v>
      </c>
      <c r="J21" s="2">
        <f>'GHG reductions from E3 Path'!J64</f>
        <v>39680.2554750001</v>
      </c>
      <c r="K21" s="2">
        <f>'GHG reductions from E3 Path'!K64</f>
        <v>45012.88152000001</v>
      </c>
      <c r="L21" s="2">
        <f>'GHG reductions from E3 Path'!L64</f>
        <v>50259.2764950001</v>
      </c>
      <c r="M21" s="2">
        <f>'GHG reductions from E3 Path'!M64</f>
        <v>55431.331650000095</v>
      </c>
      <c r="N21" s="2">
        <f>'GHG reductions from E3 Path'!N64</f>
        <v>60518.572289999996</v>
      </c>
      <c r="O21" s="2">
        <f>'GHG reductions from E3 Path'!O64</f>
        <v>65520.347580000001</v>
      </c>
      <c r="P21" s="2">
        <f>'GHG reductions from E3 Path'!P64</f>
        <v>70436.003625000099</v>
      </c>
      <c r="Q21" s="2">
        <f>'GHG reductions from E3 Path'!Q64</f>
        <v>76232.006571428617</v>
      </c>
      <c r="R21" s="2">
        <f>'GHG reductions from E3 Path'!R64</f>
        <v>75843.341942380997</v>
      </c>
      <c r="S21" s="2">
        <f>'GHG reductions from E3 Path'!S64</f>
        <v>75437.720440000005</v>
      </c>
      <c r="T21" s="2">
        <f>'GHG reductions from E3 Path'!T64</f>
        <v>75015.587412381006</v>
      </c>
      <c r="U21" s="2">
        <f>'GHG reductions from E3 Path'!U64</f>
        <v>74577.379779047711</v>
      </c>
      <c r="V21" s="2">
        <f>'GHG reductions from E3 Path'!V64</f>
        <v>74123.526750000005</v>
      </c>
      <c r="W21" s="2">
        <f>'GHG reductions from E3 Path'!W64</f>
        <v>73607.734599999996</v>
      </c>
      <c r="X21" s="2">
        <f>'GHG reductions from E3 Path'!X64</f>
        <v>73078.511499047687</v>
      </c>
      <c r="Y21" s="2">
        <f>'GHG reductions from E3 Path'!Y64</f>
        <v>72536.299405714293</v>
      </c>
      <c r="Z21" s="2">
        <f>'GHG reductions from E3 Path'!Z64</f>
        <v>71981.532661904814</v>
      </c>
      <c r="AA21" s="2">
        <f>'GHG reductions from E3 Path'!AA64</f>
        <v>71414.63459999999</v>
      </c>
      <c r="AB21" s="2">
        <f>'GHG reductions from E3 Path'!AB64</f>
        <v>70801.232482857187</v>
      </c>
      <c r="AC21" s="2">
        <f>'GHG reductions from E3 Path'!AC64</f>
        <v>70177.827710476209</v>
      </c>
      <c r="AD21" s="2">
        <f>'GHG reductions from E3 Path'!AD64</f>
        <v>69544.839466666701</v>
      </c>
      <c r="AE21" s="2">
        <f>'GHG reductions from E3 Path'!AE64</f>
        <v>68902.677934285806</v>
      </c>
      <c r="AF21" s="2">
        <f>'GHG reductions from E3 Path'!AF64</f>
        <v>68251.743738095291</v>
      </c>
      <c r="AG21" s="2">
        <f>'GHG reductions from E3 Path'!AG64</f>
        <v>67571.243356190404</v>
      </c>
      <c r="AH21" s="2">
        <f>'GHG reductions from E3 Path'!AH64</f>
        <v>66883.835725714205</v>
      </c>
      <c r="AI21" s="2">
        <f>'GHG reductions from E3 Path'!AI64</f>
        <v>66189.9043285714</v>
      </c>
      <c r="AJ21" s="2">
        <f>'GHG reductions from E3 Path'!AJ64</f>
        <v>65489.820598095292</v>
      </c>
      <c r="AK21" s="2">
        <f>'GHG reductions from E3 Path'!AK64</f>
        <v>64783.948799999998</v>
      </c>
    </row>
    <row r="22" spans="1:37" x14ac:dyDescent="0.35">
      <c r="A22" t="str">
        <f>'GHG reductions from E3 Path'!A65</f>
        <v>Land: Fire</v>
      </c>
      <c r="B22" s="2">
        <f>'GHG reductions from E3 Path'!B65</f>
        <v>0</v>
      </c>
      <c r="C22" s="2">
        <f>'GHG reductions from E3 Path'!C65</f>
        <v>0</v>
      </c>
      <c r="D22" s="2">
        <f>'GHG reductions from E3 Path'!D65</f>
        <v>0</v>
      </c>
      <c r="E22" s="2">
        <f>'GHG reductions from E3 Path'!E65</f>
        <v>0</v>
      </c>
      <c r="F22" s="2">
        <f>'GHG reductions from E3 Path'!F65</f>
        <v>0</v>
      </c>
      <c r="G22" s="2">
        <f>'GHG reductions from E3 Path'!G65</f>
        <v>0</v>
      </c>
      <c r="H22" s="2">
        <f>'GHG reductions from E3 Path'!H65</f>
        <v>0</v>
      </c>
      <c r="I22" s="2">
        <f>'GHG reductions from E3 Path'!I65</f>
        <v>0</v>
      </c>
      <c r="J22" s="2">
        <f>'GHG reductions from E3 Path'!J65</f>
        <v>0</v>
      </c>
      <c r="K22" s="2">
        <f>'GHG reductions from E3 Path'!K65</f>
        <v>0</v>
      </c>
      <c r="L22" s="2">
        <f>'GHG reductions from E3 Path'!L65</f>
        <v>0</v>
      </c>
      <c r="M22" s="2">
        <f>'GHG reductions from E3 Path'!M65</f>
        <v>0</v>
      </c>
      <c r="N22" s="2">
        <f>'GHG reductions from E3 Path'!N65</f>
        <v>0</v>
      </c>
      <c r="O22" s="2">
        <f>'GHG reductions from E3 Path'!O65</f>
        <v>0</v>
      </c>
      <c r="P22" s="2">
        <f>'GHG reductions from E3 Path'!P65</f>
        <v>0</v>
      </c>
      <c r="Q22" s="2">
        <f>'GHG reductions from E3 Path'!Q65</f>
        <v>0</v>
      </c>
      <c r="R22" s="2">
        <f>'GHG reductions from E3 Path'!R65</f>
        <v>0</v>
      </c>
      <c r="S22" s="2">
        <f>'GHG reductions from E3 Path'!S65</f>
        <v>0</v>
      </c>
      <c r="T22" s="2">
        <f>'GHG reductions from E3 Path'!T65</f>
        <v>0</v>
      </c>
      <c r="U22" s="2">
        <f>'GHG reductions from E3 Path'!U65</f>
        <v>0</v>
      </c>
      <c r="V22" s="2">
        <f>'GHG reductions from E3 Path'!V65</f>
        <v>0</v>
      </c>
      <c r="W22" s="2">
        <f>'GHG reductions from E3 Path'!W65</f>
        <v>0</v>
      </c>
      <c r="X22" s="2">
        <f>'GHG reductions from E3 Path'!X65</f>
        <v>0</v>
      </c>
      <c r="Y22" s="2">
        <f>'GHG reductions from E3 Path'!Y65</f>
        <v>0</v>
      </c>
      <c r="Z22" s="2">
        <f>'GHG reductions from E3 Path'!Z65</f>
        <v>0</v>
      </c>
      <c r="AA22" s="2">
        <f>'GHG reductions from E3 Path'!AA65</f>
        <v>0</v>
      </c>
      <c r="AB22" s="2">
        <f>'GHG reductions from E3 Path'!AB65</f>
        <v>0</v>
      </c>
      <c r="AC22" s="2">
        <f>'GHG reductions from E3 Path'!AC65</f>
        <v>0</v>
      </c>
      <c r="AD22" s="2">
        <f>'GHG reductions from E3 Path'!AD65</f>
        <v>0</v>
      </c>
      <c r="AE22" s="2">
        <f>'GHG reductions from E3 Path'!AE65</f>
        <v>0</v>
      </c>
      <c r="AF22" s="2">
        <f>'GHG reductions from E3 Path'!AF65</f>
        <v>0</v>
      </c>
      <c r="AG22" s="2">
        <f>'GHG reductions from E3 Path'!AG65</f>
        <v>0</v>
      </c>
      <c r="AH22" s="2">
        <f>'GHG reductions from E3 Path'!AH65</f>
        <v>0</v>
      </c>
      <c r="AI22" s="2">
        <f>'GHG reductions from E3 Path'!AI65</f>
        <v>0</v>
      </c>
      <c r="AJ22" s="2">
        <f>'GHG reductions from E3 Path'!AJ65</f>
        <v>0</v>
      </c>
      <c r="AK22" s="2">
        <f>'GHG reductions from E3 Path'!AK65</f>
        <v>0</v>
      </c>
    </row>
    <row r="23" spans="1:37" x14ac:dyDescent="0.35">
      <c r="A23" t="str">
        <f>'GHG reductions from E3 Path'!A66</f>
        <v>Land: Use Change</v>
      </c>
      <c r="B23" s="2">
        <f>'GHG reductions from E3 Path'!B66</f>
        <v>0</v>
      </c>
      <c r="C23" s="2">
        <f>'GHG reductions from E3 Path'!C66</f>
        <v>0</v>
      </c>
      <c r="D23" s="2">
        <f>'GHG reductions from E3 Path'!D66</f>
        <v>0</v>
      </c>
      <c r="E23" s="2">
        <f>'GHG reductions from E3 Path'!E66</f>
        <v>0</v>
      </c>
      <c r="F23" s="2">
        <f>'GHG reductions from E3 Path'!F66</f>
        <v>0</v>
      </c>
      <c r="G23" s="2">
        <f>'GHG reductions from E3 Path'!G66</f>
        <v>0</v>
      </c>
      <c r="H23" s="2">
        <f>'GHG reductions from E3 Path'!H66</f>
        <v>0</v>
      </c>
      <c r="I23" s="2">
        <f>'GHG reductions from E3 Path'!I66</f>
        <v>0</v>
      </c>
      <c r="J23" s="2">
        <f>'GHG reductions from E3 Path'!J66</f>
        <v>0</v>
      </c>
      <c r="K23" s="2">
        <f>'GHG reductions from E3 Path'!K66</f>
        <v>0</v>
      </c>
      <c r="L23" s="2">
        <f>'GHG reductions from E3 Path'!L66</f>
        <v>0</v>
      </c>
      <c r="M23" s="2">
        <f>'GHG reductions from E3 Path'!M66</f>
        <v>0</v>
      </c>
      <c r="N23" s="2">
        <f>'GHG reductions from E3 Path'!N66</f>
        <v>0</v>
      </c>
      <c r="O23" s="2">
        <f>'GHG reductions from E3 Path'!O66</f>
        <v>0</v>
      </c>
      <c r="P23" s="2">
        <f>'GHG reductions from E3 Path'!P66</f>
        <v>0</v>
      </c>
      <c r="Q23" s="2">
        <f>'GHG reductions from E3 Path'!Q66</f>
        <v>0</v>
      </c>
      <c r="R23" s="2">
        <f>'GHG reductions from E3 Path'!R66</f>
        <v>0</v>
      </c>
      <c r="S23" s="2">
        <f>'GHG reductions from E3 Path'!S66</f>
        <v>0</v>
      </c>
      <c r="T23" s="2">
        <f>'GHG reductions from E3 Path'!T66</f>
        <v>0</v>
      </c>
      <c r="U23" s="2">
        <f>'GHG reductions from E3 Path'!U66</f>
        <v>0</v>
      </c>
      <c r="V23" s="2">
        <f>'GHG reductions from E3 Path'!V66</f>
        <v>0</v>
      </c>
      <c r="W23" s="2">
        <f>'GHG reductions from E3 Path'!W66</f>
        <v>0</v>
      </c>
      <c r="X23" s="2">
        <f>'GHG reductions from E3 Path'!X66</f>
        <v>0</v>
      </c>
      <c r="Y23" s="2">
        <f>'GHG reductions from E3 Path'!Y66</f>
        <v>0</v>
      </c>
      <c r="Z23" s="2">
        <f>'GHG reductions from E3 Path'!Z66</f>
        <v>0</v>
      </c>
      <c r="AA23" s="2">
        <f>'GHG reductions from E3 Path'!AA66</f>
        <v>0</v>
      </c>
      <c r="AB23" s="2">
        <f>'GHG reductions from E3 Path'!AB66</f>
        <v>0</v>
      </c>
      <c r="AC23" s="2">
        <f>'GHG reductions from E3 Path'!AC66</f>
        <v>0</v>
      </c>
      <c r="AD23" s="2">
        <f>'GHG reductions from E3 Path'!AD66</f>
        <v>0</v>
      </c>
      <c r="AE23" s="2">
        <f>'GHG reductions from E3 Path'!AE66</f>
        <v>0</v>
      </c>
      <c r="AF23" s="2">
        <f>'GHG reductions from E3 Path'!AF66</f>
        <v>0</v>
      </c>
      <c r="AG23" s="2">
        <f>'GHG reductions from E3 Path'!AG66</f>
        <v>0</v>
      </c>
      <c r="AH23" s="2">
        <f>'GHG reductions from E3 Path'!AH66</f>
        <v>0</v>
      </c>
      <c r="AI23" s="2">
        <f>'GHG reductions from E3 Path'!AI66</f>
        <v>0</v>
      </c>
      <c r="AJ23" s="2">
        <f>'GHG reductions from E3 Path'!AJ66</f>
        <v>0</v>
      </c>
      <c r="AK23" s="2">
        <f>'GHG reductions from E3 Path'!AK66</f>
        <v>0</v>
      </c>
    </row>
    <row r="24" spans="1:37" x14ac:dyDescent="0.35">
      <c r="A24" t="s">
        <v>77</v>
      </c>
      <c r="B24" s="2">
        <v>0</v>
      </c>
      <c r="C24" s="2">
        <v>0</v>
      </c>
      <c r="D24" s="2" t="e">
        <f>#REF!</f>
        <v>#REF!</v>
      </c>
      <c r="E24" s="2" t="e">
        <f>#REF!</f>
        <v>#REF!</v>
      </c>
      <c r="F24" s="2" t="e">
        <f>#REF!</f>
        <v>#REF!</v>
      </c>
      <c r="G24" s="2" t="e">
        <f>#REF!</f>
        <v>#REF!</v>
      </c>
      <c r="H24" s="2" t="e">
        <f>#REF!</f>
        <v>#REF!</v>
      </c>
      <c r="I24" s="2" t="e">
        <f>#REF!</f>
        <v>#REF!</v>
      </c>
      <c r="J24" s="2" t="e">
        <f>#REF!</f>
        <v>#REF!</v>
      </c>
      <c r="K24" s="2" t="e">
        <f>#REF!</f>
        <v>#REF!</v>
      </c>
      <c r="L24" s="2" t="e">
        <f>#REF!</f>
        <v>#REF!</v>
      </c>
      <c r="M24" s="2" t="e">
        <f>#REF!</f>
        <v>#REF!</v>
      </c>
      <c r="N24" s="2" t="e">
        <f>#REF!</f>
        <v>#REF!</v>
      </c>
      <c r="O24" s="2" t="e">
        <f>#REF!</f>
        <v>#REF!</v>
      </c>
      <c r="P24" s="2" t="e">
        <f>#REF!</f>
        <v>#REF!</v>
      </c>
      <c r="Q24" s="2" t="e">
        <f>#REF!</f>
        <v>#REF!</v>
      </c>
      <c r="R24" s="2" t="e">
        <f>#REF!</f>
        <v>#REF!</v>
      </c>
      <c r="S24" s="2" t="e">
        <f>#REF!</f>
        <v>#REF!</v>
      </c>
      <c r="T24" s="2" t="e">
        <f>#REF!</f>
        <v>#REF!</v>
      </c>
      <c r="U24" s="2" t="e">
        <f>#REF!</f>
        <v>#REF!</v>
      </c>
      <c r="V24" s="2" t="e">
        <f>#REF!</f>
        <v>#REF!</v>
      </c>
      <c r="W24" s="2" t="e">
        <f>#REF!</f>
        <v>#REF!</v>
      </c>
      <c r="X24" s="2" t="e">
        <f>#REF!</f>
        <v>#REF!</v>
      </c>
      <c r="Y24" s="2" t="e">
        <f>#REF!</f>
        <v>#REF!</v>
      </c>
      <c r="Z24" s="2" t="e">
        <f>#REF!</f>
        <v>#REF!</v>
      </c>
      <c r="AA24" s="2" t="e">
        <f>#REF!</f>
        <v>#REF!</v>
      </c>
      <c r="AB24" s="2" t="e">
        <f>#REF!</f>
        <v>#REF!</v>
      </c>
      <c r="AC24" s="2" t="e">
        <f>#REF!</f>
        <v>#REF!</v>
      </c>
      <c r="AD24" s="2" t="e">
        <f>#REF!</f>
        <v>#REF!</v>
      </c>
      <c r="AE24" s="2" t="e">
        <f>#REF!</f>
        <v>#REF!</v>
      </c>
      <c r="AF24" s="2" t="e">
        <f>#REF!</f>
        <v>#REF!</v>
      </c>
      <c r="AG24" t="e">
        <f>#REF!</f>
        <v>#REF!</v>
      </c>
      <c r="AH24" t="e">
        <f>#REF!</f>
        <v>#REF!</v>
      </c>
      <c r="AI24" t="e">
        <f>#REF!</f>
        <v>#REF!</v>
      </c>
      <c r="AJ24" t="e">
        <f>#REF!</f>
        <v>#REF!</v>
      </c>
      <c r="AK24" t="e">
        <f>#REF!</f>
        <v>#REF!</v>
      </c>
    </row>
    <row r="25" spans="1:37" x14ac:dyDescent="0.35">
      <c r="AK25" s="2"/>
    </row>
    <row r="26" spans="1:37" x14ac:dyDescent="0.35">
      <c r="A26" t="str">
        <f>'GHG reductions from E3 Path'!A69</f>
        <v>Sum of row 50-51-52-53 for EPS category NGPS</v>
      </c>
      <c r="B26" s="2">
        <f>'GHG reductions from E3 Path'!B69</f>
        <v>53</v>
      </c>
      <c r="C26" s="2">
        <f>'GHG reductions from E3 Path'!C69</f>
        <v>53</v>
      </c>
      <c r="D26" s="2">
        <f>'GHG reductions from E3 Path'!D69</f>
        <v>207444.60526785778</v>
      </c>
      <c r="E26" s="2">
        <f>'GHG reductions from E3 Path'!E69</f>
        <v>414836.21053571487</v>
      </c>
      <c r="F26" s="2">
        <f>'GHG reductions from E3 Path'!F69</f>
        <v>622227.81580357219</v>
      </c>
      <c r="G26" s="2">
        <f>'GHG reductions from E3 Path'!G69</f>
        <v>829619.42107142927</v>
      </c>
      <c r="H26" s="2">
        <f>'GHG reductions from E3 Path'!H69</f>
        <v>1037011.0263392861</v>
      </c>
      <c r="I26" s="2">
        <f>'GHG reductions from E3 Path'!I69</f>
        <v>1244402.6316071432</v>
      </c>
      <c r="J26" s="2">
        <f>'GHG reductions from E3 Path'!J69</f>
        <v>1451794.2368750009</v>
      </c>
      <c r="K26" s="2">
        <f>'GHG reductions from E3 Path'!K69</f>
        <v>1659185.8421428581</v>
      </c>
      <c r="L26" s="2">
        <f>'GHG reductions from E3 Path'!L69</f>
        <v>1866577.4474107148</v>
      </c>
      <c r="M26" s="2">
        <f>'GHG reductions from E3 Path'!M69</f>
        <v>2073969.052678572</v>
      </c>
      <c r="N26" s="2">
        <f>'GHG reductions from E3 Path'!N69</f>
        <v>2281360.6579464287</v>
      </c>
      <c r="O26" s="2">
        <f>'GHG reductions from E3 Path'!O69</f>
        <v>2488752.263214286</v>
      </c>
      <c r="P26" s="2">
        <f>'GHG reductions from E3 Path'!P69</f>
        <v>2696143.8684821432</v>
      </c>
      <c r="Q26" s="2">
        <f>'GHG reductions from E3 Path'!Q69</f>
        <v>3011071.8616666673</v>
      </c>
      <c r="R26" s="2">
        <f>'GHG reductions from E3 Path'!R69</f>
        <v>3118608.2495833337</v>
      </c>
      <c r="S26" s="2">
        <f>'GHG reductions from E3 Path'!S69</f>
        <v>3226144.6375000002</v>
      </c>
      <c r="T26" s="2">
        <f>'GHG reductions from E3 Path'!T69</f>
        <v>3333681.0254166666</v>
      </c>
      <c r="U26" s="2">
        <f>'GHG reductions from E3 Path'!U69</f>
        <v>3441217.413333334</v>
      </c>
      <c r="V26" s="2">
        <f>'GHG reductions from E3 Path'!V69</f>
        <v>3548753.80125</v>
      </c>
      <c r="W26" s="2">
        <f>'GHG reductions from E3 Path'!W69</f>
        <v>3656290.1891666674</v>
      </c>
      <c r="X26" s="2">
        <f>'GHG reductions from E3 Path'!X69</f>
        <v>3763826.5770833339</v>
      </c>
      <c r="Y26" s="2">
        <f>'GHG reductions from E3 Path'!Y69</f>
        <v>3871362.9650000003</v>
      </c>
      <c r="Z26" s="2">
        <f>'GHG reductions from E3 Path'!Z69</f>
        <v>3978899.3529166668</v>
      </c>
      <c r="AA26" s="2">
        <f>'GHG reductions from E3 Path'!AA69</f>
        <v>4086435.7408333342</v>
      </c>
      <c r="AB26" s="2">
        <f>'GHG reductions from E3 Path'!AB69</f>
        <v>4193972.1287500011</v>
      </c>
      <c r="AC26" s="2">
        <f>'GHG reductions from E3 Path'!AC69</f>
        <v>4301508.5166666666</v>
      </c>
      <c r="AD26" s="2">
        <f>'GHG reductions from E3 Path'!AD69</f>
        <v>4409044.904583334</v>
      </c>
      <c r="AE26" s="2">
        <f>'GHG reductions from E3 Path'!AE69</f>
        <v>4516581.2924999995</v>
      </c>
      <c r="AF26" s="2">
        <f>'GHG reductions from E3 Path'!AF69</f>
        <v>4624117.6804166669</v>
      </c>
      <c r="AG26" s="2">
        <f>'GHG reductions from E3 Path'!AG69</f>
        <v>4731654.0683333343</v>
      </c>
      <c r="AH26" s="2">
        <f>'GHG reductions from E3 Path'!AH69</f>
        <v>4839190.4562500007</v>
      </c>
      <c r="AI26" s="2">
        <f>'GHG reductions from E3 Path'!AI69</f>
        <v>4946726.8441666663</v>
      </c>
      <c r="AJ26" s="2">
        <f>'GHG reductions from E3 Path'!AJ69</f>
        <v>5054263.2320833337</v>
      </c>
      <c r="AK26" s="2">
        <f>'GHG reductions from E3 Path'!AK69</f>
        <v>5161799.62</v>
      </c>
    </row>
    <row r="28" spans="1:37" x14ac:dyDescent="0.35">
      <c r="A28" t="str">
        <f>'GHG reductions from E3 Path'!A71</f>
        <v>Sum of Fgas</v>
      </c>
      <c r="B28" s="2">
        <f>'GHG reductions from E3 Path'!B71</f>
        <v>0</v>
      </c>
      <c r="C28" s="2">
        <f>'GHG reductions from E3 Path'!C71</f>
        <v>0</v>
      </c>
      <c r="D28" s="2">
        <f>'GHG reductions from E3 Path'!D71</f>
        <v>860627.22389998974</v>
      </c>
      <c r="E28" s="2">
        <f>'GHG reductions from E3 Path'!E71</f>
        <v>1779051.62592</v>
      </c>
      <c r="F28" s="2">
        <f>'GHG reductions from E3 Path'!F71</f>
        <v>2790332.3565449901</v>
      </c>
      <c r="G28" s="2">
        <f>'GHG reductions from E3 Path'!G71</f>
        <v>3860059.8151799999</v>
      </c>
      <c r="H28" s="2">
        <f>'GHG reductions from E3 Path'!H71</f>
        <v>4998457.8866250012</v>
      </c>
      <c r="I28" s="2">
        <f>'GHG reductions from E3 Path'!I71</f>
        <v>6208826.9957999997</v>
      </c>
      <c r="J28" s="2">
        <f>'GHG reductions from E3 Path'!J71</f>
        <v>7491714.1828200007</v>
      </c>
      <c r="K28" s="2">
        <f>'GHG reductions from E3 Path'!K71</f>
        <v>8847889.4174400009</v>
      </c>
      <c r="L28" s="2">
        <f>'GHG reductions from E3 Path'!L71</f>
        <v>10257958.525275001</v>
      </c>
      <c r="M28" s="2">
        <f>'GHG reductions from E3 Path'!M71</f>
        <v>11623773.47850001</v>
      </c>
      <c r="N28" s="2">
        <f>'GHG reductions from E3 Path'!N71</f>
        <v>13036707.489465002</v>
      </c>
      <c r="O28" s="2">
        <f>'GHG reductions from E3 Path'!O71</f>
        <v>14497740.724860001</v>
      </c>
      <c r="P28" s="2">
        <f>'GHG reductions from E3 Path'!P71</f>
        <v>16006748.94643501</v>
      </c>
      <c r="Q28" s="2">
        <f>'GHG reductions from E3 Path'!Q71</f>
        <v>17790434.660733335</v>
      </c>
      <c r="R28" s="2">
        <f>'GHG reductions from E3 Path'!R71</f>
        <v>18086452.286165729</v>
      </c>
      <c r="S28" s="2">
        <f>'GHG reductions from E3 Path'!S71</f>
        <v>18384070.780702882</v>
      </c>
      <c r="T28" s="2">
        <f>'GHG reductions from E3 Path'!T71</f>
        <v>18684255.147777144</v>
      </c>
      <c r="U28" s="2">
        <f>'GHG reductions from E3 Path'!U71</f>
        <v>18987809.666864783</v>
      </c>
      <c r="V28" s="2">
        <f>'GHG reductions from E3 Path'!V71</f>
        <v>19294153.556035731</v>
      </c>
      <c r="W28" s="2">
        <f>'GHG reductions from E3 Path'!W71</f>
        <v>19628495.718800008</v>
      </c>
      <c r="X28" s="2">
        <f>'GHG reductions from E3 Path'!X71</f>
        <v>19966252.214506686</v>
      </c>
      <c r="Y28" s="2">
        <f>'GHG reductions from E3 Path'!Y71</f>
        <v>20307665.690245733</v>
      </c>
      <c r="Z28" s="2">
        <f>'GHG reductions from E3 Path'!Z71</f>
        <v>20652870.011832401</v>
      </c>
      <c r="AA28" s="2">
        <f>'GHG reductions from E3 Path'!AA71</f>
        <v>21002021.042785723</v>
      </c>
      <c r="AB28" s="2">
        <f>'GHG reductions from E3 Path'!AB71</f>
        <v>21336623.123865735</v>
      </c>
      <c r="AC28" s="2">
        <f>'GHG reductions from E3 Path'!AC71</f>
        <v>21675528.864857163</v>
      </c>
      <c r="AD28" s="2">
        <f>'GHG reductions from E3 Path'!AD71</f>
        <v>22018864.917623345</v>
      </c>
      <c r="AE28" s="2">
        <f>'GHG reductions from E3 Path'!AE71</f>
        <v>22366847.877231434</v>
      </c>
      <c r="AF28" s="2">
        <f>'GHG reductions from E3 Path'!AF71</f>
        <v>22719670.946316682</v>
      </c>
      <c r="AG28" s="2">
        <f>'GHG reductions from E3 Path'!AG71</f>
        <v>23071293.300441913</v>
      </c>
      <c r="AH28" s="2">
        <f>'GHG reductions from E3 Path'!AH71</f>
        <v>23428195.114928585</v>
      </c>
      <c r="AI28" s="2">
        <f>'GHG reductions from E3 Path'!AI71</f>
        <v>23790534.934400972</v>
      </c>
      <c r="AJ28" s="2">
        <f>'GHG reductions from E3 Path'!AJ71</f>
        <v>24158567.492432859</v>
      </c>
      <c r="AK28" s="2">
        <f>'GHG reductions from E3 Path'!AK71</f>
        <v>24532493.984000005</v>
      </c>
    </row>
    <row r="30" spans="1:37" x14ac:dyDescent="0.35">
      <c r="A30" t="s">
        <v>64</v>
      </c>
    </row>
    <row r="31" spans="1:37" x14ac:dyDescent="0.35">
      <c r="A31" t="s">
        <v>55</v>
      </c>
    </row>
    <row r="32" spans="1:37" x14ac:dyDescent="0.3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row>
    <row r="33" spans="1:37" x14ac:dyDescent="0.35">
      <c r="A33" t="s">
        <v>80</v>
      </c>
    </row>
    <row r="34" spans="1:37" x14ac:dyDescent="0.35">
      <c r="E34">
        <v>2018</v>
      </c>
      <c r="F34">
        <v>2019</v>
      </c>
      <c r="G34">
        <f>F34+1</f>
        <v>2020</v>
      </c>
      <c r="H34">
        <f t="shared" ref="H34:L34" si="0">G34+1</f>
        <v>2021</v>
      </c>
      <c r="I34">
        <f t="shared" si="0"/>
        <v>2022</v>
      </c>
      <c r="J34">
        <f t="shared" si="0"/>
        <v>2023</v>
      </c>
      <c r="K34">
        <f t="shared" si="0"/>
        <v>2024</v>
      </c>
      <c r="L34">
        <f t="shared" si="0"/>
        <v>2025</v>
      </c>
      <c r="M34">
        <v>2026</v>
      </c>
      <c r="N34">
        <f>M34+1</f>
        <v>2027</v>
      </c>
      <c r="O34">
        <f t="shared" ref="O34:Q34" si="1">N34+1</f>
        <v>2028</v>
      </c>
      <c r="P34">
        <f t="shared" si="1"/>
        <v>2029</v>
      </c>
      <c r="Q34">
        <f t="shared" si="1"/>
        <v>2030</v>
      </c>
    </row>
    <row r="35" spans="1:37" x14ac:dyDescent="0.35">
      <c r="A35" t="s">
        <v>56</v>
      </c>
      <c r="B35" s="7">
        <f>B28/$AK$28</f>
        <v>0</v>
      </c>
      <c r="C35" s="7">
        <f t="shared" ref="C35:Q35" si="2">C28/$AK$28</f>
        <v>0</v>
      </c>
      <c r="D35" s="7">
        <f t="shared" si="2"/>
        <v>3.5081114234096517E-2</v>
      </c>
      <c r="E35" s="7">
        <f t="shared" si="2"/>
        <v>7.2518172309765594E-2</v>
      </c>
      <c r="F35" s="7">
        <f t="shared" si="2"/>
        <v>0.113740264579901</v>
      </c>
      <c r="G35" s="7">
        <f t="shared" si="2"/>
        <v>0.15734477781580281</v>
      </c>
      <c r="H35" s="7">
        <f t="shared" si="2"/>
        <v>0.20374846071031244</v>
      </c>
      <c r="I35" s="7">
        <f t="shared" si="2"/>
        <v>0.25308584605582179</v>
      </c>
      <c r="J35" s="7">
        <f t="shared" si="2"/>
        <v>0.30537923244599863</v>
      </c>
      <c r="K35" s="7">
        <f t="shared" si="2"/>
        <v>0.36066000559138256</v>
      </c>
      <c r="L35" s="8">
        <f t="shared" si="2"/>
        <v>0.41813761503274804</v>
      </c>
      <c r="M35" s="9">
        <f t="shared" si="2"/>
        <v>0.47381132493422762</v>
      </c>
      <c r="N35" s="9">
        <f t="shared" si="2"/>
        <v>0.53140571431373795</v>
      </c>
      <c r="O35" s="9">
        <f t="shared" si="2"/>
        <v>0.59096073698480756</v>
      </c>
      <c r="P35" s="9">
        <f t="shared" si="2"/>
        <v>0.65247132871507263</v>
      </c>
      <c r="Q35" s="9">
        <f t="shared" si="2"/>
        <v>0.72517839695940356</v>
      </c>
      <c r="R35" s="9">
        <v>0.72517839695940356</v>
      </c>
      <c r="S35" s="9">
        <v>0.72517839695940356</v>
      </c>
      <c r="T35" s="9">
        <v>0.72517839695940356</v>
      </c>
      <c r="U35" s="9">
        <v>0.72517839695940356</v>
      </c>
      <c r="V35" s="9">
        <v>0.72517839695940356</v>
      </c>
      <c r="W35" s="9">
        <v>0.72517839695940356</v>
      </c>
      <c r="X35" s="9">
        <v>0.72517839695940356</v>
      </c>
      <c r="Y35" s="9">
        <v>0.72517839695940356</v>
      </c>
      <c r="Z35" s="9">
        <v>0.72517839695940356</v>
      </c>
      <c r="AA35" s="9">
        <v>0.72517839695940356</v>
      </c>
      <c r="AB35" s="9">
        <v>0.72517839695940356</v>
      </c>
      <c r="AC35" s="9">
        <v>0.72517839695940356</v>
      </c>
      <c r="AD35" s="9">
        <v>0.72517839695940356</v>
      </c>
      <c r="AE35" s="9">
        <v>0.72517839695940356</v>
      </c>
      <c r="AF35" s="9">
        <v>0.72517839695940356</v>
      </c>
      <c r="AG35" s="9">
        <v>0.72517839695940356</v>
      </c>
      <c r="AH35" s="9">
        <v>0.72517839695940356</v>
      </c>
      <c r="AI35" s="9">
        <v>0.72517839695940356</v>
      </c>
      <c r="AJ35" s="9">
        <v>0.72517839695940356</v>
      </c>
      <c r="AK35" s="9">
        <v>0.72517839695940356</v>
      </c>
    </row>
    <row r="36" spans="1:37" x14ac:dyDescent="0.35">
      <c r="A36" t="s">
        <v>57</v>
      </c>
      <c r="B36" s="7">
        <f>B6/$AK$6</f>
        <v>0</v>
      </c>
      <c r="C36" s="7">
        <f t="shared" ref="C36:Q36" si="3">C6/$AK$6</f>
        <v>0</v>
      </c>
      <c r="D36" s="7">
        <f t="shared" si="3"/>
        <v>0</v>
      </c>
      <c r="E36" s="7">
        <f t="shared" si="3"/>
        <v>0</v>
      </c>
      <c r="F36" s="7">
        <f t="shared" si="3"/>
        <v>0</v>
      </c>
      <c r="G36" s="7">
        <f t="shared" si="3"/>
        <v>4.8951048951064967E-2</v>
      </c>
      <c r="H36" s="7">
        <f t="shared" si="3"/>
        <v>9.79020979021306E-2</v>
      </c>
      <c r="I36" s="7">
        <f t="shared" si="3"/>
        <v>0.14685314685315953</v>
      </c>
      <c r="J36" s="7">
        <f t="shared" si="3"/>
        <v>0.19580419580422448</v>
      </c>
      <c r="K36" s="7">
        <f t="shared" si="3"/>
        <v>0.24475524475525409</v>
      </c>
      <c r="L36" s="8">
        <f t="shared" si="3"/>
        <v>0.2937062937062937</v>
      </c>
      <c r="M36" s="9">
        <f t="shared" si="3"/>
        <v>0.34265734265734465</v>
      </c>
      <c r="N36" s="9">
        <f t="shared" si="3"/>
        <v>0.39160839160839156</v>
      </c>
      <c r="O36" s="9">
        <f t="shared" si="3"/>
        <v>0.44055944055944252</v>
      </c>
      <c r="P36" s="9">
        <f t="shared" si="3"/>
        <v>0.48951048951048948</v>
      </c>
      <c r="Q36" s="9">
        <f t="shared" si="3"/>
        <v>0.56043956043956189</v>
      </c>
      <c r="R36" s="9">
        <v>0.56043956043956189</v>
      </c>
      <c r="S36" s="9">
        <v>0.56043956043956189</v>
      </c>
      <c r="T36" s="9">
        <v>0.56043956043956189</v>
      </c>
      <c r="U36" s="9">
        <v>0.56043956043956189</v>
      </c>
      <c r="V36" s="9">
        <v>0.56043956043956189</v>
      </c>
      <c r="W36" s="9">
        <v>0.56043956043956189</v>
      </c>
      <c r="X36" s="9">
        <v>0.56043956043956189</v>
      </c>
      <c r="Y36" s="9">
        <v>0.56043956043956189</v>
      </c>
      <c r="Z36" s="9">
        <v>0.56043956043956189</v>
      </c>
      <c r="AA36" s="9">
        <v>0.56043956043956189</v>
      </c>
      <c r="AB36" s="9">
        <v>0.56043956043956189</v>
      </c>
      <c r="AC36" s="9">
        <v>0.56043956043956189</v>
      </c>
      <c r="AD36" s="9">
        <v>0.56043956043956189</v>
      </c>
      <c r="AE36" s="9">
        <v>0.56043956043956189</v>
      </c>
      <c r="AF36" s="9">
        <v>0.56043956043956189</v>
      </c>
      <c r="AG36" s="9">
        <v>0.56043956043956189</v>
      </c>
      <c r="AH36" s="9">
        <v>0.56043956043956189</v>
      </c>
      <c r="AI36" s="9">
        <v>0.56043956043956189</v>
      </c>
      <c r="AJ36" s="9">
        <v>0.56043956043956189</v>
      </c>
      <c r="AK36" s="9">
        <v>0.56043956043956189</v>
      </c>
    </row>
    <row r="37" spans="1:37" x14ac:dyDescent="0.35">
      <c r="A37" t="s">
        <v>58</v>
      </c>
      <c r="B37" s="7">
        <v>0</v>
      </c>
      <c r="C37" s="7">
        <v>0</v>
      </c>
      <c r="D37" s="7">
        <v>0</v>
      </c>
      <c r="E37" s="7">
        <v>0</v>
      </c>
      <c r="F37" s="7">
        <v>0</v>
      </c>
      <c r="G37" s="7">
        <v>0</v>
      </c>
      <c r="H37" s="7">
        <v>0</v>
      </c>
      <c r="I37" s="7">
        <v>0</v>
      </c>
      <c r="J37" s="7">
        <v>0</v>
      </c>
      <c r="K37" s="7">
        <v>0</v>
      </c>
      <c r="L37" s="8">
        <v>0</v>
      </c>
      <c r="M37" s="9">
        <v>0</v>
      </c>
      <c r="N37" s="9">
        <v>0</v>
      </c>
      <c r="O37" s="9">
        <v>0</v>
      </c>
      <c r="P37" s="9">
        <v>0</v>
      </c>
      <c r="Q37" s="9">
        <v>0</v>
      </c>
      <c r="R37" s="9">
        <v>0</v>
      </c>
      <c r="S37" s="9">
        <v>0</v>
      </c>
      <c r="T37" s="9">
        <v>0</v>
      </c>
      <c r="U37" s="9">
        <v>0</v>
      </c>
      <c r="V37" s="9">
        <v>0</v>
      </c>
      <c r="W37" s="9">
        <v>0</v>
      </c>
      <c r="X37" s="9">
        <v>0</v>
      </c>
      <c r="Y37" s="9">
        <v>0</v>
      </c>
      <c r="Z37" s="9">
        <v>0</v>
      </c>
      <c r="AA37" s="9">
        <v>0</v>
      </c>
      <c r="AB37" s="9">
        <v>0</v>
      </c>
      <c r="AC37" s="9">
        <v>0</v>
      </c>
      <c r="AD37" s="9">
        <v>0</v>
      </c>
      <c r="AE37" s="9">
        <v>0</v>
      </c>
      <c r="AF37" s="9">
        <v>0</v>
      </c>
      <c r="AG37" s="9">
        <v>0</v>
      </c>
      <c r="AH37" s="9">
        <v>0</v>
      </c>
      <c r="AI37" s="9">
        <v>0</v>
      </c>
      <c r="AJ37" s="9">
        <v>0</v>
      </c>
      <c r="AK37" s="9">
        <v>0</v>
      </c>
    </row>
    <row r="38" spans="1:37" x14ac:dyDescent="0.35">
      <c r="A38" t="s">
        <v>59</v>
      </c>
      <c r="B38" s="7">
        <f>B5/$AK$5</f>
        <v>0</v>
      </c>
      <c r="C38" s="7">
        <f t="shared" ref="C38:Q38" si="4">C5/$AK$5</f>
        <v>0</v>
      </c>
      <c r="D38" s="7">
        <f t="shared" si="4"/>
        <v>3.2142857142858611E-2</v>
      </c>
      <c r="E38" s="7">
        <f t="shared" si="4"/>
        <v>6.4285714285717221E-2</v>
      </c>
      <c r="F38" s="7">
        <f t="shared" si="4"/>
        <v>9.6428571428575832E-2</v>
      </c>
      <c r="G38" s="7">
        <f t="shared" si="4"/>
        <v>0.12857142857143444</v>
      </c>
      <c r="H38" s="7">
        <f t="shared" si="4"/>
        <v>0.16071428571429305</v>
      </c>
      <c r="I38" s="7">
        <f t="shared" si="4"/>
        <v>0.1928571428571508</v>
      </c>
      <c r="J38" s="7">
        <f t="shared" si="4"/>
        <v>0.22500000000000064</v>
      </c>
      <c r="K38" s="7">
        <f t="shared" si="4"/>
        <v>0.25714285714285839</v>
      </c>
      <c r="L38" s="8">
        <f t="shared" si="4"/>
        <v>0.28928571428571698</v>
      </c>
      <c r="M38" s="9">
        <f t="shared" si="4"/>
        <v>0.32142857142857562</v>
      </c>
      <c r="N38" s="9">
        <f t="shared" si="4"/>
        <v>0.35357142857143425</v>
      </c>
      <c r="O38" s="9">
        <f t="shared" si="4"/>
        <v>0.38571428571429284</v>
      </c>
      <c r="P38" s="9">
        <f t="shared" si="4"/>
        <v>0.41785714285715148</v>
      </c>
      <c r="Q38" s="9">
        <f t="shared" si="4"/>
        <v>0.47619047619047844</v>
      </c>
      <c r="R38" s="9">
        <v>0.47619047619047844</v>
      </c>
      <c r="S38" s="9">
        <v>0.47619047619047844</v>
      </c>
      <c r="T38" s="9">
        <v>0.47619047619047844</v>
      </c>
      <c r="U38" s="9">
        <v>0.47619047619047844</v>
      </c>
      <c r="V38" s="9">
        <v>0.47619047619047844</v>
      </c>
      <c r="W38" s="9">
        <v>0.47619047619047844</v>
      </c>
      <c r="X38" s="9">
        <v>0.47619047619047844</v>
      </c>
      <c r="Y38" s="9">
        <v>0.47619047619047844</v>
      </c>
      <c r="Z38" s="9">
        <v>0.47619047619047844</v>
      </c>
      <c r="AA38" s="9">
        <v>0.47619047619047844</v>
      </c>
      <c r="AB38" s="9">
        <v>0.47619047619047844</v>
      </c>
      <c r="AC38" s="9">
        <v>0.47619047619047844</v>
      </c>
      <c r="AD38" s="9">
        <v>0.47619047619047844</v>
      </c>
      <c r="AE38" s="9">
        <v>0.47619047619047844</v>
      </c>
      <c r="AF38" s="9">
        <v>0.47619047619047844</v>
      </c>
      <c r="AG38" s="9">
        <v>0.47619047619047844</v>
      </c>
      <c r="AH38" s="9">
        <v>0.47619047619047844</v>
      </c>
      <c r="AI38" s="9">
        <v>0.47619047619047844</v>
      </c>
      <c r="AJ38" s="9">
        <v>0.47619047619047844</v>
      </c>
      <c r="AK38" s="9">
        <v>0.47619047619047844</v>
      </c>
    </row>
    <row r="39" spans="1:37" x14ac:dyDescent="0.35">
      <c r="A39" t="s">
        <v>60</v>
      </c>
      <c r="B39" s="7">
        <f t="shared" ref="B39:Q39" si="5">B26/$AK$26</f>
        <v>1.026773681695145E-5</v>
      </c>
      <c r="C39" s="7">
        <f t="shared" si="5"/>
        <v>1.026773681695145E-5</v>
      </c>
      <c r="D39" s="7">
        <f t="shared" si="5"/>
        <v>4.0188426622391395E-2</v>
      </c>
      <c r="E39" s="7">
        <f t="shared" si="5"/>
        <v>8.0366585507965702E-2</v>
      </c>
      <c r="F39" s="7">
        <f t="shared" si="5"/>
        <v>0.12054474439354006</v>
      </c>
      <c r="G39" s="7">
        <f t="shared" si="5"/>
        <v>0.16072290327911437</v>
      </c>
      <c r="H39" s="7">
        <f t="shared" si="5"/>
        <v>0.20090106216468862</v>
      </c>
      <c r="I39" s="7">
        <f t="shared" si="5"/>
        <v>0.24107922105026292</v>
      </c>
      <c r="J39" s="7">
        <f t="shared" si="5"/>
        <v>0.28125737993583733</v>
      </c>
      <c r="K39" s="7">
        <f t="shared" si="5"/>
        <v>0.32143553882141168</v>
      </c>
      <c r="L39" s="8">
        <f t="shared" si="5"/>
        <v>0.36161369770698593</v>
      </c>
      <c r="M39" s="9">
        <f t="shared" si="5"/>
        <v>0.40179185659256023</v>
      </c>
      <c r="N39" s="9">
        <f t="shared" si="5"/>
        <v>0.44197001547813447</v>
      </c>
      <c r="O39" s="9">
        <f t="shared" si="5"/>
        <v>0.48214817436370883</v>
      </c>
      <c r="P39" s="9">
        <f t="shared" si="5"/>
        <v>0.52232633324928313</v>
      </c>
      <c r="Q39" s="9">
        <f t="shared" si="5"/>
        <v>0.58333761155700714</v>
      </c>
      <c r="R39" s="9">
        <v>0.58333761155700714</v>
      </c>
      <c r="S39" s="9">
        <v>0.58333761155700714</v>
      </c>
      <c r="T39" s="9">
        <v>0.58333761155700714</v>
      </c>
      <c r="U39" s="9">
        <v>0.58333761155700714</v>
      </c>
      <c r="V39" s="9">
        <v>0.58333761155700714</v>
      </c>
      <c r="W39" s="9">
        <v>0.58333761155700714</v>
      </c>
      <c r="X39" s="9">
        <v>0.58333761155700714</v>
      </c>
      <c r="Y39" s="9">
        <v>0.58333761155700714</v>
      </c>
      <c r="Z39" s="9">
        <v>0.58333761155700714</v>
      </c>
      <c r="AA39" s="9">
        <v>0.58333761155700714</v>
      </c>
      <c r="AB39" s="9">
        <v>0.58333761155700714</v>
      </c>
      <c r="AC39" s="9">
        <v>0.58333761155700714</v>
      </c>
      <c r="AD39" s="9">
        <v>0.58333761155700714</v>
      </c>
      <c r="AE39" s="9">
        <v>0.58333761155700714</v>
      </c>
      <c r="AF39" s="9">
        <v>0.58333761155700714</v>
      </c>
      <c r="AG39" s="9">
        <v>0.58333761155700703</v>
      </c>
      <c r="AH39" s="9">
        <v>0.58333761155700703</v>
      </c>
      <c r="AI39" s="9">
        <v>0.58333761155700703</v>
      </c>
      <c r="AJ39" s="9">
        <v>0.58333761155700703</v>
      </c>
      <c r="AK39" s="9">
        <v>0.58333761155700703</v>
      </c>
    </row>
    <row r="40" spans="1:37" x14ac:dyDescent="0.35">
      <c r="A40" t="s">
        <v>61</v>
      </c>
      <c r="B40" s="7">
        <f>B12/$AK$12</f>
        <v>0</v>
      </c>
      <c r="C40" s="7">
        <f t="shared" ref="C40:Q40" si="6">C12/$AK$12</f>
        <v>0</v>
      </c>
      <c r="D40" s="7">
        <f t="shared" si="6"/>
        <v>3.021978021978022E-2</v>
      </c>
      <c r="E40" s="7">
        <f t="shared" si="6"/>
        <v>6.043956043956044E-2</v>
      </c>
      <c r="F40" s="7">
        <f t="shared" si="6"/>
        <v>9.0659340659340656E-2</v>
      </c>
      <c r="G40" s="7">
        <f t="shared" si="6"/>
        <v>0.12087912087912088</v>
      </c>
      <c r="H40" s="7">
        <f t="shared" si="6"/>
        <v>0.15109890109890109</v>
      </c>
      <c r="I40" s="7">
        <f t="shared" si="6"/>
        <v>0.18131868131868131</v>
      </c>
      <c r="J40" s="7">
        <f t="shared" si="6"/>
        <v>0.21153846153846154</v>
      </c>
      <c r="K40" s="7">
        <f t="shared" si="6"/>
        <v>0.24175824175824176</v>
      </c>
      <c r="L40" s="8">
        <f t="shared" si="6"/>
        <v>0.27197802197802196</v>
      </c>
      <c r="M40" s="9">
        <f t="shared" si="6"/>
        <v>0.30219780219780218</v>
      </c>
      <c r="N40" s="9">
        <f t="shared" si="6"/>
        <v>0.3324175824175824</v>
      </c>
      <c r="O40" s="9">
        <f t="shared" si="6"/>
        <v>0.36263736263736263</v>
      </c>
      <c r="P40" s="9">
        <f t="shared" si="6"/>
        <v>0.39285714285714285</v>
      </c>
      <c r="Q40" s="9">
        <f t="shared" si="6"/>
        <v>0.45054945054945061</v>
      </c>
      <c r="R40" s="9">
        <v>0.45054945054945061</v>
      </c>
      <c r="S40" s="9">
        <v>0.45054945054945061</v>
      </c>
      <c r="T40" s="9">
        <v>0.45054945054945061</v>
      </c>
      <c r="U40" s="9">
        <v>0.45054945054945061</v>
      </c>
      <c r="V40" s="9">
        <v>0.45054945054945061</v>
      </c>
      <c r="W40" s="9">
        <v>0.45054945054945061</v>
      </c>
      <c r="X40" s="9">
        <v>0.45054945054945061</v>
      </c>
      <c r="Y40" s="9">
        <v>0.45054945054945061</v>
      </c>
      <c r="Z40" s="9">
        <v>0.45054945054945061</v>
      </c>
      <c r="AA40" s="9">
        <v>0.45054945054945061</v>
      </c>
      <c r="AB40" s="9">
        <v>0.45054945054945061</v>
      </c>
      <c r="AC40" s="9">
        <v>0.45054945054945061</v>
      </c>
      <c r="AD40" s="9">
        <v>0.45054945054945061</v>
      </c>
      <c r="AE40" s="9">
        <v>0.45054945054945061</v>
      </c>
      <c r="AF40" s="9">
        <v>0.45054945054945061</v>
      </c>
      <c r="AG40" s="9">
        <v>0.45054945054945061</v>
      </c>
      <c r="AH40" s="9">
        <v>0.45054945054945061</v>
      </c>
      <c r="AI40" s="9">
        <v>0.45054945054945061</v>
      </c>
      <c r="AJ40" s="9">
        <v>0.45054945054945061</v>
      </c>
      <c r="AK40" s="9">
        <v>0.45054945054945061</v>
      </c>
    </row>
    <row r="41" spans="1:37" x14ac:dyDescent="0.35">
      <c r="A41" t="s">
        <v>62</v>
      </c>
      <c r="B41" s="7">
        <v>0</v>
      </c>
      <c r="C41" s="7">
        <v>0</v>
      </c>
      <c r="D41" s="7">
        <v>0</v>
      </c>
      <c r="E41" s="7">
        <v>0</v>
      </c>
      <c r="F41" s="7">
        <v>0</v>
      </c>
      <c r="G41" s="7">
        <v>0</v>
      </c>
      <c r="H41" s="7">
        <v>0</v>
      </c>
      <c r="I41" s="7">
        <v>0</v>
      </c>
      <c r="J41" s="7">
        <v>0</v>
      </c>
      <c r="K41" s="7">
        <v>0</v>
      </c>
      <c r="L41" s="8">
        <v>0</v>
      </c>
      <c r="M41" s="9">
        <v>0</v>
      </c>
      <c r="N41" s="9">
        <v>0</v>
      </c>
      <c r="O41" s="9">
        <v>0</v>
      </c>
      <c r="P41" s="9">
        <v>0</v>
      </c>
      <c r="Q41" s="9">
        <v>0</v>
      </c>
      <c r="R41" s="9">
        <v>0</v>
      </c>
      <c r="S41" s="9">
        <v>0</v>
      </c>
      <c r="T41" s="9">
        <v>0</v>
      </c>
      <c r="U41" s="9">
        <v>0</v>
      </c>
      <c r="V41" s="9">
        <v>0</v>
      </c>
      <c r="W41" s="9">
        <v>0</v>
      </c>
      <c r="X41" s="9">
        <v>0</v>
      </c>
      <c r="Y41" s="9">
        <v>0</v>
      </c>
      <c r="Z41" s="9">
        <v>0</v>
      </c>
      <c r="AA41" s="9">
        <v>0</v>
      </c>
      <c r="AB41" s="9">
        <v>0</v>
      </c>
      <c r="AC41" s="9">
        <v>0</v>
      </c>
      <c r="AD41" s="9">
        <v>0</v>
      </c>
      <c r="AE41" s="9">
        <v>0</v>
      </c>
      <c r="AF41" s="9">
        <v>0</v>
      </c>
      <c r="AG41" s="9">
        <v>0</v>
      </c>
      <c r="AH41" s="9">
        <v>0</v>
      </c>
      <c r="AI41" s="9">
        <v>0</v>
      </c>
      <c r="AJ41" s="9">
        <v>0</v>
      </c>
      <c r="AK41" s="9">
        <v>0</v>
      </c>
    </row>
    <row r="42" spans="1:37" x14ac:dyDescent="0.35">
      <c r="A42" t="s">
        <v>63</v>
      </c>
      <c r="B42" s="7">
        <f>(B11+B13)/($AK$11+$AK$13)</f>
        <v>0</v>
      </c>
      <c r="C42" s="7">
        <f t="shared" ref="C42:Q42" si="7">(C11+C13)/($AK$11+$AK$13)</f>
        <v>0</v>
      </c>
      <c r="D42" s="7">
        <f t="shared" si="7"/>
        <v>1.4001295819106323E-2</v>
      </c>
      <c r="E42" s="7">
        <f t="shared" si="7"/>
        <v>2.8002591638212837E-2</v>
      </c>
      <c r="F42" s="7">
        <f t="shared" si="7"/>
        <v>4.2003887457308951E-2</v>
      </c>
      <c r="G42" s="7">
        <f t="shared" si="7"/>
        <v>0.12909444314301674</v>
      </c>
      <c r="H42" s="7">
        <f t="shared" si="7"/>
        <v>0.21618499882871392</v>
      </c>
      <c r="I42" s="7">
        <f t="shared" si="7"/>
        <v>0.30327555451441129</v>
      </c>
      <c r="J42" s="7">
        <f t="shared" si="7"/>
        <v>0.39036611020010448</v>
      </c>
      <c r="K42" s="7">
        <f t="shared" si="7"/>
        <v>0.47745666588580798</v>
      </c>
      <c r="L42" s="8">
        <f t="shared" si="7"/>
        <v>0.56454722157151249</v>
      </c>
      <c r="M42" s="9">
        <f t="shared" si="7"/>
        <v>0.65163777725720562</v>
      </c>
      <c r="N42" s="9">
        <f t="shared" si="7"/>
        <v>0.73872833294290918</v>
      </c>
      <c r="O42" s="9">
        <f t="shared" si="7"/>
        <v>0.82581888862860342</v>
      </c>
      <c r="P42" s="9">
        <f t="shared" si="7"/>
        <v>0.91290944431430687</v>
      </c>
      <c r="Q42" s="9">
        <f t="shared" si="7"/>
        <v>1</v>
      </c>
      <c r="R42" s="9">
        <v>1</v>
      </c>
      <c r="S42" s="9">
        <v>1</v>
      </c>
      <c r="T42" s="9">
        <v>1</v>
      </c>
      <c r="U42" s="9">
        <v>1</v>
      </c>
      <c r="V42" s="9">
        <v>1</v>
      </c>
      <c r="W42" s="9">
        <v>1</v>
      </c>
      <c r="X42" s="9">
        <v>1</v>
      </c>
      <c r="Y42" s="9">
        <v>1</v>
      </c>
      <c r="Z42" s="9">
        <v>1</v>
      </c>
      <c r="AA42" s="9">
        <v>1</v>
      </c>
      <c r="AB42" s="9">
        <v>1</v>
      </c>
      <c r="AC42" s="9">
        <v>1</v>
      </c>
      <c r="AD42" s="9">
        <v>1</v>
      </c>
      <c r="AE42" s="9">
        <v>1</v>
      </c>
      <c r="AF42" s="9">
        <v>1</v>
      </c>
      <c r="AG42" s="9">
        <v>1</v>
      </c>
      <c r="AH42" s="9">
        <v>1</v>
      </c>
      <c r="AI42" s="9">
        <v>1</v>
      </c>
      <c r="AJ42" s="9">
        <v>1</v>
      </c>
      <c r="AK42" s="9">
        <v>1</v>
      </c>
    </row>
    <row r="45" spans="1:37" x14ac:dyDescent="0.35">
      <c r="A45" t="s">
        <v>82</v>
      </c>
    </row>
    <row r="46" spans="1:37" x14ac:dyDescent="0.35">
      <c r="A46" t="s">
        <v>56</v>
      </c>
      <c r="B46">
        <v>0</v>
      </c>
      <c r="C46" s="6" t="s">
        <v>81</v>
      </c>
      <c r="D46" s="6"/>
      <c r="E46" s="6"/>
      <c r="F46" s="6"/>
      <c r="G46" s="6"/>
      <c r="H46" s="6"/>
      <c r="I46" s="6"/>
      <c r="J46" s="6"/>
      <c r="K46" s="6"/>
      <c r="L46" s="6"/>
      <c r="M46" t="s">
        <v>83</v>
      </c>
    </row>
    <row r="47" spans="1:37" x14ac:dyDescent="0.35">
      <c r="A47" t="s">
        <v>57</v>
      </c>
      <c r="B47">
        <v>0</v>
      </c>
      <c r="C47" s="6" t="s">
        <v>81</v>
      </c>
      <c r="D47" s="6"/>
      <c r="E47" s="6"/>
      <c r="F47" s="6"/>
      <c r="G47" s="6"/>
      <c r="H47" s="6"/>
      <c r="I47" s="6"/>
      <c r="J47" s="6"/>
      <c r="K47" s="6"/>
      <c r="L47" s="6"/>
      <c r="M47" t="s">
        <v>83</v>
      </c>
    </row>
    <row r="48" spans="1:37" x14ac:dyDescent="0.35">
      <c r="A48" t="s">
        <v>58</v>
      </c>
      <c r="B48">
        <v>0</v>
      </c>
      <c r="C48" s="6" t="s">
        <v>81</v>
      </c>
      <c r="D48" s="6"/>
      <c r="E48" s="6"/>
      <c r="F48" s="6"/>
      <c r="G48" s="6"/>
      <c r="H48" s="6"/>
      <c r="I48" s="6"/>
      <c r="J48" s="6"/>
      <c r="K48" s="6"/>
      <c r="L48" s="6"/>
      <c r="M48" t="s">
        <v>83</v>
      </c>
    </row>
    <row r="49" spans="1:13" x14ac:dyDescent="0.35">
      <c r="A49" t="s">
        <v>59</v>
      </c>
      <c r="B49">
        <v>0</v>
      </c>
      <c r="C49" s="6" t="s">
        <v>81</v>
      </c>
      <c r="D49" s="6"/>
      <c r="E49" s="6"/>
      <c r="F49" s="6"/>
      <c r="G49" s="6"/>
      <c r="H49" s="6"/>
      <c r="I49" s="6"/>
      <c r="J49" s="6"/>
      <c r="K49" s="6"/>
      <c r="L49" s="6"/>
      <c r="M49" t="s">
        <v>83</v>
      </c>
    </row>
    <row r="50" spans="1:13" x14ac:dyDescent="0.35">
      <c r="A50" t="s">
        <v>60</v>
      </c>
      <c r="B50">
        <v>0</v>
      </c>
      <c r="C50" s="6" t="s">
        <v>81</v>
      </c>
      <c r="D50" s="6"/>
      <c r="E50" s="6"/>
      <c r="F50" s="6"/>
      <c r="G50" s="6"/>
      <c r="H50" s="6"/>
      <c r="I50" s="6"/>
      <c r="J50" s="6"/>
      <c r="K50" s="6"/>
      <c r="L50" s="6"/>
      <c r="M50" t="s">
        <v>83</v>
      </c>
    </row>
    <row r="51" spans="1:13" x14ac:dyDescent="0.35">
      <c r="A51" t="s">
        <v>61</v>
      </c>
      <c r="B51">
        <v>0</v>
      </c>
      <c r="C51" s="6" t="s">
        <v>81</v>
      </c>
      <c r="D51" s="6"/>
      <c r="E51" s="6"/>
      <c r="F51" s="6"/>
      <c r="G51" s="6"/>
      <c r="H51" s="6"/>
      <c r="I51" s="6"/>
      <c r="J51" s="6"/>
      <c r="K51" s="6"/>
      <c r="L51" s="6"/>
      <c r="M51" t="s">
        <v>83</v>
      </c>
    </row>
    <row r="52" spans="1:13" x14ac:dyDescent="0.35">
      <c r="A52" t="s">
        <v>62</v>
      </c>
      <c r="B52">
        <v>0</v>
      </c>
      <c r="C52" s="6" t="s">
        <v>81</v>
      </c>
      <c r="D52" s="6"/>
      <c r="E52" s="6"/>
      <c r="F52" s="6"/>
      <c r="G52" s="6"/>
      <c r="H52" s="6"/>
      <c r="I52" s="6"/>
      <c r="J52" s="6"/>
      <c r="K52" s="6"/>
      <c r="L52" s="6"/>
      <c r="M52" t="s">
        <v>83</v>
      </c>
    </row>
    <row r="53" spans="1:13" x14ac:dyDescent="0.35">
      <c r="A53" t="s">
        <v>63</v>
      </c>
      <c r="B53">
        <v>0</v>
      </c>
      <c r="C53" s="6" t="s">
        <v>81</v>
      </c>
      <c r="D53" s="6"/>
      <c r="E53" s="6"/>
      <c r="F53" s="6"/>
      <c r="G53" s="6"/>
      <c r="H53" s="6"/>
      <c r="I53" s="6"/>
      <c r="J53" s="6"/>
      <c r="K53" s="6"/>
      <c r="L53" s="6"/>
      <c r="M53" t="s">
        <v>83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E3 Pathways documentation</vt:lpstr>
      <vt:lpstr>GHG reductions from E3 Path</vt:lpstr>
      <vt:lpstr>E3 costs</vt:lpstr>
      <vt:lpstr>Calculate implicit FOPITY</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Chris Busch</cp:lastModifiedBy>
  <dcterms:created xsi:type="dcterms:W3CDTF">2015-06-25T01:28:37Z</dcterms:created>
  <dcterms:modified xsi:type="dcterms:W3CDTF">2019-03-07T17:21:42Z</dcterms:modified>
</cp:coreProperties>
</file>