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600" windowWidth="18495" windowHeight="6285" activeTab="3"/>
  </bookViews>
  <sheets>
    <sheet name="About" sheetId="1" r:id="rId1"/>
    <sheet name="Calculations" sheetId="5" r:id="rId2"/>
    <sheet name="County Data" sheetId="4" r:id="rId3"/>
    <sheet name="CiLVpUAAbP" sheetId="6" r:id="rId4"/>
  </sheets>
  <externalReferences>
    <externalReference r:id="rId5"/>
  </externalReferences>
  <definedNames>
    <definedName name="_xlnm._FilterDatabase" localSheetId="2" hidden="1">'County Data'!$A$11:$T$69</definedName>
    <definedName name="C_to_CO2">'[1]Conversion Factors'!$A$4</definedName>
  </definedNames>
  <calcPr calcId="145621" iterate="1" iterateDelta="1.0000000000000001E-5"/>
</workbook>
</file>

<file path=xl/calcChain.xml><?xml version="1.0" encoding="utf-8"?>
<calcChain xmlns="http://schemas.openxmlformats.org/spreadsheetml/2006/main">
  <c r="B6" i="6" l="1"/>
  <c r="B5" i="6"/>
  <c r="B3" i="6" l="1"/>
  <c r="B2" i="6"/>
  <c r="A11" i="5" l="1"/>
  <c r="A8" i="5"/>
  <c r="A3" i="5"/>
  <c r="T69" i="4" l="1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A4" i="5" s="1"/>
  <c r="M12" i="4"/>
  <c r="A14" i="5" l="1"/>
  <c r="A15" i="5" s="1"/>
</calcChain>
</file>

<file path=xl/sharedStrings.xml><?xml version="1.0" encoding="utf-8"?>
<sst xmlns="http://schemas.openxmlformats.org/spreadsheetml/2006/main" count="134" uniqueCount="120">
  <si>
    <t>CiLVpUAAbP Change in Land Value per Unit Area Affected by Policy</t>
  </si>
  <si>
    <t>Source:</t>
  </si>
  <si>
    <t>Notes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</si>
  <si>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</si>
  <si>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</si>
  <si>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</si>
  <si>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</si>
  <si>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</si>
  <si>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</si>
  <si>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</si>
  <si>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</si>
  <si>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</si>
  <si>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</si>
  <si>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</si>
  <si>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</si>
  <si>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</si>
  <si>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</si>
  <si>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</si>
  <si>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</si>
  <si>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</si>
  <si>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</si>
  <si>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</si>
  <si>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</si>
  <si>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</si>
  <si>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</si>
  <si>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</si>
  <si>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</si>
  <si>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SAN LUIS OBISPO COUNTY, CA</t>
  </si>
  <si>
    <t>SHASTA COUNTY, CA</t>
  </si>
  <si>
    <t>SACRAMENTO COUNTY, CA</t>
  </si>
  <si>
    <t>YOLO COUNTY, CA</t>
  </si>
  <si>
    <t>PLUMAS COUNTY, CA</t>
  </si>
  <si>
    <t>NEVADA COUNTY, CA</t>
  </si>
  <si>
    <t>CALAVERAS COUNTY, CA</t>
  </si>
  <si>
    <t>PLACER COUNTY, CA</t>
  </si>
  <si>
    <t>YUBA COUNTY, CA</t>
  </si>
  <si>
    <t>MARIPOSA COUNTY, CA</t>
  </si>
  <si>
    <t>HUMBOLDT COUNTY, CA</t>
  </si>
  <si>
    <t>TRINITY COUNTY, CA</t>
  </si>
  <si>
    <t>BUTTE COUNTY, CA</t>
  </si>
  <si>
    <t>MENDOCINO COUNTY, CA</t>
  </si>
  <si>
    <t>TEHAMA COUNTY, CA</t>
  </si>
  <si>
    <t>DEL NORTE COUNTY, CA</t>
  </si>
  <si>
    <t>LASSEN COUNTY, CA</t>
  </si>
  <si>
    <t>NAPA COUNTY, CA</t>
  </si>
  <si>
    <t>SIERRA COUNTY, CA</t>
  </si>
  <si>
    <t>ALPINE COUNTY, CA</t>
  </si>
  <si>
    <t>MODOC COUNTY, CA</t>
  </si>
  <si>
    <t>EL DORADO COUNTY, CA</t>
  </si>
  <si>
    <t>TUOLUMNE COUNTY, CA</t>
  </si>
  <si>
    <t>SISKIYOU COUNTY, CA</t>
  </si>
  <si>
    <t>MONO COUNTY, CA</t>
  </si>
  <si>
    <t>LAKE COUNTY, CA</t>
  </si>
  <si>
    <t>SUTTER COUNTY, CA</t>
  </si>
  <si>
    <t>AMADOR COUNTY, CA</t>
  </si>
  <si>
    <t>SOLANO COUNTY, CA</t>
  </si>
  <si>
    <t>SONOMA COUNTY, CA</t>
  </si>
  <si>
    <t>COLUSA COUNTY, CA</t>
  </si>
  <si>
    <t>INYO COUNTY, CA</t>
  </si>
  <si>
    <t>MADERA COUNTY, CA</t>
  </si>
  <si>
    <t>SAN MATEO COUNTY, CA</t>
  </si>
  <si>
    <t>SAN JOAQUIN COUNTY, CA</t>
  </si>
  <si>
    <t>CONTRA COSTA COUNTY, CA</t>
  </si>
  <si>
    <t>FRESNO COUNTY, CA</t>
  </si>
  <si>
    <t>STANISLAUS COUNTY, CA</t>
  </si>
  <si>
    <t>SANTA CRUZ COUNTY, CA</t>
  </si>
  <si>
    <t>MERCED COUNTY, CA</t>
  </si>
  <si>
    <t>SANTA CLARA COUNTY, CA</t>
  </si>
  <si>
    <t>ALAMEDA COUNTY, CA</t>
  </si>
  <si>
    <t>TULARE COUNTY, CA</t>
  </si>
  <si>
    <t>KINGS COUNTY, CA</t>
  </si>
  <si>
    <t>SAN BENITO COUNTY, CA</t>
  </si>
  <si>
    <t>KERN COUNTY, CA</t>
  </si>
  <si>
    <t>SAN BERNARDINO COUNTY, CA</t>
  </si>
  <si>
    <t>VENTURA COUNTY, CA</t>
  </si>
  <si>
    <t>RIVERSIDE COUNTY, CA</t>
  </si>
  <si>
    <t>SANTA BARBARA COUNTY, CA</t>
  </si>
  <si>
    <t>ORANGE COUNTY, CA</t>
  </si>
  <si>
    <t>IMPERIAL COUNTY, CA</t>
  </si>
  <si>
    <t>SAN DIEGO COUNTY, CA</t>
  </si>
  <si>
    <t>LOS ANGELES COUNTY, CA</t>
  </si>
  <si>
    <t>GLENN COUNTY, CA</t>
  </si>
  <si>
    <t>MONTEREY COUNTY, CA</t>
  </si>
  <si>
    <t>MARIN COUNTY, CA</t>
  </si>
  <si>
    <t>SAN FRANCISCO COUNTY, CA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</si>
  <si>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</si>
  <si>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</si>
  <si>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</si>
  <si>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</si>
  <si>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</si>
  <si>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</si>
  <si>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</si>
  <si>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</si>
  <si>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</si>
  <si>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</si>
  <si>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</si>
  <si>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</si>
  <si>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</si>
  <si>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</si>
  <si>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</si>
  <si>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</si>
  <si>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</si>
  <si>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</si>
  <si>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</si>
  <si>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</si>
  <si>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</si>
  <si>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</si>
  <si>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</si>
  <si>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</si>
  <si>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</si>
  <si>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</si>
  <si>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</si>
  <si>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</si>
  <si>
    <t>Change in Land Value ($/acre)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</si>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</sst>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9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47" sqref="B47"/>
    </sheetView>
  </sheetViews>
  <sheetFormatPr defaultRowHeight="15" x14ac:dyDescent="0.25"/>
  <cols>
    <col min="2" max="2" width="93.425781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3" t="s">
        <v>93</v>
      </c>
    </row>
    <row r="4" spans="1:2" x14ac:dyDescent="0.25">
      <c r="B4" t="s">
        <v>94</v>
      </c>
    </row>
    <row r="5" spans="1:2" x14ac:dyDescent="0.25">
      <c r="B5" s="2">
        <v>2014</v>
      </c>
    </row>
    <row r="6" spans="1:2" x14ac:dyDescent="0.25">
      <c r="B6" t="s">
        <v>95</v>
      </c>
    </row>
    <row r="7" spans="1:2" x14ac:dyDescent="0.25">
      <c r="B7" s="36" t="s">
        <v>96</v>
      </c>
    </row>
    <row r="8" spans="1:2" x14ac:dyDescent="0.25">
      <c r="B8" t="s">
        <v>97</v>
      </c>
    </row>
    <row r="9" spans="1:2" x14ac:dyDescent="0.25">
      <c r="B9" s="36" t="s">
        <v>98</v>
      </c>
    </row>
    <row r="11" spans="1:2" x14ac:dyDescent="0.25">
      <c r="A11" s="1" t="s">
        <v>2</v>
      </c>
    </row>
    <row r="12" spans="1:2" x14ac:dyDescent="0.25">
      <c r="A12" t="s">
        <v>111</v>
      </c>
    </row>
    <row r="13" spans="1:2" x14ac:dyDescent="0.25">
      <c r="A13" t="s">
        <v>112</v>
      </c>
    </row>
    <row r="15" spans="1:2" x14ac:dyDescent="0.25">
      <c r="A15" t="s">
        <v>102</v>
      </c>
    </row>
    <row r="16" spans="1:2" x14ac:dyDescent="0.25">
      <c r="A16">
        <v>1.4330000000000001</v>
      </c>
      <c r="B16" t="s">
        <v>103</v>
      </c>
    </row>
    <row r="17" spans="1:1" x14ac:dyDescent="0.25">
      <c r="A17" t="s">
        <v>104</v>
      </c>
    </row>
  </sheetData>
  <hyperlinks>
    <hyperlink ref="B7" r:id="rId1"/>
    <hyperlink ref="B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2" sqref="A12"/>
    </sheetView>
  </sheetViews>
  <sheetFormatPr defaultRowHeight="15" x14ac:dyDescent="0.25"/>
  <cols>
    <col min="1" max="1" width="12.42578125" customWidth="1"/>
    <col min="2" max="2" width="77.5703125" customWidth="1"/>
  </cols>
  <sheetData>
    <row r="1" spans="1:7" x14ac:dyDescent="0.25">
      <c r="A1" s="3" t="s">
        <v>99</v>
      </c>
      <c r="B1" s="37"/>
      <c r="C1" s="39"/>
      <c r="D1" s="39"/>
      <c r="E1" s="39"/>
      <c r="F1" s="39"/>
      <c r="G1" s="39"/>
    </row>
    <row r="2" spans="1:7" x14ac:dyDescent="0.25">
      <c r="A2" s="40" t="s">
        <v>100</v>
      </c>
    </row>
    <row r="3" spans="1:7" x14ac:dyDescent="0.25">
      <c r="A3" s="38">
        <f>SUMPRODUCT('County Data'!C12:E69,'County Data'!Q12:S69)/SUM('County Data'!T12:T69)</f>
        <v>731.65828419563331</v>
      </c>
      <c r="B3" t="s">
        <v>101</v>
      </c>
    </row>
    <row r="4" spans="1:7" x14ac:dyDescent="0.25">
      <c r="A4" s="38">
        <f>A3*About!A16</f>
        <v>1048.4663212523426</v>
      </c>
      <c r="B4" t="s">
        <v>105</v>
      </c>
    </row>
    <row r="6" spans="1:7" x14ac:dyDescent="0.25">
      <c r="A6" s="3" t="s">
        <v>106</v>
      </c>
      <c r="B6" s="37"/>
    </row>
    <row r="7" spans="1:7" x14ac:dyDescent="0.25">
      <c r="A7" t="s">
        <v>107</v>
      </c>
    </row>
    <row r="8" spans="1:7" x14ac:dyDescent="0.25">
      <c r="A8" s="38">
        <f>SUMPRODUCT('County Data'!C12:E69,'County Data'!Q12:S69)/SUM('County Data'!T12:T69)</f>
        <v>731.65828419563331</v>
      </c>
      <c r="B8" t="s">
        <v>101</v>
      </c>
    </row>
    <row r="10" spans="1:7" x14ac:dyDescent="0.25">
      <c r="A10" t="s">
        <v>108</v>
      </c>
    </row>
    <row r="11" spans="1:7" x14ac:dyDescent="0.25">
      <c r="A11" s="38">
        <f>SUMPRODUCT('County Data'!F12:H69,'County Data'!Q12:S69)/SUM('County Data'!T12:T69)</f>
        <v>227.55779563896465</v>
      </c>
      <c r="B11" t="s">
        <v>101</v>
      </c>
    </row>
    <row r="13" spans="1:7" x14ac:dyDescent="0.25">
      <c r="A13" t="s">
        <v>109</v>
      </c>
    </row>
    <row r="14" spans="1:7" x14ac:dyDescent="0.25">
      <c r="A14" s="38">
        <f>A8-A11</f>
        <v>504.10048855666867</v>
      </c>
      <c r="B14" t="s">
        <v>101</v>
      </c>
    </row>
    <row r="15" spans="1:7" x14ac:dyDescent="0.25">
      <c r="A15" s="38">
        <f>A14*About!A16</f>
        <v>722.37600010170627</v>
      </c>
      <c r="B15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zoomScale="90" zoomScaleNormal="90" workbookViewId="0">
      <selection activeCell="D23" sqref="D23"/>
    </sheetView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4" t="s">
        <v>3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5"/>
      <c r="R1" s="5"/>
      <c r="S1" s="5"/>
    </row>
    <row r="2" spans="1:25" x14ac:dyDescent="0.25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5"/>
      <c r="R2" s="5"/>
      <c r="S2" s="5"/>
    </row>
    <row r="3" spans="1:25" x14ac:dyDescent="0.25">
      <c r="A3" s="1" t="s">
        <v>4</v>
      </c>
    </row>
    <row r="4" spans="1:25" x14ac:dyDescent="0.25">
      <c r="A4" t="s">
        <v>5</v>
      </c>
    </row>
    <row r="5" spans="1:25" x14ac:dyDescent="0.25">
      <c r="A5" t="s">
        <v>6</v>
      </c>
    </row>
    <row r="6" spans="1:25" x14ac:dyDescent="0.25">
      <c r="A6" t="s">
        <v>7</v>
      </c>
    </row>
    <row r="7" spans="1:25" x14ac:dyDescent="0.25">
      <c r="A7" t="s">
        <v>8</v>
      </c>
    </row>
    <row r="8" spans="1:25" x14ac:dyDescent="0.25">
      <c r="A8" t="s">
        <v>9</v>
      </c>
    </row>
    <row r="9" spans="1:25" x14ac:dyDescent="0.25">
      <c r="A9" s="7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5"/>
      <c r="R9" s="5"/>
      <c r="S9" s="5"/>
      <c r="Y9" s="8"/>
    </row>
    <row r="10" spans="1:25" ht="17.25" x14ac:dyDescent="0.25">
      <c r="A10" s="9" t="s">
        <v>10</v>
      </c>
      <c r="B10" s="10" t="s">
        <v>11</v>
      </c>
      <c r="C10" s="45" t="s">
        <v>12</v>
      </c>
      <c r="D10" s="46"/>
      <c r="E10" s="47"/>
      <c r="F10" s="45" t="s">
        <v>13</v>
      </c>
      <c r="G10" s="46"/>
      <c r="H10" s="47"/>
      <c r="I10" s="45" t="s">
        <v>14</v>
      </c>
      <c r="J10" s="47"/>
      <c r="K10" s="45" t="s">
        <v>15</v>
      </c>
      <c r="L10" s="46"/>
      <c r="M10" s="47"/>
      <c r="N10" s="48" t="s">
        <v>16</v>
      </c>
      <c r="O10" s="49"/>
      <c r="P10" s="50"/>
      <c r="Q10" s="42" t="s">
        <v>17</v>
      </c>
      <c r="R10" s="43"/>
      <c r="S10" s="43"/>
      <c r="T10" s="44"/>
      <c r="Y10" s="8"/>
    </row>
    <row r="11" spans="1:25" ht="17.25" x14ac:dyDescent="0.25">
      <c r="A11" s="9" t="s">
        <v>10</v>
      </c>
      <c r="B11" s="10" t="s">
        <v>11</v>
      </c>
      <c r="C11" s="13" t="s">
        <v>18</v>
      </c>
      <c r="D11" s="14" t="s">
        <v>19</v>
      </c>
      <c r="E11" s="15" t="s">
        <v>20</v>
      </c>
      <c r="F11" s="13" t="s">
        <v>18</v>
      </c>
      <c r="G11" s="14" t="s">
        <v>19</v>
      </c>
      <c r="H11" s="15" t="s">
        <v>20</v>
      </c>
      <c r="I11" s="13" t="s">
        <v>21</v>
      </c>
      <c r="J11" s="15" t="s">
        <v>22</v>
      </c>
      <c r="K11" s="16" t="s">
        <v>23</v>
      </c>
      <c r="L11" s="17" t="s">
        <v>24</v>
      </c>
      <c r="M11" s="18" t="s">
        <v>25</v>
      </c>
      <c r="N11" s="13" t="s">
        <v>23</v>
      </c>
      <c r="O11" s="14" t="s">
        <v>24</v>
      </c>
      <c r="P11" s="17" t="s">
        <v>25</v>
      </c>
      <c r="Q11" s="19" t="s">
        <v>18</v>
      </c>
      <c r="R11" s="20" t="s">
        <v>19</v>
      </c>
      <c r="S11" s="20" t="s">
        <v>20</v>
      </c>
      <c r="T11" s="21" t="s">
        <v>26</v>
      </c>
      <c r="Y11" s="8"/>
    </row>
    <row r="12" spans="1:25" x14ac:dyDescent="0.25">
      <c r="A12" s="22">
        <v>6079</v>
      </c>
      <c r="B12" s="23" t="s">
        <v>27</v>
      </c>
      <c r="C12" s="6">
        <v>919</v>
      </c>
      <c r="D12" s="6">
        <v>1591</v>
      </c>
      <c r="E12" s="24">
        <v>300</v>
      </c>
      <c r="F12" s="25">
        <v>0</v>
      </c>
      <c r="G12" s="6">
        <v>0</v>
      </c>
      <c r="H12" s="24">
        <v>0</v>
      </c>
      <c r="I12" s="25">
        <v>1106.6769999999999</v>
      </c>
      <c r="J12" s="6">
        <v>1106.6769999999999</v>
      </c>
      <c r="K12" s="25">
        <v>38.532919999999997</v>
      </c>
      <c r="L12" s="6">
        <v>31.366320000000002</v>
      </c>
      <c r="M12" s="24">
        <f t="shared" ref="M12:M43" si="0">K12-L12</f>
        <v>7.1665999999999954</v>
      </c>
      <c r="N12" s="26">
        <v>7.177844564749198</v>
      </c>
      <c r="O12" s="26">
        <v>5.8428629215793686</v>
      </c>
      <c r="P12" s="26">
        <v>1.3349816431698291</v>
      </c>
      <c r="Q12" s="27">
        <v>8910</v>
      </c>
      <c r="R12" s="5">
        <v>8390</v>
      </c>
      <c r="S12" s="5">
        <v>422540</v>
      </c>
      <c r="T12" s="28">
        <f t="shared" ref="T12:T43" si="1">SUM(Q12:S12)</f>
        <v>439840</v>
      </c>
      <c r="Y12" s="8"/>
    </row>
    <row r="13" spans="1:25" x14ac:dyDescent="0.25">
      <c r="A13" s="22">
        <v>6089</v>
      </c>
      <c r="B13" s="23" t="s">
        <v>28</v>
      </c>
      <c r="C13" s="6">
        <v>1021</v>
      </c>
      <c r="D13" s="6">
        <v>1021</v>
      </c>
      <c r="E13" s="24">
        <v>488</v>
      </c>
      <c r="F13" s="25">
        <v>0</v>
      </c>
      <c r="G13" s="6">
        <v>0</v>
      </c>
      <c r="H13" s="24">
        <v>0</v>
      </c>
      <c r="I13" s="25">
        <v>949.33989999999994</v>
      </c>
      <c r="J13" s="6">
        <v>949.33989999999994</v>
      </c>
      <c r="K13" s="25">
        <v>47.744399999999999</v>
      </c>
      <c r="L13" s="6">
        <v>38.590940000000003</v>
      </c>
      <c r="M13" s="24">
        <f t="shared" si="0"/>
        <v>9.1534599999999955</v>
      </c>
      <c r="N13" s="26">
        <v>8.893742857722998</v>
      </c>
      <c r="O13" s="26">
        <v>7.1886524283018902</v>
      </c>
      <c r="P13" s="26">
        <v>1.7050904294211073</v>
      </c>
      <c r="Q13" s="27">
        <v>35380</v>
      </c>
      <c r="R13" s="5">
        <v>47680</v>
      </c>
      <c r="S13" s="5">
        <v>547470</v>
      </c>
      <c r="T13" s="28">
        <f t="shared" si="1"/>
        <v>630530</v>
      </c>
      <c r="Y13" s="8"/>
    </row>
    <row r="14" spans="1:25" x14ac:dyDescent="0.25">
      <c r="A14" s="22">
        <v>6067</v>
      </c>
      <c r="B14" s="23" t="s">
        <v>29</v>
      </c>
      <c r="C14" s="6">
        <v>2784</v>
      </c>
      <c r="D14" s="6">
        <v>2613</v>
      </c>
      <c r="E14" s="24">
        <v>1897</v>
      </c>
      <c r="F14" s="25">
        <v>1158.04</v>
      </c>
      <c r="G14" s="6">
        <v>987.04</v>
      </c>
      <c r="H14" s="24">
        <v>271.04000000000002</v>
      </c>
      <c r="I14" s="25">
        <v>632.89319999999998</v>
      </c>
      <c r="J14" s="6">
        <v>632.89319999999998</v>
      </c>
      <c r="K14" s="25">
        <v>38.532919999999997</v>
      </c>
      <c r="L14" s="6">
        <v>31.098230000000001</v>
      </c>
      <c r="M14" s="24">
        <f t="shared" si="0"/>
        <v>7.4346899999999962</v>
      </c>
      <c r="N14" s="26">
        <v>7.177844564749198</v>
      </c>
      <c r="O14" s="26">
        <v>5.7929235879040695</v>
      </c>
      <c r="P14" s="26">
        <v>1.3849209768451285</v>
      </c>
      <c r="Q14" s="27">
        <v>3320</v>
      </c>
      <c r="R14" s="5">
        <v>2630</v>
      </c>
      <c r="S14" s="5">
        <v>87040</v>
      </c>
      <c r="T14" s="28">
        <f t="shared" si="1"/>
        <v>92990</v>
      </c>
      <c r="Y14" s="8"/>
    </row>
    <row r="15" spans="1:25" x14ac:dyDescent="0.25">
      <c r="A15" s="22">
        <v>6113</v>
      </c>
      <c r="B15" s="23" t="s">
        <v>30</v>
      </c>
      <c r="C15" s="6">
        <v>1770</v>
      </c>
      <c r="D15" s="6">
        <v>2336</v>
      </c>
      <c r="E15" s="24">
        <v>207</v>
      </c>
      <c r="F15" s="25">
        <v>144.04</v>
      </c>
      <c r="G15" s="6">
        <v>710.04</v>
      </c>
      <c r="H15" s="24">
        <v>0</v>
      </c>
      <c r="I15" s="25">
        <v>632.89319999999998</v>
      </c>
      <c r="J15" s="6">
        <v>632.89319999999998</v>
      </c>
      <c r="K15" s="25">
        <v>38.532919999999997</v>
      </c>
      <c r="L15" s="6">
        <v>31.365860000000001</v>
      </c>
      <c r="M15" s="24">
        <f t="shared" si="0"/>
        <v>7.1670599999999958</v>
      </c>
      <c r="N15" s="26">
        <v>7.177844564749198</v>
      </c>
      <c r="O15" s="26">
        <v>5.8427772335884303</v>
      </c>
      <c r="P15" s="26">
        <v>1.3350673311607673</v>
      </c>
      <c r="Q15" s="27">
        <v>105360</v>
      </c>
      <c r="R15" s="5">
        <v>12680</v>
      </c>
      <c r="S15" s="5">
        <v>172410</v>
      </c>
      <c r="T15" s="28">
        <f t="shared" si="1"/>
        <v>290450</v>
      </c>
      <c r="Y15" s="8"/>
    </row>
    <row r="16" spans="1:25" x14ac:dyDescent="0.25">
      <c r="A16" s="22">
        <v>6063</v>
      </c>
      <c r="B16" s="23" t="s">
        <v>31</v>
      </c>
      <c r="C16" s="6">
        <v>500</v>
      </c>
      <c r="D16" s="6">
        <v>799</v>
      </c>
      <c r="E16" s="24">
        <v>29</v>
      </c>
      <c r="F16" s="25">
        <v>0</v>
      </c>
      <c r="G16" s="6">
        <v>0</v>
      </c>
      <c r="H16" s="24">
        <v>0</v>
      </c>
      <c r="I16" s="25"/>
      <c r="J16" s="6">
        <v>383.76519999999999</v>
      </c>
      <c r="K16" s="25">
        <v>47.312339999999999</v>
      </c>
      <c r="L16" s="6">
        <v>37.336210000000001</v>
      </c>
      <c r="M16" s="24">
        <f t="shared" si="0"/>
        <v>9.9761299999999977</v>
      </c>
      <c r="N16" s="26">
        <v>8.8132594808430333</v>
      </c>
      <c r="O16" s="26">
        <v>6.9549235307584967</v>
      </c>
      <c r="P16" s="26">
        <v>1.8583359500845356</v>
      </c>
      <c r="Q16" s="27">
        <v>1070</v>
      </c>
      <c r="R16" s="5">
        <v>7980</v>
      </c>
      <c r="S16" s="5">
        <v>106620</v>
      </c>
      <c r="T16" s="28">
        <f t="shared" si="1"/>
        <v>115670</v>
      </c>
      <c r="Y16" s="8"/>
    </row>
    <row r="17" spans="1:25" x14ac:dyDescent="0.25">
      <c r="A17" s="22">
        <v>6057</v>
      </c>
      <c r="B17" s="23" t="s">
        <v>32</v>
      </c>
      <c r="C17" s="6">
        <v>3591</v>
      </c>
      <c r="D17" s="6">
        <v>3591</v>
      </c>
      <c r="E17" s="24">
        <v>3591</v>
      </c>
      <c r="F17" s="25">
        <v>3202.34</v>
      </c>
      <c r="G17" s="6">
        <v>3202.34</v>
      </c>
      <c r="H17" s="24">
        <v>3202.34</v>
      </c>
      <c r="I17" s="25"/>
      <c r="J17" s="6">
        <v>381.50380000000001</v>
      </c>
      <c r="K17" s="25">
        <v>7.9256630000000001</v>
      </c>
      <c r="L17" s="6">
        <v>7.4103250000000003</v>
      </c>
      <c r="M17" s="24">
        <f t="shared" si="0"/>
        <v>0.51533799999999985</v>
      </c>
      <c r="N17" s="26">
        <v>1.4763785637471498</v>
      </c>
      <c r="O17" s="26">
        <v>1.3803823074990194</v>
      </c>
      <c r="P17" s="26">
        <v>9.5996256248130712E-2</v>
      </c>
      <c r="Q17" s="27">
        <v>40</v>
      </c>
      <c r="R17" s="5">
        <v>30</v>
      </c>
      <c r="S17" s="5">
        <v>109240</v>
      </c>
      <c r="T17" s="28">
        <f t="shared" si="1"/>
        <v>109310</v>
      </c>
      <c r="Y17" s="8"/>
    </row>
    <row r="18" spans="1:25" x14ac:dyDescent="0.25">
      <c r="A18" s="22">
        <v>6009</v>
      </c>
      <c r="B18" s="23" t="s">
        <v>33</v>
      </c>
      <c r="C18" s="6">
        <v>1320</v>
      </c>
      <c r="D18" s="6">
        <v>1320</v>
      </c>
      <c r="E18" s="24">
        <v>1320</v>
      </c>
      <c r="F18" s="25">
        <v>0</v>
      </c>
      <c r="G18" s="6">
        <v>0</v>
      </c>
      <c r="H18" s="24">
        <v>0</v>
      </c>
      <c r="I18" s="25"/>
      <c r="J18" s="6">
        <v>377.76080000000002</v>
      </c>
      <c r="K18" s="25">
        <v>38.532919999999997</v>
      </c>
      <c r="L18" s="6">
        <v>29.657309999999999</v>
      </c>
      <c r="M18" s="24">
        <f t="shared" si="0"/>
        <v>8.8756099999999982</v>
      </c>
      <c r="N18" s="26">
        <v>7.177844564749198</v>
      </c>
      <c r="O18" s="26">
        <v>5.5245115446372104</v>
      </c>
      <c r="P18" s="26">
        <v>1.653333020111988</v>
      </c>
      <c r="Q18" s="27">
        <v>280</v>
      </c>
      <c r="R18" s="5">
        <v>150</v>
      </c>
      <c r="S18" s="5">
        <v>222250</v>
      </c>
      <c r="T18" s="28">
        <f t="shared" si="1"/>
        <v>222680</v>
      </c>
      <c r="Y18" s="8"/>
    </row>
    <row r="19" spans="1:25" x14ac:dyDescent="0.25">
      <c r="A19" s="22">
        <v>6061</v>
      </c>
      <c r="B19" s="23" t="s">
        <v>34</v>
      </c>
      <c r="C19" s="6">
        <v>4765</v>
      </c>
      <c r="D19" s="6">
        <v>4765</v>
      </c>
      <c r="E19" s="24">
        <v>2254</v>
      </c>
      <c r="F19" s="25">
        <v>4376.34</v>
      </c>
      <c r="G19" s="6">
        <v>4376.34</v>
      </c>
      <c r="H19" s="24">
        <v>1865.34</v>
      </c>
      <c r="I19" s="25"/>
      <c r="J19" s="6">
        <v>377.57459999999998</v>
      </c>
      <c r="K19" s="25">
        <v>7.9256630000000001</v>
      </c>
      <c r="L19" s="6">
        <v>7.5326969999999998</v>
      </c>
      <c r="M19" s="24">
        <f t="shared" si="0"/>
        <v>0.39296600000000037</v>
      </c>
      <c r="N19" s="26">
        <v>1.4763785637471498</v>
      </c>
      <c r="O19" s="26">
        <v>1.4031775484274898</v>
      </c>
      <c r="P19" s="26">
        <v>7.3201015319660084E-2</v>
      </c>
      <c r="Q19" s="27">
        <v>32260</v>
      </c>
      <c r="R19" s="5">
        <v>17820</v>
      </c>
      <c r="S19" s="5">
        <v>155520</v>
      </c>
      <c r="T19" s="28">
        <f t="shared" si="1"/>
        <v>205600</v>
      </c>
      <c r="Y19" s="8"/>
    </row>
    <row r="20" spans="1:25" x14ac:dyDescent="0.25">
      <c r="A20" s="22">
        <v>6115</v>
      </c>
      <c r="B20" s="23" t="s">
        <v>35</v>
      </c>
      <c r="C20" s="6">
        <v>2797</v>
      </c>
      <c r="D20" s="6">
        <v>2797</v>
      </c>
      <c r="E20" s="24">
        <v>265</v>
      </c>
      <c r="F20" s="25">
        <v>2408.34</v>
      </c>
      <c r="G20" s="6">
        <v>2408.34</v>
      </c>
      <c r="H20" s="24">
        <v>0</v>
      </c>
      <c r="I20" s="25"/>
      <c r="J20" s="6">
        <v>374.13069999999999</v>
      </c>
      <c r="K20" s="25">
        <v>7.9256630000000001</v>
      </c>
      <c r="L20" s="6">
        <v>7.4103250000000003</v>
      </c>
      <c r="M20" s="24">
        <f t="shared" si="0"/>
        <v>0.51533799999999985</v>
      </c>
      <c r="N20" s="26">
        <v>1.4763785637471498</v>
      </c>
      <c r="O20" s="26">
        <v>1.3803823074990194</v>
      </c>
      <c r="P20" s="26">
        <v>9.5996256248130712E-2</v>
      </c>
      <c r="Q20" s="27">
        <v>73380</v>
      </c>
      <c r="R20" s="5">
        <v>11330</v>
      </c>
      <c r="S20" s="5">
        <v>79420</v>
      </c>
      <c r="T20" s="28">
        <f t="shared" si="1"/>
        <v>164130</v>
      </c>
      <c r="Y20" s="8"/>
    </row>
    <row r="21" spans="1:25" x14ac:dyDescent="0.25">
      <c r="A21" s="22">
        <v>6043</v>
      </c>
      <c r="B21" s="23" t="s">
        <v>36</v>
      </c>
      <c r="C21" s="6">
        <v>871</v>
      </c>
      <c r="D21" s="6">
        <v>782</v>
      </c>
      <c r="E21" s="24">
        <v>276</v>
      </c>
      <c r="F21" s="25">
        <v>0</v>
      </c>
      <c r="G21" s="6">
        <v>0</v>
      </c>
      <c r="H21" s="24">
        <v>0</v>
      </c>
      <c r="I21" s="25"/>
      <c r="J21" s="6">
        <v>372.20060000000001</v>
      </c>
      <c r="K21" s="25">
        <v>38.532919999999997</v>
      </c>
      <c r="L21" s="6">
        <v>29.580670000000001</v>
      </c>
      <c r="M21" s="24">
        <f t="shared" si="0"/>
        <v>8.9522499999999958</v>
      </c>
      <c r="N21" s="26">
        <v>7.177844564749198</v>
      </c>
      <c r="O21" s="26">
        <v>5.5102351802339316</v>
      </c>
      <c r="P21" s="26">
        <v>1.6676093845152657</v>
      </c>
      <c r="Q21" s="27">
        <v>70</v>
      </c>
      <c r="R21" s="5">
        <v>0</v>
      </c>
      <c r="S21" s="5">
        <v>162260</v>
      </c>
      <c r="T21" s="28">
        <f t="shared" si="1"/>
        <v>162330</v>
      </c>
      <c r="Y21" s="8"/>
    </row>
    <row r="22" spans="1:25" x14ac:dyDescent="0.25">
      <c r="A22" s="22">
        <v>6023</v>
      </c>
      <c r="B22" s="23" t="s">
        <v>37</v>
      </c>
      <c r="C22" s="6">
        <v>1118</v>
      </c>
      <c r="D22" s="6">
        <v>1118</v>
      </c>
      <c r="E22" s="24">
        <v>326</v>
      </c>
      <c r="F22" s="25">
        <v>677.96</v>
      </c>
      <c r="G22" s="6">
        <v>677.96</v>
      </c>
      <c r="H22" s="24">
        <v>0</v>
      </c>
      <c r="I22" s="25"/>
      <c r="J22" s="6">
        <v>372.07130000000001</v>
      </c>
      <c r="K22" s="25">
        <v>9.3699030000000008</v>
      </c>
      <c r="L22" s="6">
        <v>8.8242849999999997</v>
      </c>
      <c r="M22" s="24">
        <f t="shared" si="0"/>
        <v>0.54561800000000105</v>
      </c>
      <c r="N22" s="26">
        <v>1.7454090507746938</v>
      </c>
      <c r="O22" s="26">
        <v>1.6437722893839313</v>
      </c>
      <c r="P22" s="26">
        <v>0.10163676139076239</v>
      </c>
      <c r="Q22" s="27">
        <v>650</v>
      </c>
      <c r="R22" s="5">
        <v>32150</v>
      </c>
      <c r="S22" s="5">
        <v>338470</v>
      </c>
      <c r="T22" s="28">
        <f t="shared" si="1"/>
        <v>371270</v>
      </c>
      <c r="Y22" s="8"/>
    </row>
    <row r="23" spans="1:25" x14ac:dyDescent="0.25">
      <c r="A23" s="22">
        <v>6105</v>
      </c>
      <c r="B23" s="23" t="s">
        <v>38</v>
      </c>
      <c r="C23" s="6">
        <v>1086.69</v>
      </c>
      <c r="D23" s="6">
        <v>1153.8499999999999</v>
      </c>
      <c r="E23" s="24">
        <v>368.988</v>
      </c>
      <c r="F23" s="25">
        <v>51.429200000000002</v>
      </c>
      <c r="G23" s="6">
        <v>118.5894</v>
      </c>
      <c r="H23" s="24">
        <v>0</v>
      </c>
      <c r="I23" s="25"/>
      <c r="J23" s="6">
        <v>371.06319999999999</v>
      </c>
      <c r="K23" s="25">
        <v>11.39202</v>
      </c>
      <c r="L23" s="6">
        <v>10.481199999999999</v>
      </c>
      <c r="M23" s="24">
        <f t="shared" si="0"/>
        <v>0.91082000000000107</v>
      </c>
      <c r="N23" s="26">
        <v>2.1220854489749068</v>
      </c>
      <c r="O23" s="26">
        <v>1.9524195013523318</v>
      </c>
      <c r="P23" s="26">
        <v>0.169665947622575</v>
      </c>
      <c r="Q23" s="27">
        <v>170</v>
      </c>
      <c r="R23" s="5">
        <v>40</v>
      </c>
      <c r="S23" s="5">
        <v>166110</v>
      </c>
      <c r="T23" s="28">
        <f t="shared" si="1"/>
        <v>166320</v>
      </c>
      <c r="Y23" s="8"/>
    </row>
    <row r="24" spans="1:25" x14ac:dyDescent="0.25">
      <c r="A24" s="22">
        <v>6007</v>
      </c>
      <c r="B24" s="23" t="s">
        <v>39</v>
      </c>
      <c r="C24" s="6">
        <v>2247</v>
      </c>
      <c r="D24" s="6">
        <v>2104</v>
      </c>
      <c r="E24" s="24">
        <v>227</v>
      </c>
      <c r="F24" s="25">
        <v>1749.16</v>
      </c>
      <c r="G24" s="6">
        <v>1606.16</v>
      </c>
      <c r="H24" s="24">
        <v>0</v>
      </c>
      <c r="I24" s="25"/>
      <c r="J24" s="6">
        <v>368.14210000000003</v>
      </c>
      <c r="K24" s="25">
        <v>10.994109999999999</v>
      </c>
      <c r="L24" s="6">
        <v>10.14274</v>
      </c>
      <c r="M24" s="24">
        <f t="shared" si="0"/>
        <v>0.85136999999999929</v>
      </c>
      <c r="N24" s="26">
        <v>2.0479634740309014</v>
      </c>
      <c r="O24" s="26">
        <v>1.8893717678458908</v>
      </c>
      <c r="P24" s="26">
        <v>0.15859170618501064</v>
      </c>
      <c r="Q24" s="27">
        <v>183580</v>
      </c>
      <c r="R24" s="5">
        <v>8100</v>
      </c>
      <c r="S24" s="5">
        <v>225510</v>
      </c>
      <c r="T24" s="28">
        <f t="shared" si="1"/>
        <v>417190</v>
      </c>
      <c r="Y24" s="8"/>
    </row>
    <row r="25" spans="1:25" x14ac:dyDescent="0.25">
      <c r="A25" s="22">
        <v>6045</v>
      </c>
      <c r="B25" s="23" t="s">
        <v>40</v>
      </c>
      <c r="C25" s="6">
        <v>1000</v>
      </c>
      <c r="D25" s="6">
        <v>1728</v>
      </c>
      <c r="E25" s="24">
        <v>342</v>
      </c>
      <c r="F25" s="25">
        <v>0</v>
      </c>
      <c r="G25" s="6">
        <v>102.04</v>
      </c>
      <c r="H25" s="24">
        <v>0</v>
      </c>
      <c r="I25" s="25"/>
      <c r="J25" s="6">
        <v>365.435</v>
      </c>
      <c r="K25" s="25">
        <v>38.532919999999997</v>
      </c>
      <c r="L25" s="6">
        <v>29.610389999999999</v>
      </c>
      <c r="M25" s="24">
        <f t="shared" si="0"/>
        <v>8.9225299999999983</v>
      </c>
      <c r="N25" s="26">
        <v>7.177844564749198</v>
      </c>
      <c r="O25" s="26">
        <v>5.5157713695615076</v>
      </c>
      <c r="P25" s="26">
        <v>1.6620731951876904</v>
      </c>
      <c r="Q25" s="27">
        <v>17270</v>
      </c>
      <c r="R25" s="5">
        <v>5620</v>
      </c>
      <c r="S25" s="5">
        <v>577610</v>
      </c>
      <c r="T25" s="28">
        <f t="shared" si="1"/>
        <v>600500</v>
      </c>
      <c r="Y25" s="8"/>
    </row>
    <row r="26" spans="1:25" x14ac:dyDescent="0.25">
      <c r="A26" s="22">
        <v>6103</v>
      </c>
      <c r="B26" s="23" t="s">
        <v>41</v>
      </c>
      <c r="C26" s="6">
        <v>1106</v>
      </c>
      <c r="D26" s="6">
        <v>1106</v>
      </c>
      <c r="E26" s="24">
        <v>439</v>
      </c>
      <c r="F26" s="25">
        <v>0</v>
      </c>
      <c r="G26" s="6">
        <v>0</v>
      </c>
      <c r="H26" s="24">
        <v>0</v>
      </c>
      <c r="I26" s="25"/>
      <c r="J26" s="6">
        <v>365.209</v>
      </c>
      <c r="K26" s="25">
        <v>38.532919999999997</v>
      </c>
      <c r="L26" s="6">
        <v>29.311250000000001</v>
      </c>
      <c r="M26" s="24">
        <f t="shared" si="0"/>
        <v>9.221669999999996</v>
      </c>
      <c r="N26" s="26">
        <v>7.177844564749198</v>
      </c>
      <c r="O26" s="26">
        <v>5.4600480964978768</v>
      </c>
      <c r="P26" s="26">
        <v>1.7177964682513216</v>
      </c>
      <c r="Q26" s="27">
        <v>68500</v>
      </c>
      <c r="R26" s="5">
        <v>41680</v>
      </c>
      <c r="S26" s="5">
        <v>979570</v>
      </c>
      <c r="T26" s="28">
        <f t="shared" si="1"/>
        <v>1089750</v>
      </c>
      <c r="Y26" s="8"/>
    </row>
    <row r="27" spans="1:25" x14ac:dyDescent="0.25">
      <c r="A27" s="22">
        <v>6015</v>
      </c>
      <c r="B27" s="23" t="s">
        <v>42</v>
      </c>
      <c r="C27" s="6">
        <v>3381</v>
      </c>
      <c r="D27" s="6">
        <v>3028</v>
      </c>
      <c r="E27" s="24">
        <v>827</v>
      </c>
      <c r="F27" s="25">
        <v>1380.6</v>
      </c>
      <c r="G27" s="6">
        <v>1027.5999999999999</v>
      </c>
      <c r="H27" s="24">
        <v>0</v>
      </c>
      <c r="I27" s="25"/>
      <c r="J27" s="6">
        <v>363.60719999999998</v>
      </c>
      <c r="K27" s="25">
        <v>47.904629999999997</v>
      </c>
      <c r="L27" s="6">
        <v>35.924329999999998</v>
      </c>
      <c r="M27" s="24">
        <f t="shared" si="0"/>
        <v>11.9803</v>
      </c>
      <c r="N27" s="26">
        <v>8.9235902203056856</v>
      </c>
      <c r="O27" s="26">
        <v>6.6919210076152167</v>
      </c>
      <c r="P27" s="26">
        <v>2.2316692126904685</v>
      </c>
      <c r="Q27" s="27">
        <v>1560</v>
      </c>
      <c r="R27" s="5">
        <v>5580</v>
      </c>
      <c r="S27" s="5">
        <v>17920</v>
      </c>
      <c r="T27" s="28">
        <f t="shared" si="1"/>
        <v>25060</v>
      </c>
      <c r="Y27" s="8"/>
    </row>
    <row r="28" spans="1:25" x14ac:dyDescent="0.25">
      <c r="A28" s="22">
        <v>6035</v>
      </c>
      <c r="B28" s="23" t="s">
        <v>43</v>
      </c>
      <c r="C28" s="6">
        <v>686</v>
      </c>
      <c r="D28" s="6">
        <v>686</v>
      </c>
      <c r="E28" s="24">
        <v>393</v>
      </c>
      <c r="F28" s="25">
        <v>264.86</v>
      </c>
      <c r="G28" s="6">
        <v>264.86</v>
      </c>
      <c r="H28" s="24">
        <v>0</v>
      </c>
      <c r="I28" s="25"/>
      <c r="J28" s="6">
        <v>360.46449999999999</v>
      </c>
      <c r="K28" s="25">
        <v>8.8386279999999999</v>
      </c>
      <c r="L28" s="6">
        <v>8.349164</v>
      </c>
      <c r="M28" s="24">
        <f t="shared" si="0"/>
        <v>0.4894639999999999</v>
      </c>
      <c r="N28" s="26">
        <v>1.6464440781970346</v>
      </c>
      <c r="O28" s="26">
        <v>1.5552675851609397</v>
      </c>
      <c r="P28" s="26">
        <v>9.1176493036094874E-2</v>
      </c>
      <c r="Q28" s="27">
        <v>11910</v>
      </c>
      <c r="R28" s="5">
        <v>9750</v>
      </c>
      <c r="S28" s="5">
        <v>213450</v>
      </c>
      <c r="T28" s="28">
        <f t="shared" si="1"/>
        <v>235110</v>
      </c>
      <c r="Y28" s="8"/>
    </row>
    <row r="29" spans="1:25" x14ac:dyDescent="0.25">
      <c r="A29" s="22">
        <v>6055</v>
      </c>
      <c r="B29" s="23" t="s">
        <v>44</v>
      </c>
      <c r="C29" s="6">
        <v>981</v>
      </c>
      <c r="D29" s="6">
        <v>3459</v>
      </c>
      <c r="E29" s="24">
        <v>319</v>
      </c>
      <c r="F29" s="25">
        <v>0</v>
      </c>
      <c r="G29" s="6">
        <v>1833.04</v>
      </c>
      <c r="H29" s="24">
        <v>0</v>
      </c>
      <c r="I29" s="25"/>
      <c r="J29" s="6">
        <v>354.13580000000002</v>
      </c>
      <c r="K29" s="25">
        <v>38.532919999999997</v>
      </c>
      <c r="L29" s="6">
        <v>29.63166</v>
      </c>
      <c r="M29" s="24">
        <f t="shared" si="0"/>
        <v>8.9012599999999971</v>
      </c>
      <c r="N29" s="26">
        <v>7.177844564749198</v>
      </c>
      <c r="O29" s="26">
        <v>5.5197335077511962</v>
      </c>
      <c r="P29" s="26">
        <v>1.6581110569980013</v>
      </c>
      <c r="Q29" s="27">
        <v>34930</v>
      </c>
      <c r="R29" s="5">
        <v>930</v>
      </c>
      <c r="S29" s="5">
        <v>226810</v>
      </c>
      <c r="T29" s="28">
        <f t="shared" si="1"/>
        <v>262670</v>
      </c>
      <c r="Y29" s="8"/>
    </row>
    <row r="30" spans="1:25" x14ac:dyDescent="0.25">
      <c r="A30" s="22">
        <v>6091</v>
      </c>
      <c r="B30" s="23" t="s">
        <v>45</v>
      </c>
      <c r="C30" s="6">
        <v>1939.8</v>
      </c>
      <c r="D30" s="6">
        <v>2043.08</v>
      </c>
      <c r="E30" s="24">
        <v>1429.74</v>
      </c>
      <c r="F30" s="25">
        <v>1042.7819999999999</v>
      </c>
      <c r="G30" s="6">
        <v>1146.056</v>
      </c>
      <c r="H30" s="24">
        <v>532.72529999999995</v>
      </c>
      <c r="I30" s="25"/>
      <c r="J30" s="6">
        <v>353.87520000000001</v>
      </c>
      <c r="K30" s="25">
        <v>11.943989999999999</v>
      </c>
      <c r="L30" s="6">
        <v>10.898260000000001</v>
      </c>
      <c r="M30" s="24">
        <f t="shared" si="0"/>
        <v>1.0457299999999989</v>
      </c>
      <c r="N30" s="26">
        <v>2.2249054497535816</v>
      </c>
      <c r="O30" s="26">
        <v>2.030108704614745</v>
      </c>
      <c r="P30" s="26">
        <v>0.19479674513883638</v>
      </c>
      <c r="Q30" s="27">
        <v>470</v>
      </c>
      <c r="R30" s="5">
        <v>760</v>
      </c>
      <c r="S30" s="5">
        <v>73490</v>
      </c>
      <c r="T30" s="28">
        <f t="shared" si="1"/>
        <v>74720</v>
      </c>
      <c r="Y30" s="8"/>
    </row>
    <row r="31" spans="1:25" x14ac:dyDescent="0.25">
      <c r="A31" s="22">
        <v>6003</v>
      </c>
      <c r="B31" s="23" t="s">
        <v>46</v>
      </c>
      <c r="C31" s="6">
        <v>1178.54</v>
      </c>
      <c r="D31" s="6">
        <v>1558.65</v>
      </c>
      <c r="E31" s="24">
        <v>690.78</v>
      </c>
      <c r="F31" s="25">
        <v>0</v>
      </c>
      <c r="G31" s="6">
        <v>32.151980000000002</v>
      </c>
      <c r="H31" s="24">
        <v>0</v>
      </c>
      <c r="I31" s="25"/>
      <c r="J31" s="6">
        <v>353.25700000000001</v>
      </c>
      <c r="K31" s="25">
        <v>10.878550000000001</v>
      </c>
      <c r="L31" s="6">
        <v>9.9734499999999997</v>
      </c>
      <c r="M31" s="24">
        <f t="shared" si="0"/>
        <v>0.9051000000000009</v>
      </c>
      <c r="N31" s="26">
        <v>2.0264371604812821</v>
      </c>
      <c r="O31" s="26">
        <v>1.8578367243981999</v>
      </c>
      <c r="P31" s="26">
        <v>0.16860043608308184</v>
      </c>
      <c r="Q31" s="27">
        <v>10</v>
      </c>
      <c r="R31" s="5">
        <v>0</v>
      </c>
      <c r="S31" s="5">
        <v>15530</v>
      </c>
      <c r="T31" s="28">
        <f t="shared" si="1"/>
        <v>15540</v>
      </c>
      <c r="Y31" s="8"/>
    </row>
    <row r="32" spans="1:25" x14ac:dyDescent="0.25">
      <c r="A32" s="22">
        <v>6049</v>
      </c>
      <c r="B32" s="23" t="s">
        <v>47</v>
      </c>
      <c r="C32" s="6">
        <v>861</v>
      </c>
      <c r="D32" s="6">
        <v>861</v>
      </c>
      <c r="E32" s="24">
        <v>278</v>
      </c>
      <c r="F32" s="25">
        <v>0</v>
      </c>
      <c r="G32" s="6">
        <v>0</v>
      </c>
      <c r="H32" s="24">
        <v>0</v>
      </c>
      <c r="I32" s="25"/>
      <c r="J32" s="6">
        <v>351.10789999999997</v>
      </c>
      <c r="K32" s="25">
        <v>47.524859999999997</v>
      </c>
      <c r="L32" s="6">
        <v>38.726649999999999</v>
      </c>
      <c r="M32" s="24">
        <f t="shared" si="0"/>
        <v>8.7982099999999974</v>
      </c>
      <c r="N32" s="26">
        <v>8.8528473326565056</v>
      </c>
      <c r="O32" s="26">
        <v>7.2139322484110862</v>
      </c>
      <c r="P32" s="26">
        <v>1.6389150842454199</v>
      </c>
      <c r="Q32" s="27">
        <v>6940</v>
      </c>
      <c r="R32" s="5">
        <v>12720</v>
      </c>
      <c r="S32" s="5">
        <v>127930</v>
      </c>
      <c r="T32" s="28">
        <f t="shared" si="1"/>
        <v>147590</v>
      </c>
      <c r="Y32" s="8"/>
    </row>
    <row r="33" spans="1:25" x14ac:dyDescent="0.25">
      <c r="A33" s="22">
        <v>6017</v>
      </c>
      <c r="B33" s="23" t="s">
        <v>48</v>
      </c>
      <c r="C33" s="6">
        <v>1848</v>
      </c>
      <c r="D33" s="6">
        <v>2926</v>
      </c>
      <c r="E33" s="24">
        <v>1529</v>
      </c>
      <c r="F33" s="25">
        <v>222.04</v>
      </c>
      <c r="G33" s="6">
        <v>1300.04</v>
      </c>
      <c r="H33" s="24">
        <v>0</v>
      </c>
      <c r="I33" s="25"/>
      <c r="J33" s="6">
        <v>350.53109999999998</v>
      </c>
      <c r="K33" s="25">
        <v>38.532919999999997</v>
      </c>
      <c r="L33" s="6">
        <v>29.358029999999999</v>
      </c>
      <c r="M33" s="24">
        <f t="shared" si="0"/>
        <v>9.1748899999999978</v>
      </c>
      <c r="N33" s="26">
        <v>7.177844564749198</v>
      </c>
      <c r="O33" s="26">
        <v>5.4687621926198151</v>
      </c>
      <c r="P33" s="26">
        <v>1.7090823721293833</v>
      </c>
      <c r="Q33" s="27">
        <v>200</v>
      </c>
      <c r="R33" s="5">
        <v>150</v>
      </c>
      <c r="S33" s="5">
        <v>191400</v>
      </c>
      <c r="T33" s="28">
        <f t="shared" si="1"/>
        <v>191750</v>
      </c>
      <c r="Y33" s="8"/>
    </row>
    <row r="34" spans="1:25" x14ac:dyDescent="0.25">
      <c r="A34" s="22">
        <v>6109</v>
      </c>
      <c r="B34" s="23" t="s">
        <v>49</v>
      </c>
      <c r="C34" s="6">
        <v>387</v>
      </c>
      <c r="D34" s="6">
        <v>871</v>
      </c>
      <c r="E34" s="24">
        <v>255</v>
      </c>
      <c r="F34" s="25">
        <v>0</v>
      </c>
      <c r="G34" s="6">
        <v>0</v>
      </c>
      <c r="H34" s="24">
        <v>0</v>
      </c>
      <c r="I34" s="25"/>
      <c r="J34" s="6">
        <v>349.72469999999998</v>
      </c>
      <c r="K34" s="25">
        <v>47.871049999999997</v>
      </c>
      <c r="L34" s="6">
        <v>36.483179999999997</v>
      </c>
      <c r="M34" s="24">
        <f t="shared" si="0"/>
        <v>11.387869999999999</v>
      </c>
      <c r="N34" s="26">
        <v>8.9173349969671936</v>
      </c>
      <c r="O34" s="26">
        <v>6.7960226026931423</v>
      </c>
      <c r="P34" s="26">
        <v>2.1213123942740504</v>
      </c>
      <c r="Q34" s="27">
        <v>330</v>
      </c>
      <c r="R34" s="5">
        <v>140</v>
      </c>
      <c r="S34" s="5">
        <v>174590</v>
      </c>
      <c r="T34" s="28">
        <f t="shared" si="1"/>
        <v>175060</v>
      </c>
      <c r="Y34" s="8"/>
    </row>
    <row r="35" spans="1:25" x14ac:dyDescent="0.25">
      <c r="A35" s="22">
        <v>6093</v>
      </c>
      <c r="B35" s="23" t="s">
        <v>50</v>
      </c>
      <c r="C35" s="6">
        <v>1139</v>
      </c>
      <c r="D35" s="6">
        <v>1139</v>
      </c>
      <c r="E35" s="24">
        <v>292</v>
      </c>
      <c r="F35" s="25">
        <v>750.34</v>
      </c>
      <c r="G35" s="6">
        <v>750.34</v>
      </c>
      <c r="H35" s="24">
        <v>0</v>
      </c>
      <c r="I35" s="25"/>
      <c r="J35" s="6">
        <v>349.50819999999999</v>
      </c>
      <c r="K35" s="25">
        <v>7.9256630000000001</v>
      </c>
      <c r="L35" s="6">
        <v>7.5326969999999998</v>
      </c>
      <c r="M35" s="24">
        <f t="shared" si="0"/>
        <v>0.39296600000000037</v>
      </c>
      <c r="N35" s="26">
        <v>1.4763785637471498</v>
      </c>
      <c r="O35" s="26">
        <v>1.4031775484274898</v>
      </c>
      <c r="P35" s="26">
        <v>7.3201015319660084E-2</v>
      </c>
      <c r="Q35" s="27">
        <v>32500</v>
      </c>
      <c r="R35" s="5">
        <v>10040</v>
      </c>
      <c r="S35" s="5">
        <v>372180</v>
      </c>
      <c r="T35" s="28">
        <f t="shared" si="1"/>
        <v>414720</v>
      </c>
      <c r="Y35" s="8"/>
    </row>
    <row r="36" spans="1:25" x14ac:dyDescent="0.25">
      <c r="A36" s="22">
        <v>6051</v>
      </c>
      <c r="B36" s="23" t="s">
        <v>51</v>
      </c>
      <c r="C36" s="6">
        <v>1024</v>
      </c>
      <c r="D36" s="6">
        <v>1024</v>
      </c>
      <c r="E36" s="24">
        <v>350</v>
      </c>
      <c r="F36" s="25">
        <v>0</v>
      </c>
      <c r="G36" s="6">
        <v>0</v>
      </c>
      <c r="H36" s="24">
        <v>0</v>
      </c>
      <c r="I36" s="25"/>
      <c r="J36" s="6">
        <v>348.80540000000002</v>
      </c>
      <c r="K36" s="25">
        <v>47.441220000000001</v>
      </c>
      <c r="L36" s="6">
        <v>42.570909999999998</v>
      </c>
      <c r="M36" s="24">
        <f t="shared" si="0"/>
        <v>4.8703100000000035</v>
      </c>
      <c r="N36" s="26">
        <v>8.8372670205650383</v>
      </c>
      <c r="O36" s="26">
        <v>7.9300342398117571</v>
      </c>
      <c r="P36" s="26">
        <v>0.9072327807532804</v>
      </c>
      <c r="Q36" s="27">
        <v>0</v>
      </c>
      <c r="R36" s="5">
        <v>370</v>
      </c>
      <c r="S36" s="5">
        <v>66620</v>
      </c>
      <c r="T36" s="28">
        <f t="shared" si="1"/>
        <v>66990</v>
      </c>
      <c r="Y36" s="8"/>
    </row>
    <row r="37" spans="1:25" x14ac:dyDescent="0.25">
      <c r="A37" s="22">
        <v>6033</v>
      </c>
      <c r="B37" s="23" t="s">
        <v>52</v>
      </c>
      <c r="C37" s="6">
        <v>1185</v>
      </c>
      <c r="D37" s="6">
        <v>2563</v>
      </c>
      <c r="E37" s="24">
        <v>559</v>
      </c>
      <c r="F37" s="25">
        <v>0</v>
      </c>
      <c r="G37" s="6">
        <v>937.04</v>
      </c>
      <c r="H37" s="24">
        <v>0</v>
      </c>
      <c r="I37" s="25"/>
      <c r="J37" s="6">
        <v>346.19850000000002</v>
      </c>
      <c r="K37" s="25">
        <v>38.532919999999997</v>
      </c>
      <c r="L37" s="6">
        <v>29.62247</v>
      </c>
      <c r="M37" s="24">
        <f t="shared" si="0"/>
        <v>8.9104499999999973</v>
      </c>
      <c r="N37" s="26">
        <v>7.177844564749198</v>
      </c>
      <c r="O37" s="26">
        <v>5.5180216107148432</v>
      </c>
      <c r="P37" s="26">
        <v>1.659822954034355</v>
      </c>
      <c r="Q37" s="27">
        <v>10710</v>
      </c>
      <c r="R37" s="5">
        <v>2680</v>
      </c>
      <c r="S37" s="5">
        <v>258190</v>
      </c>
      <c r="T37" s="28">
        <f t="shared" si="1"/>
        <v>271580</v>
      </c>
      <c r="Y37" s="8"/>
    </row>
    <row r="38" spans="1:25" x14ac:dyDescent="0.25">
      <c r="A38" s="22">
        <v>6101</v>
      </c>
      <c r="B38" s="23" t="s">
        <v>53</v>
      </c>
      <c r="C38" s="6">
        <v>3001</v>
      </c>
      <c r="D38" s="6">
        <v>4402</v>
      </c>
      <c r="E38" s="24">
        <v>287</v>
      </c>
      <c r="F38" s="25">
        <v>1375.04</v>
      </c>
      <c r="G38" s="6">
        <v>2776.04</v>
      </c>
      <c r="H38" s="24">
        <v>0</v>
      </c>
      <c r="I38" s="25"/>
      <c r="J38" s="6">
        <v>344.93329999999997</v>
      </c>
      <c r="K38" s="25">
        <v>38.532919999999997</v>
      </c>
      <c r="L38" s="6">
        <v>29.32818</v>
      </c>
      <c r="M38" s="24">
        <f t="shared" si="0"/>
        <v>9.2047399999999975</v>
      </c>
      <c r="N38" s="26">
        <v>7.177844564749198</v>
      </c>
      <c r="O38" s="26">
        <v>5.4632017871208856</v>
      </c>
      <c r="P38" s="26">
        <v>1.7146427776283115</v>
      </c>
      <c r="Q38" s="27">
        <v>55820</v>
      </c>
      <c r="R38" s="5">
        <v>1290</v>
      </c>
      <c r="S38" s="5">
        <v>19650</v>
      </c>
      <c r="T38" s="28">
        <f t="shared" si="1"/>
        <v>76760</v>
      </c>
      <c r="Y38" s="8"/>
    </row>
    <row r="39" spans="1:25" x14ac:dyDescent="0.25">
      <c r="A39" s="22">
        <v>6005</v>
      </c>
      <c r="B39" s="23" t="s">
        <v>54</v>
      </c>
      <c r="C39" s="6">
        <v>1500</v>
      </c>
      <c r="D39" s="6">
        <v>1500</v>
      </c>
      <c r="E39" s="24">
        <v>816</v>
      </c>
      <c r="F39" s="25">
        <v>0</v>
      </c>
      <c r="G39" s="6">
        <v>0</v>
      </c>
      <c r="H39" s="24">
        <v>0</v>
      </c>
      <c r="I39" s="25"/>
      <c r="J39" s="6">
        <v>344.45080000000002</v>
      </c>
      <c r="K39" s="25">
        <v>38.532919999999997</v>
      </c>
      <c r="L39" s="6">
        <v>29.622900000000001</v>
      </c>
      <c r="M39" s="24">
        <f t="shared" si="0"/>
        <v>8.9100199999999958</v>
      </c>
      <c r="N39" s="26">
        <v>7.177844564749198</v>
      </c>
      <c r="O39" s="26">
        <v>5.5181017103585468</v>
      </c>
      <c r="P39" s="26">
        <v>1.6597428543906516</v>
      </c>
      <c r="Q39" s="27">
        <v>1040</v>
      </c>
      <c r="R39" s="5">
        <v>1190</v>
      </c>
      <c r="S39" s="5">
        <v>126480</v>
      </c>
      <c r="T39" s="28">
        <f t="shared" si="1"/>
        <v>128710</v>
      </c>
      <c r="Y39" s="8"/>
    </row>
    <row r="40" spans="1:25" x14ac:dyDescent="0.25">
      <c r="A40" s="22">
        <v>6095</v>
      </c>
      <c r="B40" s="23" t="s">
        <v>55</v>
      </c>
      <c r="C40" s="6">
        <v>2554</v>
      </c>
      <c r="D40" s="6">
        <v>2514</v>
      </c>
      <c r="E40" s="24">
        <v>990</v>
      </c>
      <c r="F40" s="25">
        <v>928.04</v>
      </c>
      <c r="G40" s="6">
        <v>888.04</v>
      </c>
      <c r="H40" s="24">
        <v>0</v>
      </c>
      <c r="I40" s="25"/>
      <c r="J40" s="6">
        <v>343.8777</v>
      </c>
      <c r="K40" s="25">
        <v>38.532919999999997</v>
      </c>
      <c r="L40" s="6">
        <v>31.085840000000001</v>
      </c>
      <c r="M40" s="24">
        <f t="shared" si="0"/>
        <v>7.4470799999999961</v>
      </c>
      <c r="N40" s="26">
        <v>7.177844564749198</v>
      </c>
      <c r="O40" s="26">
        <v>5.790615600495971</v>
      </c>
      <c r="P40" s="26">
        <v>1.3872289642532263</v>
      </c>
      <c r="Q40" s="27">
        <v>65790</v>
      </c>
      <c r="R40" s="5">
        <v>9410</v>
      </c>
      <c r="S40" s="5">
        <v>89480</v>
      </c>
      <c r="T40" s="28">
        <f t="shared" si="1"/>
        <v>164680</v>
      </c>
      <c r="Y40" s="8"/>
    </row>
    <row r="41" spans="1:25" x14ac:dyDescent="0.25">
      <c r="A41" s="22">
        <v>6097</v>
      </c>
      <c r="B41" s="23" t="s">
        <v>56</v>
      </c>
      <c r="C41" s="6">
        <v>1761</v>
      </c>
      <c r="D41" s="6">
        <v>4022</v>
      </c>
      <c r="E41" s="24">
        <v>283</v>
      </c>
      <c r="F41" s="25">
        <v>135.04</v>
      </c>
      <c r="G41" s="6">
        <v>2396.04</v>
      </c>
      <c r="H41" s="24">
        <v>0</v>
      </c>
      <c r="I41" s="25"/>
      <c r="J41" s="6">
        <v>340.38799999999998</v>
      </c>
      <c r="K41" s="25">
        <v>38.532919999999997</v>
      </c>
      <c r="L41" s="6">
        <v>31.073219999999999</v>
      </c>
      <c r="M41" s="24">
        <f t="shared" si="0"/>
        <v>7.459699999999998</v>
      </c>
      <c r="N41" s="26">
        <v>7.177844564749198</v>
      </c>
      <c r="O41" s="26">
        <v>5.7882647690924038</v>
      </c>
      <c r="P41" s="26">
        <v>1.3895797956567939</v>
      </c>
      <c r="Q41" s="27">
        <v>50220</v>
      </c>
      <c r="R41" s="5">
        <v>650</v>
      </c>
      <c r="S41" s="5">
        <v>397780</v>
      </c>
      <c r="T41" s="28">
        <f t="shared" si="1"/>
        <v>448650</v>
      </c>
      <c r="Y41" s="8"/>
    </row>
    <row r="42" spans="1:25" x14ac:dyDescent="0.25">
      <c r="A42" s="22">
        <v>6011</v>
      </c>
      <c r="B42" s="23" t="s">
        <v>57</v>
      </c>
      <c r="C42" s="6">
        <v>1434</v>
      </c>
      <c r="D42" s="6">
        <v>2426</v>
      </c>
      <c r="E42" s="24">
        <v>175</v>
      </c>
      <c r="F42" s="25">
        <v>0</v>
      </c>
      <c r="G42" s="6">
        <v>800.04</v>
      </c>
      <c r="H42" s="24">
        <v>0</v>
      </c>
      <c r="I42" s="25"/>
      <c r="J42" s="6">
        <v>335.44869999999997</v>
      </c>
      <c r="K42" s="25">
        <v>38.532919999999997</v>
      </c>
      <c r="L42" s="6">
        <v>29.383579999999998</v>
      </c>
      <c r="M42" s="24">
        <f t="shared" si="0"/>
        <v>9.1493399999999987</v>
      </c>
      <c r="N42" s="26">
        <v>7.177844564749198</v>
      </c>
      <c r="O42" s="26">
        <v>5.4735216016817114</v>
      </c>
      <c r="P42" s="26">
        <v>1.7043229630674865</v>
      </c>
      <c r="Q42" s="27">
        <v>1550</v>
      </c>
      <c r="R42" s="5">
        <v>230</v>
      </c>
      <c r="S42" s="5">
        <v>201950</v>
      </c>
      <c r="T42" s="28">
        <f t="shared" si="1"/>
        <v>203730</v>
      </c>
      <c r="Y42" s="8"/>
    </row>
    <row r="43" spans="1:25" x14ac:dyDescent="0.25">
      <c r="A43" s="22">
        <v>6027</v>
      </c>
      <c r="B43" s="23" t="s">
        <v>58</v>
      </c>
      <c r="C43" s="6">
        <v>815</v>
      </c>
      <c r="D43" s="6">
        <v>815</v>
      </c>
      <c r="E43" s="24">
        <v>80</v>
      </c>
      <c r="F43" s="25">
        <v>0</v>
      </c>
      <c r="G43" s="6">
        <v>0</v>
      </c>
      <c r="H43" s="24">
        <v>0</v>
      </c>
      <c r="I43" s="25"/>
      <c r="J43" s="6">
        <v>332.4873</v>
      </c>
      <c r="K43" s="25">
        <v>38.532919999999997</v>
      </c>
      <c r="L43" s="6">
        <v>31.050899999999999</v>
      </c>
      <c r="M43" s="24">
        <f t="shared" si="0"/>
        <v>7.4820199999999986</v>
      </c>
      <c r="N43" s="26">
        <v>7.177844564749198</v>
      </c>
      <c r="O43" s="26">
        <v>5.7841070387494868</v>
      </c>
      <c r="P43" s="26">
        <v>1.3937375259997111</v>
      </c>
      <c r="Q43" s="27">
        <v>0</v>
      </c>
      <c r="R43" s="5">
        <v>0</v>
      </c>
      <c r="S43" s="5">
        <v>1920</v>
      </c>
      <c r="T43" s="28">
        <f t="shared" si="1"/>
        <v>1920</v>
      </c>
      <c r="Y43" s="8"/>
    </row>
    <row r="44" spans="1:25" x14ac:dyDescent="0.25">
      <c r="A44" s="22">
        <v>6039</v>
      </c>
      <c r="B44" s="23" t="s">
        <v>59</v>
      </c>
      <c r="C44" s="6">
        <v>1792</v>
      </c>
      <c r="D44" s="6">
        <v>1393</v>
      </c>
      <c r="E44" s="24">
        <v>148</v>
      </c>
      <c r="F44" s="25">
        <v>0</v>
      </c>
      <c r="G44" s="6">
        <v>0</v>
      </c>
      <c r="H44" s="24">
        <v>0</v>
      </c>
      <c r="I44" s="25"/>
      <c r="J44" s="6">
        <v>327.40609999999998</v>
      </c>
      <c r="K44" s="25">
        <v>47.76737</v>
      </c>
      <c r="L44" s="6">
        <v>37.893120000000003</v>
      </c>
      <c r="M44" s="24">
        <f t="shared" ref="M44:M69" si="2">K44-L44</f>
        <v>9.8742499999999964</v>
      </c>
      <c r="N44" s="26">
        <v>8.8980216689226754</v>
      </c>
      <c r="O44" s="26">
        <v>7.058663746048552</v>
      </c>
      <c r="P44" s="26">
        <v>1.8393579228741228</v>
      </c>
      <c r="Q44" s="27">
        <v>90</v>
      </c>
      <c r="R44" s="5">
        <v>0</v>
      </c>
      <c r="S44" s="5">
        <v>82080</v>
      </c>
      <c r="T44" s="28">
        <f t="shared" ref="T44:T69" si="3">SUM(Q44:S44)</f>
        <v>82170</v>
      </c>
      <c r="Y44" s="8"/>
    </row>
    <row r="45" spans="1:25" x14ac:dyDescent="0.25">
      <c r="A45" s="22">
        <v>6081</v>
      </c>
      <c r="B45" s="23" t="s">
        <v>60</v>
      </c>
      <c r="C45" s="6">
        <v>1307.32</v>
      </c>
      <c r="D45" s="6">
        <v>1804.76</v>
      </c>
      <c r="E45" s="24">
        <v>1071.83</v>
      </c>
      <c r="F45" s="25">
        <v>154.32509999999999</v>
      </c>
      <c r="G45" s="6">
        <v>651.76829999999995</v>
      </c>
      <c r="H45" s="24">
        <v>0</v>
      </c>
      <c r="I45" s="25"/>
      <c r="J45" s="6">
        <v>327.23610000000002</v>
      </c>
      <c r="K45" s="25">
        <v>38.532919999999997</v>
      </c>
      <c r="L45" s="6">
        <v>29.62677</v>
      </c>
      <c r="M45" s="24">
        <f t="shared" si="2"/>
        <v>8.9061499999999967</v>
      </c>
      <c r="N45" s="26">
        <v>7.177844564749198</v>
      </c>
      <c r="O45" s="26">
        <v>5.5188226071518747</v>
      </c>
      <c r="P45" s="26">
        <v>1.6590219575973231</v>
      </c>
      <c r="Q45" s="27">
        <v>2860</v>
      </c>
      <c r="R45" s="5">
        <v>50</v>
      </c>
      <c r="S45" s="5">
        <v>36650</v>
      </c>
      <c r="T45" s="28">
        <f t="shared" si="3"/>
        <v>39560</v>
      </c>
      <c r="Y45" s="8"/>
    </row>
    <row r="46" spans="1:25" x14ac:dyDescent="0.25">
      <c r="A46" s="22">
        <v>6077</v>
      </c>
      <c r="B46" s="23" t="s">
        <v>61</v>
      </c>
      <c r="C46" s="6">
        <v>2283</v>
      </c>
      <c r="D46" s="6">
        <v>2165</v>
      </c>
      <c r="E46" s="24">
        <v>383</v>
      </c>
      <c r="F46" s="25">
        <v>657.04</v>
      </c>
      <c r="G46" s="6">
        <v>539.04</v>
      </c>
      <c r="H46" s="24">
        <v>0</v>
      </c>
      <c r="I46" s="25"/>
      <c r="J46" s="6">
        <v>326.96039999999999</v>
      </c>
      <c r="K46" s="25">
        <v>0</v>
      </c>
      <c r="L46" s="6">
        <v>0</v>
      </c>
      <c r="M46" s="24">
        <f t="shared" si="2"/>
        <v>0</v>
      </c>
      <c r="N46" s="26">
        <v>0</v>
      </c>
      <c r="O46" s="26">
        <v>0</v>
      </c>
      <c r="P46" s="26">
        <v>0</v>
      </c>
      <c r="Q46" s="27">
        <v>0</v>
      </c>
      <c r="R46" s="5">
        <v>0</v>
      </c>
      <c r="S46" s="5">
        <v>0</v>
      </c>
      <c r="T46" s="28">
        <f t="shared" si="3"/>
        <v>0</v>
      </c>
      <c r="Y46" s="8"/>
    </row>
    <row r="47" spans="1:25" x14ac:dyDescent="0.25">
      <c r="A47" s="22">
        <v>6013</v>
      </c>
      <c r="B47" s="23" t="s">
        <v>62</v>
      </c>
      <c r="C47" s="6">
        <v>2520</v>
      </c>
      <c r="D47" s="6">
        <v>2979</v>
      </c>
      <c r="E47" s="24">
        <v>420</v>
      </c>
      <c r="F47" s="25">
        <v>894.04</v>
      </c>
      <c r="G47" s="6">
        <v>1353.04</v>
      </c>
      <c r="H47" s="24">
        <v>0</v>
      </c>
      <c r="I47" s="25"/>
      <c r="J47" s="6">
        <v>325.46800000000002</v>
      </c>
      <c r="K47" s="25">
        <v>38.532919999999997</v>
      </c>
      <c r="L47" s="6">
        <v>29.57901</v>
      </c>
      <c r="M47" s="24">
        <f t="shared" si="2"/>
        <v>8.9539099999999969</v>
      </c>
      <c r="N47" s="26">
        <v>7.177844564749198</v>
      </c>
      <c r="O47" s="26">
        <v>5.5099259583535902</v>
      </c>
      <c r="P47" s="26">
        <v>1.6679186063956086</v>
      </c>
      <c r="Q47" s="27">
        <v>300</v>
      </c>
      <c r="R47" s="5">
        <v>120</v>
      </c>
      <c r="S47" s="5">
        <v>71030</v>
      </c>
      <c r="T47" s="28">
        <f t="shared" si="3"/>
        <v>71450</v>
      </c>
      <c r="Y47" s="8"/>
    </row>
    <row r="48" spans="1:25" x14ac:dyDescent="0.25">
      <c r="A48" s="22">
        <v>6019</v>
      </c>
      <c r="B48" s="23" t="s">
        <v>63</v>
      </c>
      <c r="C48" s="6">
        <v>885</v>
      </c>
      <c r="D48" s="6">
        <v>1378</v>
      </c>
      <c r="E48" s="24">
        <v>74</v>
      </c>
      <c r="F48" s="25">
        <v>496.34</v>
      </c>
      <c r="G48" s="6">
        <v>989.34</v>
      </c>
      <c r="H48" s="24">
        <v>0</v>
      </c>
      <c r="I48" s="25"/>
      <c r="J48" s="6">
        <v>325.20639999999997</v>
      </c>
      <c r="K48" s="25">
        <v>7.9256630000000001</v>
      </c>
      <c r="L48" s="6">
        <v>7.5326969999999998</v>
      </c>
      <c r="M48" s="24">
        <f t="shared" si="2"/>
        <v>0.39296600000000037</v>
      </c>
      <c r="N48" s="26">
        <v>1.4763785637471498</v>
      </c>
      <c r="O48" s="26">
        <v>1.4031775484274898</v>
      </c>
      <c r="P48" s="26">
        <v>7.3201015319660084E-2</v>
      </c>
      <c r="Q48" s="27">
        <v>20</v>
      </c>
      <c r="R48" s="5">
        <v>10</v>
      </c>
      <c r="S48" s="5">
        <v>240610</v>
      </c>
      <c r="T48" s="28">
        <f t="shared" si="3"/>
        <v>240640</v>
      </c>
      <c r="Y48" s="8"/>
    </row>
    <row r="49" spans="1:25" x14ac:dyDescent="0.25">
      <c r="A49" s="22">
        <v>6099</v>
      </c>
      <c r="B49" s="23" t="s">
        <v>64</v>
      </c>
      <c r="C49" s="6">
        <v>3938</v>
      </c>
      <c r="D49" s="6">
        <v>2281</v>
      </c>
      <c r="E49" s="24">
        <v>135</v>
      </c>
      <c r="F49" s="25">
        <v>2312.04</v>
      </c>
      <c r="G49" s="6">
        <v>655.04</v>
      </c>
      <c r="H49" s="24">
        <v>0</v>
      </c>
      <c r="I49" s="25"/>
      <c r="J49" s="6">
        <v>324.86959999999999</v>
      </c>
      <c r="K49" s="25">
        <v>38.532919999999997</v>
      </c>
      <c r="L49" s="6">
        <v>31.108820000000001</v>
      </c>
      <c r="M49" s="24">
        <f t="shared" si="2"/>
        <v>7.4240999999999957</v>
      </c>
      <c r="N49" s="26">
        <v>7.177844564749198</v>
      </c>
      <c r="O49" s="26">
        <v>5.7948962744780612</v>
      </c>
      <c r="P49" s="26">
        <v>1.3829482902711367</v>
      </c>
      <c r="Q49" s="27">
        <v>0</v>
      </c>
      <c r="R49" s="5">
        <v>0</v>
      </c>
      <c r="S49" s="5">
        <v>10150</v>
      </c>
      <c r="T49" s="28">
        <f t="shared" si="3"/>
        <v>10150</v>
      </c>
      <c r="Y49" s="8"/>
    </row>
    <row r="50" spans="1:25" x14ac:dyDescent="0.25">
      <c r="A50" s="22">
        <v>6087</v>
      </c>
      <c r="B50" s="23" t="s">
        <v>65</v>
      </c>
      <c r="C50" s="6">
        <v>1753</v>
      </c>
      <c r="D50" s="6">
        <v>2197</v>
      </c>
      <c r="E50" s="24">
        <v>1677</v>
      </c>
      <c r="F50" s="25">
        <v>0</v>
      </c>
      <c r="G50" s="6">
        <v>189.6</v>
      </c>
      <c r="H50" s="24">
        <v>0</v>
      </c>
      <c r="I50" s="25"/>
      <c r="J50" s="6">
        <v>324.66090000000003</v>
      </c>
      <c r="K50" s="25">
        <v>47.643920000000001</v>
      </c>
      <c r="L50" s="6">
        <v>40.130690000000001</v>
      </c>
      <c r="M50" s="24">
        <f t="shared" si="2"/>
        <v>7.5132300000000001</v>
      </c>
      <c r="N50" s="26">
        <v>8.8750256200502236</v>
      </c>
      <c r="O50" s="26">
        <v>7.4754743501435916</v>
      </c>
      <c r="P50" s="26">
        <v>1.399551269906631</v>
      </c>
      <c r="Q50" s="27">
        <v>10360</v>
      </c>
      <c r="R50" s="5">
        <v>620</v>
      </c>
      <c r="S50" s="5">
        <v>29070</v>
      </c>
      <c r="T50" s="28">
        <f t="shared" si="3"/>
        <v>40050</v>
      </c>
      <c r="Y50" s="8"/>
    </row>
    <row r="51" spans="1:25" x14ac:dyDescent="0.25">
      <c r="A51" s="22">
        <v>6047</v>
      </c>
      <c r="B51" s="23" t="s">
        <v>66</v>
      </c>
      <c r="C51" s="6">
        <v>2240</v>
      </c>
      <c r="D51" s="6">
        <v>1023</v>
      </c>
      <c r="E51" s="24">
        <v>94</v>
      </c>
      <c r="F51" s="25">
        <v>614.04</v>
      </c>
      <c r="G51" s="6">
        <v>0</v>
      </c>
      <c r="H51" s="24">
        <v>0</v>
      </c>
      <c r="I51" s="25"/>
      <c r="J51" s="6">
        <v>323.8261</v>
      </c>
      <c r="K51" s="25">
        <v>0</v>
      </c>
      <c r="L51" s="6">
        <v>0</v>
      </c>
      <c r="M51" s="24">
        <f t="shared" si="2"/>
        <v>0</v>
      </c>
      <c r="N51" s="26">
        <v>0</v>
      </c>
      <c r="O51" s="26">
        <v>0</v>
      </c>
      <c r="P51" s="26">
        <v>0</v>
      </c>
      <c r="Q51" s="27">
        <v>0</v>
      </c>
      <c r="R51" s="5">
        <v>0</v>
      </c>
      <c r="S51" s="5">
        <v>0</v>
      </c>
      <c r="T51" s="28">
        <f t="shared" si="3"/>
        <v>0</v>
      </c>
      <c r="Y51" s="8"/>
    </row>
    <row r="52" spans="1:25" x14ac:dyDescent="0.25">
      <c r="A52" s="22">
        <v>6085</v>
      </c>
      <c r="B52" s="23" t="s">
        <v>67</v>
      </c>
      <c r="C52" s="6">
        <v>1210</v>
      </c>
      <c r="D52" s="6">
        <v>1950</v>
      </c>
      <c r="E52" s="24">
        <v>824</v>
      </c>
      <c r="F52" s="25">
        <v>619.52</v>
      </c>
      <c r="G52" s="6">
        <v>1359.52</v>
      </c>
      <c r="H52" s="24">
        <v>233.52</v>
      </c>
      <c r="I52" s="25"/>
      <c r="J52" s="6">
        <v>323.27460000000002</v>
      </c>
      <c r="K52" s="25">
        <v>13.59759</v>
      </c>
      <c r="L52" s="6">
        <v>12.35727</v>
      </c>
      <c r="M52" s="24">
        <f t="shared" si="2"/>
        <v>1.2403200000000005</v>
      </c>
      <c r="N52" s="26">
        <v>2.532935149352503</v>
      </c>
      <c r="O52" s="26">
        <v>2.3018905212643719</v>
      </c>
      <c r="P52" s="26">
        <v>0.23104462808813164</v>
      </c>
      <c r="Q52" s="27">
        <v>7320</v>
      </c>
      <c r="R52" s="5">
        <v>970</v>
      </c>
      <c r="S52" s="5">
        <v>152040</v>
      </c>
      <c r="T52" s="28">
        <f t="shared" si="3"/>
        <v>160330</v>
      </c>
      <c r="Y52" s="8"/>
    </row>
    <row r="53" spans="1:25" x14ac:dyDescent="0.25">
      <c r="A53" s="22">
        <v>6001</v>
      </c>
      <c r="B53" s="23" t="s">
        <v>68</v>
      </c>
      <c r="C53" s="6">
        <v>1494</v>
      </c>
      <c r="D53" s="6">
        <v>1504</v>
      </c>
      <c r="E53" s="24">
        <v>721</v>
      </c>
      <c r="F53" s="25">
        <v>0</v>
      </c>
      <c r="G53" s="6">
        <v>0</v>
      </c>
      <c r="H53" s="24">
        <v>0</v>
      </c>
      <c r="I53" s="25"/>
      <c r="J53" s="6">
        <v>322.15320000000003</v>
      </c>
      <c r="K53" s="25">
        <v>38.532919999999997</v>
      </c>
      <c r="L53" s="6">
        <v>31.04149</v>
      </c>
      <c r="M53" s="24">
        <f t="shared" si="2"/>
        <v>7.4914299999999976</v>
      </c>
      <c r="N53" s="26">
        <v>7.177844564749198</v>
      </c>
      <c r="O53" s="26">
        <v>5.7823541605000752</v>
      </c>
      <c r="P53" s="26">
        <v>1.3954904042491219</v>
      </c>
      <c r="Q53" s="27">
        <v>30</v>
      </c>
      <c r="R53" s="5">
        <v>0</v>
      </c>
      <c r="S53" s="5">
        <v>31680</v>
      </c>
      <c r="T53" s="28">
        <f t="shared" si="3"/>
        <v>31710</v>
      </c>
      <c r="Y53" s="8"/>
    </row>
    <row r="54" spans="1:25" x14ac:dyDescent="0.25">
      <c r="A54" s="22">
        <v>6107</v>
      </c>
      <c r="B54" s="23" t="s">
        <v>69</v>
      </c>
      <c r="C54" s="6">
        <v>2010</v>
      </c>
      <c r="D54" s="6">
        <v>638</v>
      </c>
      <c r="E54" s="24">
        <v>86</v>
      </c>
      <c r="F54" s="25">
        <v>1414.24</v>
      </c>
      <c r="G54" s="6">
        <v>42.239989999999999</v>
      </c>
      <c r="H54" s="24">
        <v>0</v>
      </c>
      <c r="I54" s="25"/>
      <c r="J54" s="6">
        <v>314.21350000000001</v>
      </c>
      <c r="K54" s="25">
        <v>13.746090000000001</v>
      </c>
      <c r="L54" s="6">
        <v>12.737920000000001</v>
      </c>
      <c r="M54" s="24">
        <f t="shared" si="2"/>
        <v>1.0081699999999998</v>
      </c>
      <c r="N54" s="26">
        <v>2.5605974681662671</v>
      </c>
      <c r="O54" s="26">
        <v>2.3727973337657806</v>
      </c>
      <c r="P54" s="26">
        <v>0.1878001344004866</v>
      </c>
      <c r="Q54" s="27">
        <v>410</v>
      </c>
      <c r="R54" s="5">
        <v>130</v>
      </c>
      <c r="S54" s="5">
        <v>222190</v>
      </c>
      <c r="T54" s="28">
        <f t="shared" si="3"/>
        <v>222730</v>
      </c>
      <c r="Y54" s="8"/>
    </row>
    <row r="55" spans="1:25" x14ac:dyDescent="0.25">
      <c r="A55" s="22">
        <v>6031</v>
      </c>
      <c r="B55" s="23" t="s">
        <v>70</v>
      </c>
      <c r="C55" s="6">
        <v>1523</v>
      </c>
      <c r="D55" s="6">
        <v>546</v>
      </c>
      <c r="E55" s="24">
        <v>64</v>
      </c>
      <c r="F55" s="25">
        <v>0</v>
      </c>
      <c r="G55" s="6">
        <v>0</v>
      </c>
      <c r="H55" s="24">
        <v>0</v>
      </c>
      <c r="I55" s="25"/>
      <c r="J55" s="6">
        <v>314.05360000000002</v>
      </c>
      <c r="K55" s="25">
        <v>38.532919999999997</v>
      </c>
      <c r="L55" s="6">
        <v>31.06616</v>
      </c>
      <c r="M55" s="24">
        <f t="shared" si="2"/>
        <v>7.4667599999999972</v>
      </c>
      <c r="N55" s="26">
        <v>7.177844564749198</v>
      </c>
      <c r="O55" s="26">
        <v>5.7869496447097442</v>
      </c>
      <c r="P55" s="26">
        <v>1.3908949200394547</v>
      </c>
      <c r="Q55" s="27">
        <v>0</v>
      </c>
      <c r="R55" s="5">
        <v>0</v>
      </c>
      <c r="S55" s="5">
        <v>540</v>
      </c>
      <c r="T55" s="28">
        <f t="shared" si="3"/>
        <v>540</v>
      </c>
      <c r="Y55" s="8"/>
    </row>
    <row r="56" spans="1:25" x14ac:dyDescent="0.25">
      <c r="A56" s="22">
        <v>6069</v>
      </c>
      <c r="B56" s="23" t="s">
        <v>71</v>
      </c>
      <c r="C56" s="6">
        <v>918</v>
      </c>
      <c r="D56" s="6">
        <v>1193</v>
      </c>
      <c r="E56" s="24">
        <v>141</v>
      </c>
      <c r="F56" s="25">
        <v>529.34</v>
      </c>
      <c r="G56" s="6">
        <v>804.34</v>
      </c>
      <c r="H56" s="24">
        <v>0</v>
      </c>
      <c r="I56" s="25"/>
      <c r="J56" s="6">
        <v>308.44069999999999</v>
      </c>
      <c r="K56" s="25">
        <v>7.9256630000000001</v>
      </c>
      <c r="L56" s="6">
        <v>7.5326969999999998</v>
      </c>
      <c r="M56" s="24">
        <f t="shared" si="2"/>
        <v>0.39296600000000037</v>
      </c>
      <c r="N56" s="26">
        <v>1.4763785637471498</v>
      </c>
      <c r="O56" s="26">
        <v>1.4031775484274898</v>
      </c>
      <c r="P56" s="26">
        <v>7.3201015319660084E-2</v>
      </c>
      <c r="Q56" s="27">
        <v>1150</v>
      </c>
      <c r="R56" s="5">
        <v>460</v>
      </c>
      <c r="S56" s="5">
        <v>56960</v>
      </c>
      <c r="T56" s="28">
        <f t="shared" si="3"/>
        <v>58570</v>
      </c>
      <c r="Y56" s="8"/>
    </row>
    <row r="57" spans="1:25" x14ac:dyDescent="0.25">
      <c r="A57" s="22">
        <v>6029</v>
      </c>
      <c r="B57" s="23" t="s">
        <v>72</v>
      </c>
      <c r="C57" s="6">
        <v>806</v>
      </c>
      <c r="D57" s="6">
        <v>274</v>
      </c>
      <c r="E57" s="24">
        <v>64</v>
      </c>
      <c r="F57" s="25">
        <v>216.74</v>
      </c>
      <c r="G57" s="6">
        <v>0</v>
      </c>
      <c r="H57" s="24">
        <v>0</v>
      </c>
      <c r="I57" s="25"/>
      <c r="J57" s="6">
        <v>300.25400000000002</v>
      </c>
      <c r="K57" s="25">
        <v>13.56331</v>
      </c>
      <c r="L57" s="6">
        <v>12.328110000000001</v>
      </c>
      <c r="M57" s="24">
        <f t="shared" si="2"/>
        <v>1.235199999999999</v>
      </c>
      <c r="N57" s="26">
        <v>2.5265495312451911</v>
      </c>
      <c r="O57" s="26">
        <v>2.2964586477518507</v>
      </c>
      <c r="P57" s="26">
        <v>0.23009088349334031</v>
      </c>
      <c r="Q57" s="27">
        <v>0</v>
      </c>
      <c r="R57" s="5">
        <v>70</v>
      </c>
      <c r="S57" s="5">
        <v>71150</v>
      </c>
      <c r="T57" s="28">
        <f t="shared" si="3"/>
        <v>71220</v>
      </c>
      <c r="Y57" s="8"/>
    </row>
    <row r="58" spans="1:25" x14ac:dyDescent="0.25">
      <c r="A58" s="22">
        <v>6071</v>
      </c>
      <c r="B58" s="23" t="s">
        <v>73</v>
      </c>
      <c r="C58" s="6">
        <v>693</v>
      </c>
      <c r="D58" s="6">
        <v>693</v>
      </c>
      <c r="E58" s="24">
        <v>217</v>
      </c>
      <c r="F58" s="25">
        <v>72.080020000000005</v>
      </c>
      <c r="G58" s="6">
        <v>72.080020000000005</v>
      </c>
      <c r="H58" s="24">
        <v>0</v>
      </c>
      <c r="I58" s="25"/>
      <c r="J58" s="6">
        <v>295.839</v>
      </c>
      <c r="K58" s="25">
        <v>14.453060000000001</v>
      </c>
      <c r="L58" s="6">
        <v>13.36138</v>
      </c>
      <c r="M58" s="24">
        <f t="shared" si="2"/>
        <v>1.0916800000000002</v>
      </c>
      <c r="N58" s="26">
        <v>2.6922905963263113</v>
      </c>
      <c r="O58" s="26">
        <v>2.4889343660057075</v>
      </c>
      <c r="P58" s="26">
        <v>0.20335623032060396</v>
      </c>
      <c r="Q58" s="27">
        <v>60</v>
      </c>
      <c r="R58" s="5">
        <v>60</v>
      </c>
      <c r="S58" s="5">
        <v>45800</v>
      </c>
      <c r="T58" s="28">
        <f t="shared" si="3"/>
        <v>45920</v>
      </c>
      <c r="Y58" s="8"/>
    </row>
    <row r="59" spans="1:25" x14ac:dyDescent="0.25">
      <c r="A59" s="22">
        <v>6111</v>
      </c>
      <c r="B59" s="23" t="s">
        <v>74</v>
      </c>
      <c r="C59" s="6">
        <v>2528</v>
      </c>
      <c r="D59" s="6">
        <v>2669</v>
      </c>
      <c r="E59" s="24">
        <v>2051</v>
      </c>
      <c r="F59" s="25">
        <v>902.04</v>
      </c>
      <c r="G59" s="6">
        <v>1043.04</v>
      </c>
      <c r="H59" s="24">
        <v>425.04</v>
      </c>
      <c r="I59" s="25"/>
      <c r="J59" s="6">
        <v>267.99720000000002</v>
      </c>
      <c r="K59" s="25">
        <v>38.532919999999997</v>
      </c>
      <c r="L59" s="6">
        <v>31.334299999999999</v>
      </c>
      <c r="M59" s="24">
        <f t="shared" si="2"/>
        <v>7.1986199999999982</v>
      </c>
      <c r="N59" s="26">
        <v>7.177844564749198</v>
      </c>
      <c r="O59" s="26">
        <v>5.8368982922971009</v>
      </c>
      <c r="P59" s="26">
        <v>1.3409462724520973</v>
      </c>
      <c r="Q59" s="27">
        <v>4480</v>
      </c>
      <c r="R59" s="5">
        <v>840</v>
      </c>
      <c r="S59" s="5">
        <v>64900</v>
      </c>
      <c r="T59" s="28">
        <f t="shared" si="3"/>
        <v>70220</v>
      </c>
      <c r="Y59" s="8"/>
    </row>
    <row r="60" spans="1:25" x14ac:dyDescent="0.25">
      <c r="A60" s="22">
        <v>6065</v>
      </c>
      <c r="B60" s="23" t="s">
        <v>75</v>
      </c>
      <c r="C60" s="6">
        <v>2489</v>
      </c>
      <c r="D60" s="6">
        <v>2040</v>
      </c>
      <c r="E60" s="24">
        <v>1586</v>
      </c>
      <c r="F60" s="25">
        <v>2003.12</v>
      </c>
      <c r="G60" s="6">
        <v>1554.12</v>
      </c>
      <c r="H60" s="24">
        <v>1100.1199999999999</v>
      </c>
      <c r="I60" s="25"/>
      <c r="J60" s="6">
        <v>263.50139999999999</v>
      </c>
      <c r="K60" s="25">
        <v>10.658250000000001</v>
      </c>
      <c r="L60" s="6">
        <v>9.7822270000000007</v>
      </c>
      <c r="M60" s="24">
        <f t="shared" si="2"/>
        <v>0.876023</v>
      </c>
      <c r="N60" s="26">
        <v>1.9854000639515028</v>
      </c>
      <c r="O60" s="26">
        <v>1.8222160402869252</v>
      </c>
      <c r="P60" s="26">
        <v>0.1631840236645779</v>
      </c>
      <c r="Q60" s="27">
        <v>10</v>
      </c>
      <c r="R60" s="5">
        <v>0</v>
      </c>
      <c r="S60" s="5">
        <v>26050</v>
      </c>
      <c r="T60" s="28">
        <f t="shared" si="3"/>
        <v>26060</v>
      </c>
      <c r="Y60" s="8"/>
    </row>
    <row r="61" spans="1:25" x14ac:dyDescent="0.25">
      <c r="A61" s="22">
        <v>6083</v>
      </c>
      <c r="B61" s="23" t="s">
        <v>76</v>
      </c>
      <c r="C61" s="6">
        <v>738</v>
      </c>
      <c r="D61" s="6">
        <v>2125</v>
      </c>
      <c r="E61" s="24">
        <v>106</v>
      </c>
      <c r="F61" s="25">
        <v>0</v>
      </c>
      <c r="G61" s="6">
        <v>499.04</v>
      </c>
      <c r="H61" s="24">
        <v>0</v>
      </c>
      <c r="I61" s="25"/>
      <c r="J61" s="6">
        <v>255.84979999999999</v>
      </c>
      <c r="K61" s="25">
        <v>38.532919999999997</v>
      </c>
      <c r="L61" s="6">
        <v>31.086069999999999</v>
      </c>
      <c r="M61" s="24">
        <f t="shared" si="2"/>
        <v>7.4468499999999977</v>
      </c>
      <c r="N61" s="26">
        <v>7.177844564749198</v>
      </c>
      <c r="O61" s="26">
        <v>5.7906584444914406</v>
      </c>
      <c r="P61" s="26">
        <v>1.3871861202577576</v>
      </c>
      <c r="Q61" s="27">
        <v>6570</v>
      </c>
      <c r="R61" s="5">
        <v>2950</v>
      </c>
      <c r="S61" s="5">
        <v>197790</v>
      </c>
      <c r="T61" s="28">
        <f t="shared" si="3"/>
        <v>207310</v>
      </c>
      <c r="Y61" s="8"/>
    </row>
    <row r="62" spans="1:25" x14ac:dyDescent="0.25">
      <c r="A62" s="22">
        <v>6059</v>
      </c>
      <c r="B62" s="23" t="s">
        <v>77</v>
      </c>
      <c r="C62" s="6">
        <v>3344</v>
      </c>
      <c r="D62" s="6">
        <v>458</v>
      </c>
      <c r="E62" s="24">
        <v>160</v>
      </c>
      <c r="F62" s="25">
        <v>1718.04</v>
      </c>
      <c r="G62" s="6">
        <v>0</v>
      </c>
      <c r="H62" s="24">
        <v>0</v>
      </c>
      <c r="I62" s="25"/>
      <c r="J62" s="6">
        <v>252.4084</v>
      </c>
      <c r="K62" s="25">
        <v>38.532919999999997</v>
      </c>
      <c r="L62" s="6">
        <v>29.647390000000001</v>
      </c>
      <c r="M62" s="24">
        <f t="shared" si="2"/>
        <v>8.8855299999999957</v>
      </c>
      <c r="N62" s="26">
        <v>7.177844564749198</v>
      </c>
      <c r="O62" s="26">
        <v>5.5226636644848028</v>
      </c>
      <c r="P62" s="26">
        <v>1.6551809002643949</v>
      </c>
      <c r="Q62" s="27">
        <v>440</v>
      </c>
      <c r="R62" s="5">
        <v>130</v>
      </c>
      <c r="S62" s="5">
        <v>2480</v>
      </c>
      <c r="T62" s="28">
        <f t="shared" si="3"/>
        <v>3050</v>
      </c>
      <c r="Y62" s="8"/>
    </row>
    <row r="63" spans="1:25" x14ac:dyDescent="0.25">
      <c r="A63" s="22">
        <v>6025</v>
      </c>
      <c r="B63" s="23" t="s">
        <v>78</v>
      </c>
      <c r="C63" s="6">
        <v>1152</v>
      </c>
      <c r="D63" s="6">
        <v>525</v>
      </c>
      <c r="E63" s="24">
        <v>343</v>
      </c>
      <c r="F63" s="25">
        <v>0</v>
      </c>
      <c r="G63" s="6">
        <v>0</v>
      </c>
      <c r="H63" s="24">
        <v>0</v>
      </c>
      <c r="I63" s="25"/>
      <c r="J63" s="6">
        <v>243.6696</v>
      </c>
      <c r="K63" s="25">
        <v>0</v>
      </c>
      <c r="L63" s="6">
        <v>0</v>
      </c>
      <c r="M63" s="24">
        <f t="shared" si="2"/>
        <v>0</v>
      </c>
      <c r="N63" s="26">
        <v>0</v>
      </c>
      <c r="O63" s="26">
        <v>0</v>
      </c>
      <c r="P63" s="26">
        <v>0</v>
      </c>
      <c r="Q63" s="27">
        <v>0</v>
      </c>
      <c r="R63" s="5">
        <v>0</v>
      </c>
      <c r="S63" s="5">
        <v>0</v>
      </c>
      <c r="T63" s="28">
        <f t="shared" si="3"/>
        <v>0</v>
      </c>
      <c r="Y63" s="8"/>
    </row>
    <row r="64" spans="1:25" x14ac:dyDescent="0.25">
      <c r="A64" s="22">
        <v>6073</v>
      </c>
      <c r="B64" s="23" t="s">
        <v>79</v>
      </c>
      <c r="C64" s="6">
        <v>2988</v>
      </c>
      <c r="D64" s="6">
        <v>2947</v>
      </c>
      <c r="E64" s="24">
        <v>2794</v>
      </c>
      <c r="F64" s="25">
        <v>2599.34</v>
      </c>
      <c r="G64" s="6">
        <v>2558.34</v>
      </c>
      <c r="H64" s="24">
        <v>2405.34</v>
      </c>
      <c r="I64" s="25"/>
      <c r="J64" s="6">
        <v>233.49760000000001</v>
      </c>
      <c r="K64" s="25">
        <v>7.9256630000000001</v>
      </c>
      <c r="L64" s="6">
        <v>7.4103250000000003</v>
      </c>
      <c r="M64" s="24">
        <f t="shared" si="2"/>
        <v>0.51533799999999985</v>
      </c>
      <c r="N64" s="26">
        <v>1.4763785637471498</v>
      </c>
      <c r="O64" s="26">
        <v>1.3803823074990194</v>
      </c>
      <c r="P64" s="26">
        <v>9.5996256248130712E-2</v>
      </c>
      <c r="Q64" s="27">
        <v>400</v>
      </c>
      <c r="R64" s="5">
        <v>410</v>
      </c>
      <c r="S64" s="5">
        <v>142290</v>
      </c>
      <c r="T64" s="28">
        <f t="shared" si="3"/>
        <v>143100</v>
      </c>
      <c r="Y64" s="8"/>
    </row>
    <row r="65" spans="1:25" x14ac:dyDescent="0.25">
      <c r="A65" s="22">
        <v>6037</v>
      </c>
      <c r="B65" s="23" t="s">
        <v>80</v>
      </c>
      <c r="C65" s="6">
        <v>3403</v>
      </c>
      <c r="D65" s="6">
        <v>3399</v>
      </c>
      <c r="E65" s="24">
        <v>3198</v>
      </c>
      <c r="F65" s="25">
        <v>1777.04</v>
      </c>
      <c r="G65" s="6">
        <v>1773.04</v>
      </c>
      <c r="H65" s="24">
        <v>1572.04</v>
      </c>
      <c r="I65" s="25"/>
      <c r="J65" s="6">
        <v>226.9933</v>
      </c>
      <c r="K65" s="25">
        <v>38.532919999999997</v>
      </c>
      <c r="L65" s="6">
        <v>31.10088</v>
      </c>
      <c r="M65" s="24">
        <f t="shared" si="2"/>
        <v>7.4320399999999971</v>
      </c>
      <c r="N65" s="26">
        <v>7.177844564749198</v>
      </c>
      <c r="O65" s="26">
        <v>5.7934172252431697</v>
      </c>
      <c r="P65" s="26">
        <v>1.3844273395060278</v>
      </c>
      <c r="Q65" s="27">
        <v>50</v>
      </c>
      <c r="R65" s="5">
        <v>80</v>
      </c>
      <c r="S65" s="5">
        <v>112790</v>
      </c>
      <c r="T65" s="28">
        <f t="shared" si="3"/>
        <v>112920</v>
      </c>
      <c r="Y65" s="8"/>
    </row>
    <row r="66" spans="1:25" x14ac:dyDescent="0.25">
      <c r="A66" s="22">
        <v>6021</v>
      </c>
      <c r="B66" s="23" t="s">
        <v>81</v>
      </c>
      <c r="C66" s="6">
        <v>1734</v>
      </c>
      <c r="D66" s="6">
        <v>2083</v>
      </c>
      <c r="E66" s="24">
        <v>193</v>
      </c>
      <c r="F66" s="25">
        <v>0</v>
      </c>
      <c r="G66" s="6">
        <v>82.600099999999998</v>
      </c>
      <c r="H66" s="24">
        <v>0</v>
      </c>
      <c r="I66" s="25">
        <v>16.961539999999999</v>
      </c>
      <c r="J66" s="6">
        <v>16.961539999999999</v>
      </c>
      <c r="K66" s="25">
        <v>47.904629999999997</v>
      </c>
      <c r="L66" s="6">
        <v>35.924329999999998</v>
      </c>
      <c r="M66" s="24">
        <f t="shared" si="2"/>
        <v>11.9803</v>
      </c>
      <c r="N66" s="26">
        <v>8.9235902203056856</v>
      </c>
      <c r="O66" s="26">
        <v>6.6919210076152167</v>
      </c>
      <c r="P66" s="26">
        <v>2.2316692126904685</v>
      </c>
      <c r="Q66" s="27">
        <v>64190</v>
      </c>
      <c r="R66" s="5">
        <v>23910</v>
      </c>
      <c r="S66" s="5">
        <v>231770</v>
      </c>
      <c r="T66" s="28">
        <f t="shared" si="3"/>
        <v>319870</v>
      </c>
      <c r="Y66" s="8"/>
    </row>
    <row r="67" spans="1:25" x14ac:dyDescent="0.25">
      <c r="A67" s="22">
        <v>6053</v>
      </c>
      <c r="B67" s="23" t="s">
        <v>82</v>
      </c>
      <c r="C67" s="6">
        <v>376</v>
      </c>
      <c r="D67" s="6">
        <v>1278</v>
      </c>
      <c r="E67" s="24">
        <v>69</v>
      </c>
      <c r="F67" s="25">
        <v>0</v>
      </c>
      <c r="G67" s="6">
        <v>0</v>
      </c>
      <c r="H67" s="24">
        <v>0</v>
      </c>
      <c r="I67" s="25">
        <v>1.012629</v>
      </c>
      <c r="J67" s="6">
        <v>1.012629</v>
      </c>
      <c r="K67" s="25">
        <v>38.532919999999997</v>
      </c>
      <c r="L67" s="6">
        <v>31.323440000000002</v>
      </c>
      <c r="M67" s="24">
        <f t="shared" si="2"/>
        <v>7.2094799999999957</v>
      </c>
      <c r="N67" s="26">
        <v>7.177844564749198</v>
      </c>
      <c r="O67" s="26">
        <v>5.8348753105979938</v>
      </c>
      <c r="P67" s="26">
        <v>1.3429692541512042</v>
      </c>
      <c r="Q67" s="27">
        <v>9070</v>
      </c>
      <c r="R67" s="5">
        <v>2390</v>
      </c>
      <c r="S67" s="5">
        <v>282290</v>
      </c>
      <c r="T67" s="28">
        <f t="shared" si="3"/>
        <v>293750</v>
      </c>
      <c r="Y67" s="8"/>
    </row>
    <row r="68" spans="1:25" x14ac:dyDescent="0.25">
      <c r="A68" s="22">
        <v>6041</v>
      </c>
      <c r="B68" s="23" t="s">
        <v>83</v>
      </c>
      <c r="C68" s="6">
        <v>1900</v>
      </c>
      <c r="D68" s="6">
        <v>1900</v>
      </c>
      <c r="E68" s="24">
        <v>748</v>
      </c>
      <c r="F68" s="25">
        <v>274.04000000000002</v>
      </c>
      <c r="G68" s="6">
        <v>274.04000000000002</v>
      </c>
      <c r="H68" s="24">
        <v>0</v>
      </c>
      <c r="I68" s="25"/>
      <c r="J68" s="6"/>
      <c r="K68" s="25">
        <v>38.532919999999997</v>
      </c>
      <c r="L68" s="6">
        <v>29.624410000000001</v>
      </c>
      <c r="M68" s="24">
        <f t="shared" si="2"/>
        <v>8.9085099999999962</v>
      </c>
      <c r="N68" s="26">
        <v>7.177844564749198</v>
      </c>
      <c r="O68" s="26">
        <v>5.5183829905027135</v>
      </c>
      <c r="P68" s="26">
        <v>1.6594615742464847</v>
      </c>
      <c r="Q68" s="27">
        <v>0</v>
      </c>
      <c r="R68" s="5">
        <v>570</v>
      </c>
      <c r="S68" s="5">
        <v>111650</v>
      </c>
      <c r="T68" s="28">
        <f t="shared" si="3"/>
        <v>112220</v>
      </c>
      <c r="Y68" s="8"/>
    </row>
    <row r="69" spans="1:25" x14ac:dyDescent="0.25">
      <c r="A69" s="11">
        <v>6075</v>
      </c>
      <c r="B69" s="29" t="s">
        <v>84</v>
      </c>
      <c r="C69" s="30">
        <v>0</v>
      </c>
      <c r="D69" s="30">
        <v>0</v>
      </c>
      <c r="E69" s="31">
        <v>0</v>
      </c>
      <c r="F69" s="32">
        <v>0</v>
      </c>
      <c r="G69" s="30">
        <v>0</v>
      </c>
      <c r="H69" s="31">
        <v>0</v>
      </c>
      <c r="I69" s="32"/>
      <c r="J69" s="30"/>
      <c r="K69" s="32">
        <v>38.532919999999997</v>
      </c>
      <c r="L69" s="30">
        <v>31.079049999999999</v>
      </c>
      <c r="M69" s="31">
        <f t="shared" si="2"/>
        <v>7.4538699999999984</v>
      </c>
      <c r="N69" s="33">
        <v>7.177844564749198</v>
      </c>
      <c r="O69" s="33">
        <v>5.7893507712384258</v>
      </c>
      <c r="P69" s="33">
        <v>1.388493793510772</v>
      </c>
      <c r="Q69" s="34">
        <v>0</v>
      </c>
      <c r="R69" s="35">
        <v>0</v>
      </c>
      <c r="S69" s="35">
        <v>180</v>
      </c>
      <c r="T69" s="12">
        <f t="shared" si="3"/>
        <v>180</v>
      </c>
      <c r="Y69" s="8"/>
    </row>
    <row r="70" spans="1:25" x14ac:dyDescent="0.25">
      <c r="A70" s="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5"/>
      <c r="R70" s="5"/>
      <c r="S70" s="5"/>
      <c r="Y70" s="8"/>
    </row>
    <row r="71" spans="1:25" x14ac:dyDescent="0.25">
      <c r="A71" s="2" t="s">
        <v>85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5"/>
      <c r="R71" s="5"/>
      <c r="S71" s="5"/>
      <c r="Y71" s="8"/>
    </row>
    <row r="72" spans="1:25" ht="17.25" x14ac:dyDescent="0.25">
      <c r="A72" s="2" t="s">
        <v>86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5"/>
      <c r="R72" s="5"/>
      <c r="S72" s="5"/>
      <c r="Y72" s="8"/>
    </row>
    <row r="73" spans="1:25" ht="17.25" x14ac:dyDescent="0.25">
      <c r="A73" s="2" t="s">
        <v>87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5"/>
      <c r="R73" s="5"/>
      <c r="S73" s="5"/>
      <c r="Y73" s="8"/>
    </row>
    <row r="74" spans="1:25" ht="17.25" x14ac:dyDescent="0.25">
      <c r="A74" s="2" t="s">
        <v>88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5"/>
      <c r="R74" s="5"/>
      <c r="S74" s="5"/>
      <c r="Y74" s="8"/>
    </row>
    <row r="75" spans="1:25" ht="17.25" x14ac:dyDescent="0.25">
      <c r="A75" s="2" t="s">
        <v>89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5"/>
      <c r="R75" s="5"/>
      <c r="S75" s="5"/>
      <c r="Y75" s="8"/>
    </row>
    <row r="76" spans="1:25" ht="17.25" x14ac:dyDescent="0.25">
      <c r="A76" s="2" t="s">
        <v>90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5"/>
      <c r="R76" s="5"/>
      <c r="S76" s="5"/>
      <c r="Y76" s="8"/>
    </row>
    <row r="77" spans="1:25" ht="17.25" x14ac:dyDescent="0.25">
      <c r="A77" s="2" t="s">
        <v>91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5"/>
      <c r="R77" s="5"/>
      <c r="S77" s="5"/>
      <c r="Y77" s="8"/>
    </row>
    <row r="78" spans="1:25" ht="17.25" x14ac:dyDescent="0.25">
      <c r="A78" s="2" t="s">
        <v>92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5"/>
      <c r="R78" s="5"/>
      <c r="S78" s="5"/>
      <c r="Y78" s="8"/>
    </row>
    <row r="79" spans="1:25" x14ac:dyDescent="0.25">
      <c r="Y79" s="8"/>
    </row>
    <row r="80" spans="1:25" x14ac:dyDescent="0.25">
      <c r="Y80" s="8"/>
    </row>
    <row r="81" spans="25:25" x14ac:dyDescent="0.25">
      <c r="Y81" s="8"/>
    </row>
    <row r="82" spans="25:25" x14ac:dyDescent="0.25">
      <c r="Y82" s="8"/>
    </row>
    <row r="83" spans="25:25" x14ac:dyDescent="0.25">
      <c r="Y83" s="8"/>
    </row>
    <row r="84" spans="25:25" x14ac:dyDescent="0.25">
      <c r="Y84" s="8"/>
    </row>
    <row r="85" spans="25:25" x14ac:dyDescent="0.25">
      <c r="Y85" s="8"/>
    </row>
    <row r="86" spans="25:25" x14ac:dyDescent="0.25">
      <c r="Y86" s="8"/>
    </row>
    <row r="87" spans="25:25" x14ac:dyDescent="0.25">
      <c r="Y87" s="8"/>
    </row>
    <row r="88" spans="25:25" x14ac:dyDescent="0.25">
      <c r="Y88" s="8"/>
    </row>
    <row r="89" spans="25:25" x14ac:dyDescent="0.25">
      <c r="Y89" s="8"/>
    </row>
    <row r="90" spans="25:25" x14ac:dyDescent="0.25">
      <c r="Y90" s="8"/>
    </row>
    <row r="91" spans="25:25" x14ac:dyDescent="0.25">
      <c r="Y91" s="8"/>
    </row>
    <row r="92" spans="25:25" x14ac:dyDescent="0.25">
      <c r="Y92" s="8"/>
    </row>
    <row r="93" spans="25:25" x14ac:dyDescent="0.25">
      <c r="Y93" s="8"/>
    </row>
    <row r="94" spans="25:25" x14ac:dyDescent="0.25">
      <c r="Y94" s="8"/>
    </row>
    <row r="95" spans="25:25" x14ac:dyDescent="0.25">
      <c r="Y95" s="8"/>
    </row>
    <row r="96" spans="25:25" x14ac:dyDescent="0.25">
      <c r="Y96" s="8"/>
    </row>
    <row r="97" spans="25:25" x14ac:dyDescent="0.25">
      <c r="Y97" s="8"/>
    </row>
    <row r="98" spans="25:25" x14ac:dyDescent="0.25">
      <c r="Y98" s="8"/>
    </row>
    <row r="99" spans="25:25" x14ac:dyDescent="0.25">
      <c r="Y99" s="8"/>
    </row>
    <row r="100" spans="25:25" x14ac:dyDescent="0.25">
      <c r="Y100" s="8"/>
    </row>
    <row r="101" spans="25:25" x14ac:dyDescent="0.25">
      <c r="Y101" s="8"/>
    </row>
    <row r="102" spans="25:25" x14ac:dyDescent="0.25">
      <c r="Y102" s="8"/>
    </row>
    <row r="103" spans="25:25" x14ac:dyDescent="0.25">
      <c r="Y103" s="8"/>
    </row>
    <row r="104" spans="25:25" x14ac:dyDescent="0.25">
      <c r="Y104" s="8"/>
    </row>
    <row r="105" spans="25:25" x14ac:dyDescent="0.25">
      <c r="Y105" s="8"/>
    </row>
    <row r="106" spans="25:25" x14ac:dyDescent="0.25">
      <c r="Y106" s="8"/>
    </row>
  </sheetData>
  <autoFilter ref="A11:T69"/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>
      <selection activeCell="B2" sqref="B2:B7"/>
    </sheetView>
  </sheetViews>
  <sheetFormatPr defaultRowHeight="15" x14ac:dyDescent="0.25"/>
  <cols>
    <col min="1" max="1" width="29.7109375" customWidth="1"/>
  </cols>
  <sheetData>
    <row r="1" spans="1:2" x14ac:dyDescent="0.25">
      <c r="B1" t="s">
        <v>113</v>
      </c>
    </row>
    <row r="2" spans="1:2" x14ac:dyDescent="0.25">
      <c r="A2" s="1" t="s">
        <v>114</v>
      </c>
      <c r="B2" s="41">
        <f>-Calculations!A15</f>
        <v>-722.37600010170627</v>
      </c>
    </row>
    <row r="3" spans="1:2" x14ac:dyDescent="0.25">
      <c r="A3" s="1" t="s">
        <v>115</v>
      </c>
      <c r="B3" s="41">
        <f>-Calculations!A4</f>
        <v>-1048.4663212523426</v>
      </c>
    </row>
    <row r="4" spans="1:2" x14ac:dyDescent="0.25">
      <c r="A4" s="1" t="s">
        <v>116</v>
      </c>
      <c r="B4">
        <v>0</v>
      </c>
    </row>
    <row r="5" spans="1:2" x14ac:dyDescent="0.25">
      <c r="A5" s="1" t="s">
        <v>117</v>
      </c>
      <c r="B5" s="41">
        <f>-Calculations!A4</f>
        <v>-1048.4663212523426</v>
      </c>
    </row>
    <row r="6" spans="1:2" x14ac:dyDescent="0.25">
      <c r="A6" s="1" t="s">
        <v>118</v>
      </c>
      <c r="B6" s="41">
        <f>-Calculations!A4</f>
        <v>-1048.4663212523426</v>
      </c>
    </row>
    <row r="7" spans="1:2" x14ac:dyDescent="0.25">
      <c r="A7" s="1" t="s">
        <v>119</v>
      </c>
      <c r="B7" s="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2017-01-27T09:59:13Z</dcterms:created>
  <dcterms:modified xsi:type="dcterms:W3CDTF">2018-08-14T22:52:21Z</dcterms:modified>
</cp:coreProperties>
</file>