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50" windowWidth="19140" windowHeight="6840"/>
  </bookViews>
  <sheets>
    <sheet name="About" sheetId="1" r:id="rId1"/>
    <sheet name="mapping generic EPS to CA EPS" sheetId="13" r:id="rId2"/>
    <sheet name="GGRF all land" sheetId="10" r:id="rId3"/>
    <sheet name="Moderate vs. Max values" sheetId="14" r:id="rId4"/>
    <sheet name="Max from PNAS -Cameron et al." sheetId="12" r:id="rId5"/>
    <sheet name="AVO" sheetId="11" r:id="rId6"/>
    <sheet name="WET" sheetId="6" r:id="rId7"/>
    <sheet name="REF" sheetId="5" r:id="rId8"/>
    <sheet name="PLANAbPiaSY" sheetId="3" r:id="rId9"/>
  </sheets>
  <definedNames>
    <definedName name="acres_per_million_hectares">#REF!</definedName>
  </definedNames>
  <calcPr calcId="145621"/>
</workbook>
</file>

<file path=xl/calcChain.xml><?xml version="1.0" encoding="utf-8"?>
<calcChain xmlns="http://schemas.openxmlformats.org/spreadsheetml/2006/main">
  <c r="F33" i="14" l="1"/>
  <c r="F30" i="14"/>
  <c r="F24" i="14"/>
  <c r="F13" i="14"/>
  <c r="C33" i="14"/>
  <c r="C30" i="14"/>
  <c r="B30" i="14"/>
  <c r="C29" i="14"/>
  <c r="C28" i="14"/>
  <c r="C24" i="14"/>
  <c r="B24" i="14"/>
  <c r="C23" i="14"/>
  <c r="C22" i="14"/>
  <c r="C21" i="14"/>
  <c r="C20" i="14"/>
  <c r="B13" i="14"/>
  <c r="C12" i="14"/>
  <c r="C11" i="14"/>
  <c r="C10" i="14"/>
  <c r="C9" i="14"/>
  <c r="C8" i="14"/>
  <c r="C13" i="14" s="1"/>
  <c r="E10" i="12"/>
  <c r="E21" i="12"/>
  <c r="M1" i="6" l="1"/>
  <c r="M5" i="11"/>
  <c r="C26" i="12" l="1"/>
  <c r="C25" i="12"/>
  <c r="C27" i="12" s="1"/>
  <c r="B21" i="12"/>
  <c r="B27" i="12"/>
  <c r="B10" i="12"/>
  <c r="C4" i="3" l="1"/>
  <c r="D4" i="3"/>
  <c r="E4" i="3"/>
  <c r="F4" i="3"/>
  <c r="G4" i="3"/>
  <c r="H4" i="3"/>
  <c r="I4" i="3"/>
  <c r="J4" i="3"/>
  <c r="K4" i="3"/>
  <c r="L4" i="3"/>
  <c r="M4" i="3"/>
  <c r="N4" i="3"/>
  <c r="O4" i="3"/>
  <c r="P4" i="3"/>
  <c r="Q4" i="3"/>
  <c r="R4" i="3"/>
  <c r="S4" i="3"/>
  <c r="T4" i="3"/>
  <c r="U4" i="3"/>
  <c r="V4" i="3"/>
  <c r="W4" i="3"/>
  <c r="X4" i="3"/>
  <c r="Y4" i="3"/>
  <c r="Z4" i="3"/>
  <c r="AA4" i="3"/>
  <c r="AB4" i="3"/>
  <c r="AC4" i="3"/>
  <c r="AD4" i="3"/>
  <c r="AE4" i="3"/>
  <c r="AF4" i="3"/>
  <c r="AG4" i="3"/>
  <c r="AH4" i="3"/>
  <c r="AI4" i="3"/>
  <c r="AJ4" i="3"/>
  <c r="B4" i="3"/>
  <c r="C30" i="12"/>
  <c r="C3" i="3" s="1"/>
  <c r="C18" i="12"/>
  <c r="C19" i="12"/>
  <c r="C20" i="12"/>
  <c r="C21" i="12"/>
  <c r="E6" i="3" s="1"/>
  <c r="C17" i="12"/>
  <c r="C6" i="12"/>
  <c r="C7" i="12"/>
  <c r="C8" i="12"/>
  <c r="C9" i="12"/>
  <c r="C5" i="12"/>
  <c r="C10" i="12" l="1"/>
  <c r="C5" i="3" s="1"/>
  <c r="AJ6" i="3"/>
  <c r="AF6" i="3"/>
  <c r="AB6" i="3"/>
  <c r="X6" i="3"/>
  <c r="T6" i="3"/>
  <c r="P6" i="3"/>
  <c r="L6" i="3"/>
  <c r="H6" i="3"/>
  <c r="D6" i="3"/>
  <c r="AI6" i="3"/>
  <c r="AE6" i="3"/>
  <c r="AA6" i="3"/>
  <c r="W6" i="3"/>
  <c r="S6" i="3"/>
  <c r="O6" i="3"/>
  <c r="K6" i="3"/>
  <c r="G6" i="3"/>
  <c r="C6" i="3"/>
  <c r="AH6" i="3"/>
  <c r="AD6" i="3"/>
  <c r="Z6" i="3"/>
  <c r="V6" i="3"/>
  <c r="R6" i="3"/>
  <c r="N6" i="3"/>
  <c r="J6" i="3"/>
  <c r="F6" i="3"/>
  <c r="B6" i="3"/>
  <c r="AG6" i="3"/>
  <c r="AC6" i="3"/>
  <c r="Y6" i="3"/>
  <c r="U6" i="3"/>
  <c r="Q6" i="3"/>
  <c r="M6" i="3"/>
  <c r="I6" i="3"/>
  <c r="AH3" i="3"/>
  <c r="Z3" i="3"/>
  <c r="R3" i="3"/>
  <c r="F3" i="3"/>
  <c r="AG3" i="3"/>
  <c r="AC3" i="3"/>
  <c r="Y3" i="3"/>
  <c r="U3" i="3"/>
  <c r="Q3" i="3"/>
  <c r="M3" i="3"/>
  <c r="I3" i="3"/>
  <c r="E3" i="3"/>
  <c r="B3" i="3"/>
  <c r="AD3" i="3"/>
  <c r="V3" i="3"/>
  <c r="N3" i="3"/>
  <c r="J3" i="3"/>
  <c r="AJ3" i="3"/>
  <c r="AF3" i="3"/>
  <c r="AB3" i="3"/>
  <c r="X3" i="3"/>
  <c r="T3" i="3"/>
  <c r="P3" i="3"/>
  <c r="L3" i="3"/>
  <c r="H3" i="3"/>
  <c r="D3" i="3"/>
  <c r="AI3" i="3"/>
  <c r="AE3" i="3"/>
  <c r="AA3" i="3"/>
  <c r="W3" i="3"/>
  <c r="S3" i="3"/>
  <c r="O3" i="3"/>
  <c r="K3" i="3"/>
  <c r="G3" i="3"/>
  <c r="G5" i="3"/>
  <c r="O5" i="3"/>
  <c r="W5" i="3"/>
  <c r="AE5" i="3"/>
  <c r="B5" i="3"/>
  <c r="U5" i="3"/>
  <c r="D5" i="3"/>
  <c r="L5" i="3"/>
  <c r="T5" i="3"/>
  <c r="AB5" i="3"/>
  <c r="AJ5" i="3"/>
  <c r="AC5" i="3"/>
  <c r="Q5" i="3"/>
  <c r="F5" i="3"/>
  <c r="N5" i="3"/>
  <c r="V5" i="3"/>
  <c r="AD5" i="3"/>
  <c r="C1" i="6"/>
  <c r="A4" i="6"/>
  <c r="B4" i="6"/>
  <c r="C4" i="6"/>
  <c r="D4" i="6"/>
  <c r="E4" i="6"/>
  <c r="F4" i="6"/>
  <c r="G4" i="6"/>
  <c r="H4" i="6"/>
  <c r="I4" i="6"/>
  <c r="J4" i="6"/>
  <c r="K4" i="6"/>
  <c r="L4" i="6"/>
  <c r="A5" i="6"/>
  <c r="B5" i="6"/>
  <c r="C5" i="6"/>
  <c r="D5" i="6"/>
  <c r="E5" i="6"/>
  <c r="F5" i="6"/>
  <c r="G5" i="6"/>
  <c r="H5" i="6"/>
  <c r="I5" i="6"/>
  <c r="J5" i="6"/>
  <c r="K5" i="6"/>
  <c r="L5" i="6"/>
  <c r="A6" i="6"/>
  <c r="B6" i="6"/>
  <c r="C6" i="6"/>
  <c r="D6" i="6"/>
  <c r="E6" i="6"/>
  <c r="F6" i="6"/>
  <c r="G6" i="6"/>
  <c r="H6" i="6"/>
  <c r="I6" i="6"/>
  <c r="J6" i="6"/>
  <c r="K6" i="6"/>
  <c r="L6" i="6"/>
  <c r="A7" i="6"/>
  <c r="B7" i="6"/>
  <c r="C7" i="6"/>
  <c r="D7" i="6"/>
  <c r="E7" i="6"/>
  <c r="F7" i="6"/>
  <c r="G7" i="6"/>
  <c r="H7" i="6"/>
  <c r="I7" i="6"/>
  <c r="J7" i="6"/>
  <c r="K7" i="6"/>
  <c r="L7" i="6"/>
  <c r="A8" i="6"/>
  <c r="B8" i="6"/>
  <c r="C8" i="6"/>
  <c r="D8" i="6"/>
  <c r="E8" i="6"/>
  <c r="F8" i="6"/>
  <c r="G8" i="6"/>
  <c r="H8" i="6"/>
  <c r="I8" i="6"/>
  <c r="J8" i="6"/>
  <c r="K8" i="6"/>
  <c r="L8" i="6"/>
  <c r="A9" i="6"/>
  <c r="B9" i="6"/>
  <c r="C9" i="6"/>
  <c r="D9" i="6"/>
  <c r="E9" i="6"/>
  <c r="F9" i="6"/>
  <c r="G9" i="6"/>
  <c r="H9" i="6"/>
  <c r="I9" i="6"/>
  <c r="J9" i="6"/>
  <c r="K9" i="6"/>
  <c r="L9" i="6"/>
  <c r="A10" i="6"/>
  <c r="B10" i="6"/>
  <c r="C10" i="6"/>
  <c r="D10" i="6"/>
  <c r="E10" i="6"/>
  <c r="F10" i="6"/>
  <c r="G10" i="6"/>
  <c r="H10" i="6"/>
  <c r="I10" i="6"/>
  <c r="J10" i="6"/>
  <c r="K10" i="6"/>
  <c r="L10" i="6"/>
  <c r="A11" i="6"/>
  <c r="B11" i="6"/>
  <c r="C11" i="6"/>
  <c r="D11" i="6"/>
  <c r="E11" i="6"/>
  <c r="F11" i="6"/>
  <c r="G11" i="6"/>
  <c r="H11" i="6"/>
  <c r="I11" i="6"/>
  <c r="J11" i="6"/>
  <c r="K11" i="6"/>
  <c r="L11" i="6"/>
  <c r="A12" i="6"/>
  <c r="B12" i="6"/>
  <c r="C12" i="6"/>
  <c r="D12" i="6"/>
  <c r="E12" i="6"/>
  <c r="F12" i="6"/>
  <c r="G12" i="6"/>
  <c r="H12" i="6"/>
  <c r="I12" i="6"/>
  <c r="J12" i="6"/>
  <c r="K12" i="6"/>
  <c r="L12" i="6"/>
  <c r="A13" i="6"/>
  <c r="B13" i="6"/>
  <c r="C13" i="6"/>
  <c r="D13" i="6"/>
  <c r="E13" i="6"/>
  <c r="F13" i="6"/>
  <c r="G13" i="6"/>
  <c r="H13" i="6"/>
  <c r="I13" i="6"/>
  <c r="J13" i="6"/>
  <c r="K13" i="6"/>
  <c r="L13" i="6"/>
  <c r="A14" i="6"/>
  <c r="B14" i="6"/>
  <c r="C14" i="6"/>
  <c r="D14" i="6"/>
  <c r="E14" i="6"/>
  <c r="F14" i="6"/>
  <c r="G14" i="6"/>
  <c r="H14" i="6"/>
  <c r="I14" i="6"/>
  <c r="J14" i="6"/>
  <c r="K14" i="6"/>
  <c r="L14" i="6"/>
  <c r="A15" i="6"/>
  <c r="B15" i="6"/>
  <c r="C15" i="6"/>
  <c r="D15" i="6"/>
  <c r="E15" i="6"/>
  <c r="F15" i="6"/>
  <c r="G15" i="6"/>
  <c r="H15" i="6"/>
  <c r="I15" i="6"/>
  <c r="J15" i="6"/>
  <c r="K15" i="6"/>
  <c r="L15" i="6"/>
  <c r="E2" i="11"/>
  <c r="A8" i="11"/>
  <c r="B8" i="11"/>
  <c r="C8" i="11"/>
  <c r="AH5" i="3" l="1"/>
  <c r="R5" i="3"/>
  <c r="Y5" i="3"/>
  <c r="I5" i="3"/>
  <c r="X5" i="3"/>
  <c r="H5" i="3"/>
  <c r="M5" i="3"/>
  <c r="AA5" i="3"/>
  <c r="K5" i="3"/>
  <c r="Z5" i="3"/>
  <c r="J5" i="3"/>
  <c r="E5" i="3"/>
  <c r="AF5" i="3"/>
  <c r="P5" i="3"/>
  <c r="AG5" i="3"/>
  <c r="AI5" i="3"/>
  <c r="S5" i="3"/>
  <c r="D8" i="11"/>
  <c r="E8" i="11"/>
  <c r="F8" i="11"/>
  <c r="G8" i="11"/>
  <c r="H8" i="11"/>
  <c r="I8" i="11"/>
  <c r="J8" i="11"/>
  <c r="K8" i="11"/>
  <c r="L8" i="11"/>
  <c r="M8" i="11"/>
  <c r="A9" i="11"/>
  <c r="B9" i="11"/>
  <c r="C9" i="11"/>
  <c r="D9" i="11"/>
  <c r="E9" i="11"/>
  <c r="F9" i="11"/>
  <c r="G9" i="11"/>
  <c r="H9" i="11"/>
  <c r="I9" i="11"/>
  <c r="J9" i="11"/>
  <c r="K9" i="11"/>
  <c r="L9" i="11"/>
  <c r="A10" i="11"/>
  <c r="B10" i="11"/>
  <c r="C10" i="11"/>
  <c r="D10" i="11"/>
  <c r="E10" i="11"/>
  <c r="F10" i="11"/>
  <c r="G10" i="11"/>
  <c r="H10" i="11"/>
  <c r="I10" i="11"/>
  <c r="J10" i="11"/>
  <c r="K10" i="11"/>
  <c r="L10" i="11"/>
  <c r="A11" i="11"/>
  <c r="B11" i="11"/>
  <c r="C11" i="11"/>
  <c r="D11" i="11"/>
  <c r="E11" i="11"/>
  <c r="F11" i="11"/>
  <c r="G11" i="11"/>
  <c r="H11" i="11"/>
  <c r="I11" i="11"/>
  <c r="J11" i="11"/>
  <c r="K11" i="11"/>
  <c r="L11" i="11"/>
  <c r="A12" i="11"/>
  <c r="B12" i="11"/>
  <c r="C12" i="11"/>
  <c r="D12" i="11"/>
  <c r="E12" i="11"/>
  <c r="F12" i="11"/>
  <c r="G12" i="11"/>
  <c r="H12" i="11"/>
  <c r="I12" i="11"/>
  <c r="J12" i="11"/>
  <c r="K12" i="11"/>
  <c r="L12" i="11"/>
  <c r="A13" i="11"/>
  <c r="B13" i="11"/>
  <c r="C13" i="11"/>
  <c r="D13" i="11"/>
  <c r="E13" i="11"/>
  <c r="F13" i="11"/>
  <c r="G13" i="11"/>
  <c r="H13" i="11"/>
  <c r="I13" i="11"/>
  <c r="J13" i="11"/>
  <c r="K13" i="11"/>
  <c r="L13" i="11"/>
  <c r="A14" i="11"/>
  <c r="B14" i="11"/>
  <c r="C14" i="11"/>
  <c r="D14" i="11"/>
  <c r="E14" i="11"/>
  <c r="F14" i="11"/>
  <c r="G14" i="11"/>
  <c r="H14" i="11"/>
  <c r="I14" i="11"/>
  <c r="J14" i="11"/>
  <c r="K14" i="11"/>
  <c r="L14" i="11"/>
  <c r="A15" i="11"/>
  <c r="B15" i="11"/>
  <c r="C15" i="11"/>
  <c r="D15" i="11"/>
  <c r="E15" i="11"/>
  <c r="F15" i="11"/>
  <c r="G15" i="11"/>
  <c r="H15" i="11"/>
  <c r="I15" i="11"/>
  <c r="J15" i="11"/>
  <c r="K15" i="11"/>
  <c r="L15" i="11"/>
  <c r="A16" i="11"/>
  <c r="B16" i="11"/>
  <c r="C16" i="11"/>
  <c r="D16" i="11"/>
  <c r="E16" i="11"/>
  <c r="F16" i="11"/>
  <c r="G16" i="11"/>
  <c r="H16" i="11"/>
  <c r="I16" i="11"/>
  <c r="J16" i="11"/>
  <c r="K16" i="11"/>
  <c r="L16" i="11"/>
  <c r="A17" i="11"/>
  <c r="B17" i="11"/>
  <c r="C17" i="11"/>
  <c r="D17" i="11"/>
  <c r="E17" i="11"/>
  <c r="F17" i="11"/>
  <c r="G17" i="11"/>
  <c r="H17" i="11"/>
  <c r="I17" i="11"/>
  <c r="J17" i="11"/>
  <c r="K17" i="11"/>
  <c r="L17" i="11"/>
  <c r="A18" i="11"/>
  <c r="B18" i="11"/>
  <c r="C18" i="11"/>
  <c r="D18" i="11"/>
  <c r="E18" i="11"/>
  <c r="F18" i="11"/>
  <c r="G18" i="11"/>
  <c r="H18" i="11"/>
  <c r="I18" i="11"/>
  <c r="J18" i="11"/>
  <c r="K18" i="11"/>
  <c r="L18" i="11"/>
  <c r="A19" i="11"/>
  <c r="B19" i="11"/>
  <c r="C19" i="11"/>
  <c r="D19" i="11"/>
  <c r="E19" i="11"/>
  <c r="F19" i="11"/>
  <c r="G19" i="11"/>
  <c r="H19" i="11"/>
  <c r="I19" i="11"/>
  <c r="J19" i="11"/>
  <c r="K19" i="11"/>
  <c r="L19" i="11"/>
  <c r="A20" i="11"/>
  <c r="B20" i="11"/>
  <c r="C20" i="11"/>
  <c r="D20" i="11"/>
  <c r="E20" i="11"/>
  <c r="F20" i="11"/>
  <c r="G20" i="11"/>
  <c r="H20" i="11"/>
  <c r="I20" i="11"/>
  <c r="J20" i="11"/>
  <c r="K20" i="11"/>
  <c r="L20" i="11"/>
  <c r="M20" i="11"/>
  <c r="A21" i="11"/>
  <c r="B21" i="11"/>
  <c r="C21" i="11"/>
  <c r="D21" i="11"/>
  <c r="E21" i="11"/>
  <c r="F21" i="11"/>
  <c r="G21" i="11"/>
  <c r="H21" i="11"/>
  <c r="I21" i="11"/>
  <c r="J21" i="11"/>
  <c r="K21" i="11"/>
  <c r="L21" i="11"/>
  <c r="M21" i="11"/>
  <c r="A22" i="11"/>
  <c r="B22" i="11"/>
  <c r="C22" i="11"/>
  <c r="D22" i="11"/>
  <c r="E22" i="11"/>
  <c r="F22" i="11"/>
  <c r="G22" i="11"/>
  <c r="H22" i="11"/>
  <c r="I22" i="11"/>
  <c r="J22" i="11"/>
  <c r="K22" i="11"/>
  <c r="L22" i="11"/>
  <c r="M22" i="11"/>
  <c r="A23" i="11"/>
  <c r="B23" i="11"/>
  <c r="C23" i="11"/>
  <c r="D23" i="11"/>
  <c r="E23" i="11"/>
  <c r="F23" i="11"/>
  <c r="G23" i="11"/>
  <c r="H23" i="11"/>
  <c r="I23" i="11"/>
  <c r="J23" i="11"/>
  <c r="K23" i="11"/>
  <c r="L23" i="11"/>
  <c r="M23" i="11"/>
</calcChain>
</file>

<file path=xl/sharedStrings.xml><?xml version="1.0" encoding="utf-8"?>
<sst xmlns="http://schemas.openxmlformats.org/spreadsheetml/2006/main" count="998" uniqueCount="333">
  <si>
    <t>PLANAbPiaSY Potential Land Area Newly Affected by Policy in a Single Year</t>
  </si>
  <si>
    <t>Sources:</t>
  </si>
  <si>
    <t>forest set asides</t>
  </si>
  <si>
    <t>afforestation and reforestation</t>
  </si>
  <si>
    <t>improved forest management</t>
  </si>
  <si>
    <t>avoid deforestation</t>
  </si>
  <si>
    <t>peatland restoration</t>
  </si>
  <si>
    <t>forest restoration</t>
  </si>
  <si>
    <t>Notes</t>
  </si>
  <si>
    <t>IFM</t>
  </si>
  <si>
    <t>Project ID</t>
  </si>
  <si>
    <t>Project Name</t>
  </si>
  <si>
    <t>Administering Agency</t>
  </si>
  <si>
    <t>Program</t>
  </si>
  <si>
    <t>Project Type</t>
  </si>
  <si>
    <t>assignment to activity categories</t>
  </si>
  <si>
    <t>Description</t>
  </si>
  <si>
    <t>Total GGRF Funds
Implemented</t>
  </si>
  <si>
    <t xml:space="preserve">GHG Emission
Reductions MTCO2e </t>
  </si>
  <si>
    <t>Description of
Co-benefits</t>
  </si>
  <si>
    <t>Number of
Projects/Incentives</t>
  </si>
  <si>
    <t>Reporting
Year</t>
  </si>
  <si>
    <t>8GG15101</t>
  </si>
  <si>
    <t>South Eagle Lake Forest &amp; Watershed Restoration</t>
  </si>
  <si>
    <t>Department of Forestry and Fire Protection</t>
  </si>
  <si>
    <t>Forest Health</t>
  </si>
  <si>
    <t>Fuels Reduction</t>
  </si>
  <si>
    <t>CFM</t>
  </si>
  <si>
    <t>reduce fire danger by thinning stand densities to accelerate development of large trees, increasing the sequestration of carbon and provide fuel to a local cogeneration facility.</t>
  </si>
  <si>
    <t>2016</t>
  </si>
  <si>
    <t>8GG15103</t>
  </si>
  <si>
    <t>Pine Mountain Lake GHG Fuels Reduction Project</t>
  </si>
  <si>
    <t>reduce fire danger by removing truckloads of hazardous forest fuels from parcels and greenbelts and transporting them to a local biomass facility.</t>
  </si>
  <si>
    <t>8GG15102</t>
  </si>
  <si>
    <t>Black Mountain Forest &amp; Watershed Restoration</t>
  </si>
  <si>
    <t>reduce fire danger by stand thinning, as well as creating a network of fuel breaks and hauling trees cut from the thinning process to a biomass energy facility.</t>
  </si>
  <si>
    <t>8GG14801</t>
  </si>
  <si>
    <t>Coast Range Dry Forest Restoration</t>
  </si>
  <si>
    <t>Demonstration State Forests Research</t>
  </si>
  <si>
    <t>To provide greenhouse gas (GHG) emission reduction benefits directly through forest management activities that promote conifer dominance and productivity by implementing a rigorous forest restoration experiment on 120 acres of dry forests along the north coast of California, with the further goal of preventing carbon loss from catastrophic wild fires.</t>
  </si>
  <si>
    <t>8GG14800</t>
  </si>
  <si>
    <t>Do, Document and Disseminate Project for GHG Benefits of Fuels and Forest Health Treatments in California</t>
  </si>
  <si>
    <t>To implement a range of forest health and fuels treatments on public lands; to continue monitoring practices used at Blodgett Forest Research Station and other Berkeley Forests, capturing the carbon impacts of treatments and changes in predicted fire behavior; and to develop documentation materials and actively promote forest offset projects through such items as field visits, educational videos and various events.</t>
  </si>
  <si>
    <t>8CA03408</t>
  </si>
  <si>
    <t>Jolly Giant</t>
  </si>
  <si>
    <t>CALFIRE Forest Health Programs</t>
  </si>
  <si>
    <t>Conservation Easement (CE)</t>
  </si>
  <si>
    <t>AVO</t>
  </si>
  <si>
    <t>Purchase in fee and place a working forest CE on 20 acres in Humboldt County</t>
  </si>
  <si>
    <t>Scenic, wildlife habitat, water quality, recreation</t>
  </si>
  <si>
    <t>2015</t>
  </si>
  <si>
    <t>8GG14301</t>
  </si>
  <si>
    <t>Crook CFIP</t>
  </si>
  <si>
    <t>CFIP Reforestation</t>
  </si>
  <si>
    <t>REF</t>
  </si>
  <si>
    <t>Funding to restore parcels severely damaged in the 2013 Rim Fire by replanting and controlling for competing brush on replanted areas.</t>
  </si>
  <si>
    <t>The project will help protect surrounding areas, which are at a high risk of wildfire. Establishing conifer stands and controlling stand densities and structures is the only way to give it a chance to control fires running out of the canyon.</t>
  </si>
  <si>
    <t>3016-940</t>
  </si>
  <si>
    <t>SALCP15_PP8_CON</t>
  </si>
  <si>
    <t>Strategic Growth Council</t>
  </si>
  <si>
    <t>Sustainable Agricultural Lands Conservation</t>
  </si>
  <si>
    <t>Agricultural Conservation Easement</t>
  </si>
  <si>
    <t>Purchase of an agricultural conservation easement to extinguish development rights on a 520.7-acre farm in perpetuity.</t>
  </si>
  <si>
    <t>Protects Swainson's Hawk habitat; protects open space and viewshed east of Discovery Bay</t>
  </si>
  <si>
    <t>2017</t>
  </si>
  <si>
    <t>3015-903</t>
  </si>
  <si>
    <t>Mendocino County Agricultural Land Conservation Planning Program</t>
  </si>
  <si>
    <t>Sustainable Agricultural Land Strategy Plan</t>
  </si>
  <si>
    <t>Avoids conversion of agricultural land to more intensive non-agricultural uses through increasing the capacity of local land trusts and agricultural conservation easements programs, local coordination, and prioritizing areas for conservation easements.</t>
  </si>
  <si>
    <t>Not yet available</t>
  </si>
  <si>
    <t>3015-924</t>
  </si>
  <si>
    <t>SALCP_PP16a and b_Napa</t>
  </si>
  <si>
    <t>Agricultural conservation easement extinguishing development rights on a 1,558 acre ranch in perpetuity.</t>
  </si>
  <si>
    <t>Blue Ridge Berryessa Large Landscape Block, an area of high ecological integrity, providing habitat and corridors for a variety of species.</t>
  </si>
  <si>
    <t>8GG14314</t>
  </si>
  <si>
    <t>Jim Halpenny</t>
  </si>
  <si>
    <t>Funding to restore lands burned in the 2014 Euler Fire through site preparation, tree planting, and release treatments to reduce competing vegetation and promote growth.</t>
  </si>
  <si>
    <t>Promoting forest growth from controlling competing will sequester more carbon in the long run than brush fields, be more resistant to fire, provide greater diversity of species and aesthetics in addition to economic benefits.</t>
  </si>
  <si>
    <t>8GG14312</t>
  </si>
  <si>
    <t>Lakey Trust Property / Pam Giacomini</t>
  </si>
  <si>
    <t>8GG14313</t>
  </si>
  <si>
    <t>Royston Property</t>
  </si>
  <si>
    <t>P1496005</t>
  </si>
  <si>
    <t>A Demonstration of the Carbon Sequestration and Biodiversity Benefits of Beaver and Beaver Dam Analogue Restoration Techniques</t>
  </si>
  <si>
    <t>Department of Fish and Wildlife</t>
  </si>
  <si>
    <t>Wetlands and Watershed Restoration</t>
  </si>
  <si>
    <t>Mountain Meadow</t>
  </si>
  <si>
    <t>WET</t>
  </si>
  <si>
    <t>Restore 80 acres of Childs Meadow using cost-effective Beaver Dam Analogues and riparian fencing.  Restoration actions are designed to increase carbon sequestration and provide co-benefits.</t>
  </si>
  <si>
    <t>Increase groundwater levels. Increase habitat by 60% based on stream miles in the restored portion of the meadow for two sensitive meadow species known to occur in the unimpacted portion of the meadow: Cascades frog and willow flycatcher</t>
  </si>
  <si>
    <t>P1496004</t>
  </si>
  <si>
    <t>Middle Martis Creek Wetlands Restoration</t>
  </si>
  <si>
    <t>Restore up to 37 acres of meadow and 2 acres of riparian habitat with a variety of measures, (e.g. modification of a culvert intake, construction of a new channel downstream of diversion, stabilizing confluence with Martis Creek, revegetation, etc).</t>
  </si>
  <si>
    <t>Increase water storage in a degraded meadow system. Reduced in-channel erosion. Improve fish passage/fish habitat in 1 mile of existing stream channel and restore associated 2 acres of riparian wetland.</t>
  </si>
  <si>
    <t>P1496002</t>
  </si>
  <si>
    <t>Mountain Meadows Restoration Project at Greenville Creek and Upper Goodrich and Effects on GHGs (2 Locations - Data reflects totals over all locations )</t>
  </si>
  <si>
    <t>Restore 253 acres of degraded dry mountain meadow habitat (Greenville Creek [181 ac] and Upper Goodrich [72 ac] meadows), using the pond and plug technique and other actions to increase carbon sequestration and provide co-benefits.</t>
  </si>
  <si>
    <t>Improve groundwater levels. Improve and create nesting, foraging, and resting habitat for waterfowl with 12.1 acres of ponded water habitat. Improved vegetative vigor with the riparian community.</t>
  </si>
  <si>
    <t>P1496001</t>
  </si>
  <si>
    <t>Developing a Protocol for Net Carbon Sequestration from Restoration of Eastern Sierra Meadows</t>
  </si>
  <si>
    <t>Restore 90 acres of Osa Meadow using the pond and plug technique.  The project is designed to enhance the meadows ability to sequester carbon and provide an array of co-benefits.</t>
  </si>
  <si>
    <t>Restore habitat for mountain yellow-legged frog and Kern River rainbow trout., Raise local groundwater within the meadow, and improve water quality by reconnecting the stream to the floodplain of Osa Meadow.</t>
  </si>
  <si>
    <t>P1496012</t>
  </si>
  <si>
    <t>Restoration of the Carbon Storing Ecosystem in Tuolumne Meadows, Yosemite National Park, CA</t>
  </si>
  <si>
    <t>Restore 9 acres to the sedge-dominated plant community   to enhance the carbon sequestration capacity of the restored meadow, while also providing co-benefits (e.g., improved water holding capacity of the soils and greater sediment retention).</t>
  </si>
  <si>
    <t>Increased soil water-holding capacity created by increased soil organic matter content. Improved wildlife habitat from an increase in perennial plant cover.</t>
  </si>
  <si>
    <t>P1496010</t>
  </si>
  <si>
    <t>Truckee Meadows Restoration Project</t>
  </si>
  <si>
    <t>Restore and enhance up to 37 acres of degraded wet meadow and 2 acres of riparian habitat (modification of a culvert intake, construction of a new channel, restoration of headcuts in existing channel, and revegetation).</t>
  </si>
  <si>
    <t>Improved and reconnect hydrology of the meadow. Reduced erosion. Restored function in order to improve meadow condition and wildlife habitat.</t>
  </si>
  <si>
    <t>P1496009</t>
  </si>
  <si>
    <t>Yuba Headwaters Meadow Restoration (3 Locations - Data reflects totals over all locations )</t>
  </si>
  <si>
    <t>Restore Loney Meadow 47.2 ac, Deer Meadow 46.1 ac, and Bear Trap Meadow 72.0 ac through stream channel and gully restoration and road drainage improvements; reclaiming old roads; restoring natural flow paths; and re-vegetation work.</t>
  </si>
  <si>
    <t>Improve water quantity and quality. Decrease sedimentation downstream of mountain meadows. Restore and expand habitat for native plants, fish, and wildlife, including sensitive species.</t>
  </si>
  <si>
    <t>P1496008</t>
  </si>
  <si>
    <t>Bean Meadow Restoration Project</t>
  </si>
  <si>
    <t>Restore/enhance 39 acres of wet meadow using pond and plug restoration technique to increase the capacity of the meadow to sequester carbon and provide co-benefits (reduce downstream sedimentation, improve water quality, improve wildlife habitat).</t>
  </si>
  <si>
    <t>Improve water quality. Improve habitat for native plants, fish, and wildlife. Habitat quantity and quality are increased for aquatic biota and migratory and special-status species birds, such as great grey owls and bald eagles.</t>
  </si>
  <si>
    <t>8GG14602</t>
  </si>
  <si>
    <t>Redwood Valley Sudden Oak Death Biomass Removal Project</t>
  </si>
  <si>
    <t>Forest Pest Control</t>
  </si>
  <si>
    <t xml:space="preserve">CFM </t>
  </si>
  <si>
    <t>Funding to thin Tanoak and remove bay laurel to reduce the potential spread of the sudden oak death pathogen and replanting with non-susceptible hosts.</t>
  </si>
  <si>
    <t>Reduced fire risk, increased biological diversity, forest restoration, reduced pest spread</t>
  </si>
  <si>
    <t>8GG14601</t>
  </si>
  <si>
    <t>Cambria Forest Health</t>
  </si>
  <si>
    <t>Funding to improve forest health by selectively reducing accumulation of dead and dying Monterey pine, reducing stand replacement fire risk, removing invasive, restricting disease spread and encouraging regeneration of healthy native pine seedlings.</t>
  </si>
  <si>
    <t>Water quality improvement, invasive weed control,  soil health and erosion control,  fire hazard reduction, habitat enhancement, jobs.</t>
  </si>
  <si>
    <t>8GG14316</t>
  </si>
  <si>
    <t>Damon</t>
  </si>
  <si>
    <t xml:space="preserve">REF </t>
  </si>
  <si>
    <t>Funding to restore lands burned in the 2014 Euler Fire through site preparation and tree planting.</t>
  </si>
  <si>
    <t>Improves recreational opportunities, reduces erosion and improves water quality, improved wildlife habitat and aesthetics.</t>
  </si>
  <si>
    <t>8GG14317</t>
  </si>
  <si>
    <t>Hanson</t>
  </si>
  <si>
    <t>Provides relief to fire damaged areas will help improve aesthetics, tourist and recreational activities, improve habitat quality, reduce erosion, and provides other ecological benefits.</t>
  </si>
  <si>
    <t>8GG14315</t>
  </si>
  <si>
    <t>Ward</t>
  </si>
  <si>
    <t>8CA03409</t>
  </si>
  <si>
    <t>Jacoby Creek</t>
  </si>
  <si>
    <t>Purchase in fee and place a working forest CE on 967 acres in Humboldt County</t>
  </si>
  <si>
    <t>8GG14305</t>
  </si>
  <si>
    <t>Halpenny - Bridge Property</t>
  </si>
  <si>
    <t>Funding to restore lands burned in the 2009 Sugarloaf Fire through site preparation, tree planting, gopher population control, and release treatments to reduce competing vegetation and promote growth.</t>
  </si>
  <si>
    <t>8GG14304</t>
  </si>
  <si>
    <t>Erickson CFIP</t>
  </si>
  <si>
    <t>Funding to restore lands severely damaged in the 2013 Rim Fire through site preparation, planting and release treatments to control brush. Removed of sub-merchantable trees and woody material will be utilized as biomass fuel production.</t>
  </si>
  <si>
    <t>Re-establishing the conifer stand around the meadow will provide important wildlife elements. The area has known great gray owl populations that require trees for roosting and nesting.</t>
  </si>
  <si>
    <t>8GG14309</t>
  </si>
  <si>
    <t>Brown Ranch</t>
  </si>
  <si>
    <t>8GG14308</t>
  </si>
  <si>
    <t>Circle U Ranch</t>
  </si>
  <si>
    <t>8GG14311</t>
  </si>
  <si>
    <t>Bidwell Property</t>
  </si>
  <si>
    <t>8GG14310</t>
  </si>
  <si>
    <t>Ryman</t>
  </si>
  <si>
    <t>8GG14307</t>
  </si>
  <si>
    <t>Honn Ranch Reforestation</t>
  </si>
  <si>
    <t>8GG14303</t>
  </si>
  <si>
    <t>Massetti Plantation Maintenance</t>
  </si>
  <si>
    <t>Funding to maintain multi-landowner established plantations through a light pre-commercial thinning and release treatment as well as interplanting the project area to secure full regeneration.</t>
  </si>
  <si>
    <t>This project will maintain the 400-acre fuelbreak between Coarsegold and Oakhurst, provide fire safe conditions on the property that can be managed in the future, and provide fire fighters a safe place to mobilize resources if needed.</t>
  </si>
  <si>
    <t>8GG14302</t>
  </si>
  <si>
    <t>Manly CFIP</t>
  </si>
  <si>
    <t>Funding to restore parcels severely damaged in the 2013 Rim Fire by replanting and controlling for competing brush on replanted areas. Removed dead materials will be utilized as biomass fuel production.</t>
  </si>
  <si>
    <t>Establishment of a conifer forest will improve the scenic quality along Highway 120, which is the northern entrance to Yosemite NP.</t>
  </si>
  <si>
    <t>3015-902</t>
  </si>
  <si>
    <t>Butte County Agricultural Land Conservation Strategy</t>
  </si>
  <si>
    <t>Avoids conversion of agricultural land to more intensive non-agricultural through completion of County agricultural land mitigation and related climate action strategies.</t>
  </si>
  <si>
    <t>3015-926</t>
  </si>
  <si>
    <t>SALCP_PP11_Lassen</t>
  </si>
  <si>
    <t>Agricultural conservation easement extinguishing development rights on a 582 acre ranch in perpetuity.</t>
  </si>
  <si>
    <t>Protecting a riparian corridor; seasonal migration corridor, near other conservation areas.</t>
  </si>
  <si>
    <t>3015-904</t>
  </si>
  <si>
    <t>Rotational Cover Crop Plan for Pajaro Valley</t>
  </si>
  <si>
    <t>Avoids conversion of the high quality agricultural land in Pajaro Valley and improves long term agricultural viability through a rotational crop plan; keeping the most productive land in use, while prioritizing lesser productive lands into fallowing.</t>
  </si>
  <si>
    <t>8GG14306</t>
  </si>
  <si>
    <t>Shirttail Manly</t>
  </si>
  <si>
    <t>Funding to restore lands burned in the 2012 Robbers Fire through site preparation, tree planting, and release treatments to reduce competing vegetation and promote growth.</t>
  </si>
  <si>
    <t>Planting, site prep, control of competing vegetation in a previously burned private land.</t>
  </si>
  <si>
    <t>8GG17602</t>
  </si>
  <si>
    <t>Tahoe-Central Sierra Landscape-level Restoration Program</t>
  </si>
  <si>
    <t>Landscape Scale Health</t>
  </si>
  <si>
    <t>Forest health-related activities including fuel-reduction, pest management and reforestation on three priority landscape management units within the Tahoe-Sierra macro-landscape area.</t>
  </si>
  <si>
    <t>increase forest health, restore watershed health and function, support biodiversity and wildlife adaptation to climate change, increase carbon storage in forests, reduce wildfire emissions and wildfire severity, protect upper watersheds where much of the State’s water supply originates, create jobs, improve public health, and serve low income communities.</t>
  </si>
  <si>
    <t>8GG17600</t>
  </si>
  <si>
    <t>Sierra Resilient Landscape Collaborative</t>
  </si>
  <si>
    <t>Includes restoration planning, site preparation, fuel reduction, prescribed burning, public hazard mitigation, local biomass/biochar treatment and monitoring within the landscape across forestlands on Bass Lake and High Sierra districts of the Sierra National Forest (SNF).</t>
  </si>
  <si>
    <t>8GG17604</t>
  </si>
  <si>
    <t>Mt. Shasta Headwaters Forest Health and Resilience Project (Phase 1-Black Butte)</t>
  </si>
  <si>
    <t>Landscape Scale Health/Forest Legacy</t>
  </si>
  <si>
    <t>PROJECT DESCRIPTION:  Phase 1 of the multi-partner Mt. Shasta Headwaters Forest Health and Resilience Project will provide multiple and lasting benefits: improve landscape scale resiliency across public-private forest boundaries; foster management to increase durable carbon stores, forest heterogeneity, wildlife adaptation; prevent conversion within Weed-Mt. Shasta WUI by acquiring a permanent conservation easement; reduce risk of disease and wildfire emissions in high hazard areas through thinning, expanding community fuel breaks on public and private timberland; provide biomass.</t>
  </si>
  <si>
    <t>8GG17605</t>
  </si>
  <si>
    <t>Trinity Community Protection and Landscape Resilience Project”</t>
  </si>
  <si>
    <t>Continuing the implementation of fuels reduction, prescribed burns, biomass utilization and reforestation in an approximately 205,000 acre landscape that contains portions of the upper Mad River and South fork Trinity River Watersheds.</t>
  </si>
  <si>
    <t>8GG14803</t>
  </si>
  <si>
    <t>Quantifying the Carbon Costs and Benefits of Maintaining Fuel Treatment Effectiveness</t>
  </si>
  <si>
    <t>To better understand the effects of multiple prescribed burns for managing fire risk on forest carbon dynamics. Research also seeks to find the effects of vegetation for fuel hazard management on greenhouse gases/carbon and to evaluate vegetation types and associated management strategies that are more resilient to climate change.</t>
  </si>
  <si>
    <t>8GG14901</t>
  </si>
  <si>
    <t>2014 Day Fire Restoration</t>
  </si>
  <si>
    <t>Watershed Restoration</t>
  </si>
  <si>
    <t>Funding to restore lands burned in the 2014 Day Fire through reforestation.</t>
  </si>
  <si>
    <t>Water quality and habitat improvement, erosion control, and scenic beauty.</t>
  </si>
  <si>
    <t>8GG14900</t>
  </si>
  <si>
    <t>Barry Point Restoration Project</t>
  </si>
  <si>
    <t>Funding to restore lands burned in the 2012 Barry Point Fire through reforestation.</t>
  </si>
  <si>
    <t>Preserving indigenous cultures, protection of emergency access routes, protection of community assets from wildfires, wildlife protection, reduced forest disease levels</t>
  </si>
  <si>
    <t>8CA03312</t>
  </si>
  <si>
    <t>Rainbow Ridge</t>
  </si>
  <si>
    <t>Place a working forest CE on 597 acres in Siskiyou County</t>
  </si>
  <si>
    <t>8GG14904</t>
  </si>
  <si>
    <t>Coordinated Watershed Reforestation of 92,000+  Acres Burned</t>
  </si>
  <si>
    <t>Funding to protect watersheds and restore lands burned in the 2014 King Fire, 2013 American Fire, 2012 Robbers Fire, and 2001 Star Fire through reforestation.</t>
  </si>
  <si>
    <t>8GG14903</t>
  </si>
  <si>
    <t>King Fire Watershed Rehabilitation and Reforestation Project</t>
  </si>
  <si>
    <t>Funding to restore lands burned in the 2014 King Fire through site preparation and tree planting as well as reducing wildfire risk in the future by removing debris and dead trees. Project also has an education component on wildfire response.</t>
  </si>
  <si>
    <t>8GG14902</t>
  </si>
  <si>
    <t>Sand Fire Watershed Rehabilitation and Reforestation Project</t>
  </si>
  <si>
    <t>Funding to restore lands burned in the 2014 Sand Fire through site preparation and tree planting as well as reducing wildfire risk in the future by removing debris and dead trees. Project also has an education component on wildfire response.</t>
  </si>
  <si>
    <t>8GG14300</t>
  </si>
  <si>
    <t>Schaezlein CFIP</t>
  </si>
  <si>
    <t>8CA03410</t>
  </si>
  <si>
    <t>Pacific Union College</t>
  </si>
  <si>
    <t>Place a working forest CE on 860 acres in Napa County</t>
  </si>
  <si>
    <t>3015-901</t>
  </si>
  <si>
    <t>Mono County Sustainable Agricultural Land Strategy</t>
  </si>
  <si>
    <t>Avoids conversion of agricultural land to more intensive non-agricultural uses through an inventory and prioritization for conservation of highly productive and critically threatened agricultural lands, and development of mitigation strategies.</t>
  </si>
  <si>
    <t>3015-905</t>
  </si>
  <si>
    <t>A Sustainable Agricultural Lands Policy Framework ? Southern Santa Clara Valley</t>
  </si>
  <si>
    <t>Avoids conversion of the agricultural land to more GHG intensive non-agricultural uses through a mapping, modeling and policy framework; resulting in common conservation objectives among jurisdictions.</t>
  </si>
  <si>
    <t>3015-920</t>
  </si>
  <si>
    <t>SALCP_PP25_Mono</t>
  </si>
  <si>
    <t>Agricultural conservation easement extinguishing development rights on a 2,475 acre ranch in perpetuity.</t>
  </si>
  <si>
    <t>Wildlife habitat benefits, scenic viewsheds, protection of wetland areas and riparian corridors.</t>
  </si>
  <si>
    <t>3015-922</t>
  </si>
  <si>
    <t>SALCP_PP22_Marin</t>
  </si>
  <si>
    <t>Agricultural conservation easement extinguishing development rights on a 300 acre ranch in perpetuity.</t>
  </si>
  <si>
    <t>Critical linkage connecting habitat from the Sonoma and Marin County coasts to an inland corridor, protecting wildlife migration and plant and animal range shifts.</t>
  </si>
  <si>
    <t>3015-925</t>
  </si>
  <si>
    <t>SALCP_PP19_Butte and Tehama</t>
  </si>
  <si>
    <t>Agricultural conservation easement extinguishing development rights on a 8,796 acre ranch in perpetuity.</t>
  </si>
  <si>
    <t>Migration habitats and corridors, including designated critical range; protecting 41 special status plant species and 33 special status animal species.</t>
  </si>
  <si>
    <t>3015-923</t>
  </si>
  <si>
    <t>SALCP_PP5_Monterey</t>
  </si>
  <si>
    <t>Agricultural conservation easement extinguishing development rights on a 129 acre farm in perpetuity.</t>
  </si>
  <si>
    <t>Open space and scenic views.</t>
  </si>
  <si>
    <t>8GG14802</t>
  </si>
  <si>
    <t>Returning Redwoods: testing Cultivar and Seedlings for Survival and Growth in Grassy Degraded Forestland</t>
  </si>
  <si>
    <t>Funding to test redwood cultivar and seedlings for survival and growth in grassy, degraded forestland areas.</t>
  </si>
  <si>
    <t>Reduced fire risk, job creation, public education</t>
  </si>
  <si>
    <t>8GG14600</t>
  </si>
  <si>
    <t>Protecting and increasing carbon capture in California forests attacked by insects and pathogens</t>
  </si>
  <si>
    <t>Funding to implement treatments and provide scientific and practical guidance to enable pest management interventions that benefit carbon sequestration.</t>
  </si>
  <si>
    <t>P1496006</t>
  </si>
  <si>
    <t>North Campus Open Space Wetlands Restoration</t>
  </si>
  <si>
    <t>Coastal Wetland</t>
  </si>
  <si>
    <t>Restore 34 acres of diverse coastal wetlands and 20 acres of upland habitat, connected to Devereux Slough.  The project is designed to sequester GHGs and provide co-benefits (habitat, reduce localized flooding, provide educational opportunities).</t>
  </si>
  <si>
    <t>Provide habitat for existing population of endangered tidewater goby and recovery of threatened/endangered species e.g., California red-legged frog, Western snowy plover, California least tern, Ventura Marsh milk-vetch and Belding’s savannah  sparrow.</t>
  </si>
  <si>
    <t>P1496007</t>
  </si>
  <si>
    <t>Blue Carbon at Elkhorn Slough: Increasing Regional Carbon Sequestration Through Salt Marsh Restoration</t>
  </si>
  <si>
    <t>Restore 61 acres of tidal salt marsh and 5 acres of a perennial grassland buffer in the southern area of Elkhorn Slough.  The project is designed to restore coastal wetlands to reduce GHGs and improve important estuarine habitat.</t>
  </si>
  <si>
    <t>Improves water quality and wildlife habitat, including habitat for Southern Sea Otter. Reduce tidal scour in Elkhorn Slough through adding sediment to historically diked and drained areas.</t>
  </si>
  <si>
    <t>P1496011</t>
  </si>
  <si>
    <t>Initiation of Thin-layered Sediment Augmentation on the Pacific Coast: Coastal Salt Marsh for Carbon Sequestration/Storage</t>
  </si>
  <si>
    <t>Enhance 10 acres of subsiding tidal salt marsh habitat by applying thin layer of sediment as sea-level rise adaptation tool for long-term preservation of coastal salt marsh habitat.</t>
  </si>
  <si>
    <t>Improved foraging opportunities for migratory birds and the light-footed Ridgway’s rail within the project site.</t>
  </si>
  <si>
    <t>P1496003</t>
  </si>
  <si>
    <t>Sherman Island Wetland Restoration Project (2 Locations - Data reflects totals over all locations )</t>
  </si>
  <si>
    <t>Delta Wetland</t>
  </si>
  <si>
    <t>Construction of a 700 ac Whale's Mouth Wetland and restoration of 1,000 acres of Belly Wetland.  Permanent palustrine emergent wetlands will sequester GHG, provide co-benefits (subsidence reversal, improved levee stability, wildlife habitat).</t>
  </si>
  <si>
    <t>Improves water quality and wildlife habitat. Increase diversity and relative cover of native plant species and minimize the establishment and growth of non-native, invasive plant species.</t>
  </si>
  <si>
    <t>size</t>
  </si>
  <si>
    <t>For weighting of types, use area share</t>
  </si>
  <si>
    <t>Ha / yr to 2050</t>
  </si>
  <si>
    <t>acre / yr to 2050</t>
  </si>
  <si>
    <t>AVO - forest to development</t>
  </si>
  <si>
    <t>AVO- grassland to row crop</t>
  </si>
  <si>
    <t>AVO - hardwood woodland to development</t>
  </si>
  <si>
    <t>AVO - shrubland to annual row crops</t>
  </si>
  <si>
    <t>AVO - wetlands to pasture</t>
  </si>
  <si>
    <t xml:space="preserve">AVO </t>
  </si>
  <si>
    <t>Three year average for 2015-2017</t>
  </si>
  <si>
    <t>See "max from PNAS" for max values</t>
  </si>
  <si>
    <t>WET = Wetland restoration</t>
  </si>
  <si>
    <t>WET - corn to managed wetlands</t>
  </si>
  <si>
    <t>WET - corn to tidal wetlands</t>
  </si>
  <si>
    <t>WET - pasture to managed wetlands</t>
  </si>
  <si>
    <t>WET - pasture to tidal wetlands</t>
  </si>
  <si>
    <t>WET page finds average for GGRF projects 2015-2017 as initial value.</t>
  </si>
  <si>
    <t>AVO initial finds average for GGRF projects 2015-2017.</t>
  </si>
  <si>
    <t>Rather than choose an ad hoc ramp up to the max, the max</t>
  </si>
  <si>
    <t>Initial value just slightly lower than the max value.</t>
  </si>
  <si>
    <t xml:space="preserve">is considered possible from the outset. </t>
  </si>
  <si>
    <t>CFM-Redwood</t>
  </si>
  <si>
    <t>CFM - Mixed conifer</t>
  </si>
  <si>
    <t>Dick Cameron, David Marvin, Jon Remucal, and Michelle Passero,</t>
  </si>
  <si>
    <t>"Ecosystem management and land conservation can</t>
  </si>
  <si>
    <t>substantially contribute to California’s climate</t>
  </si>
  <si>
    <t>mitigation goals," Proceeding of the National Academy of Science</t>
  </si>
  <si>
    <t>www.pnas.org/cgi/doi/10.1073/pnas.1707811114</t>
  </si>
  <si>
    <t>Review of GGRF investments shows activity in line with Moderate scenario already.</t>
  </si>
  <si>
    <t>Some very large projects going on, indicative of full "max value" from the outset</t>
  </si>
  <si>
    <t xml:space="preserve">Cameron et al. base IFM potential and actual project activity.  </t>
  </si>
  <si>
    <t>Reforestation - disturbed sites</t>
  </si>
  <si>
    <t>The calculated value for AVO is slightly less than the moderate scenario.</t>
  </si>
  <si>
    <t xml:space="preserve">Therefore, moderate scenario value recommended as the initial level. </t>
  </si>
  <si>
    <t>These reflect current levels of activity, roughly speaking, and intensity of effort is likely increasing.</t>
  </si>
  <si>
    <t xml:space="preserve">levels seems entirely possible for potential, from the outset. </t>
  </si>
  <si>
    <t xml:space="preserve">Table S2 in supplementary material provides an excellent summary of the </t>
  </si>
  <si>
    <t xml:space="preserve">underlying assumptions and data in Cameron et al. </t>
  </si>
  <si>
    <t>Some brief observations across types comparing GGRG investments with potentials in Cameron et al.</t>
  </si>
  <si>
    <t>To more easily align with the PNAS study that is the core technical resource for this sector</t>
  </si>
  <si>
    <t>activity labels are modified to versions from PNAS as follows:</t>
  </si>
  <si>
    <t>PNAS and web app label</t>
  </si>
  <si>
    <t>CA EPS generic category name</t>
  </si>
  <si>
    <t>compare to acres supported through GGRF</t>
  </si>
  <si>
    <t>total acres affected</t>
  </si>
  <si>
    <t>not yet quantified, coverage not reported in summary investment data</t>
  </si>
  <si>
    <t>SUM</t>
  </si>
  <si>
    <t xml:space="preserve">not readily calculable </t>
  </si>
  <si>
    <t>Max values</t>
  </si>
  <si>
    <t>For purposes of informing policy implemention schedule and web guidance</t>
  </si>
  <si>
    <t xml:space="preserve">this page compares the middle-moderate value in the PNAS Cameron et al. </t>
  </si>
  <si>
    <t>paper range to the maximum value (upper bound of the range)</t>
  </si>
  <si>
    <t>moderate acres / yr</t>
  </si>
  <si>
    <t>% of max</t>
  </si>
  <si>
    <t>not used in CA EPS</t>
  </si>
  <si>
    <t xml:space="preserve">Maximum possible values are equal to the max defined by the upper end of the range in Cameron et al. </t>
  </si>
  <si>
    <t xml:space="preserve">While appropriate for maximum feasible amounts, we do not recommend counting on these maximum amounts </t>
  </si>
  <si>
    <t>A comment on IFM is that with carbon price and emission reduction demands ramping up, the PNAS maximum based on current/initial</t>
  </si>
  <si>
    <t>to materialize immediately.   Energy Innovation's policy package starts at the moderate (mid-range) levels</t>
  </si>
  <si>
    <t xml:space="preserve">and increases to the maximum level by 2030 for REF and IFM, holding steady at moderate for AVO and WET. </t>
  </si>
  <si>
    <t xml:space="preserve">Web guidance provides this context as well.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</si>
</sst>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
    <numFmt numFmtId="165" formatCode="_(* #,##0_);_(* \(#,##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1"/>
      <color rgb="FF9C0006"/>
      <name val="Calibri"/>
      <family val="2"/>
      <scheme val="minor"/>
    </font>
    <font>
      <i/>
      <sz val="11"/>
      <color theme="1"/>
      <name val="Calibri"/>
      <family val="2"/>
      <scheme val="minor"/>
    </font>
    <font>
      <u/>
      <sz val="11"/>
      <color theme="10"/>
      <name val="Calibri"/>
      <family val="2"/>
      <scheme val="minor"/>
    </font>
    <font>
      <sz val="11"/>
      <name val="Calibri"/>
      <family val="2"/>
      <scheme val="minor"/>
    </font>
  </fonts>
  <fills count="8">
    <fill>
      <patternFill patternType="none"/>
    </fill>
    <fill>
      <patternFill patternType="gray125"/>
    </fill>
    <fill>
      <patternFill patternType="solid">
        <fgColor rgb="FFFFC7CE"/>
      </patternFill>
    </fill>
    <fill>
      <patternFill patternType="solid">
        <fgColor rgb="FFC0C0C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rgb="FF92D050"/>
        <bgColor indexed="64"/>
      </patternFill>
    </fill>
  </fills>
  <borders count="1">
    <border>
      <left/>
      <right/>
      <top/>
      <bottom/>
      <diagonal/>
    </border>
  </borders>
  <cellStyleXfs count="4">
    <xf numFmtId="0" fontId="0" fillId="0" borderId="0"/>
    <xf numFmtId="0" fontId="3" fillId="2" borderId="0" applyNumberFormat="0" applyBorder="0" applyAlignment="0" applyProtection="0"/>
    <xf numFmtId="43" fontId="2" fillId="0" borderId="0" applyFont="0" applyFill="0" applyBorder="0" applyAlignment="0" applyProtection="0"/>
    <xf numFmtId="0" fontId="5" fillId="0" borderId="0" applyNumberFormat="0" applyFill="0" applyBorder="0" applyAlignment="0" applyProtection="0"/>
  </cellStyleXfs>
  <cellXfs count="29">
    <xf numFmtId="0" fontId="0" fillId="0" borderId="0" xfId="0"/>
    <xf numFmtId="0" fontId="0" fillId="0" borderId="0" xfId="0" applyAlignment="1">
      <alignment horizontal="right"/>
    </xf>
    <xf numFmtId="1" fontId="0" fillId="0" borderId="0" xfId="0" applyNumberFormat="1"/>
    <xf numFmtId="0" fontId="0" fillId="0" borderId="0" xfId="0" applyFont="1"/>
    <xf numFmtId="0" fontId="1" fillId="3" borderId="0" xfId="0" applyFont="1" applyFill="1" applyAlignment="1">
      <alignment horizontal="center" wrapText="1"/>
    </xf>
    <xf numFmtId="0" fontId="1" fillId="4" borderId="0" xfId="0" applyFont="1" applyFill="1" applyAlignment="1">
      <alignment horizontal="center" wrapText="1"/>
    </xf>
    <xf numFmtId="0" fontId="0" fillId="0" borderId="0" xfId="0" applyAlignment="1">
      <alignment wrapText="1"/>
    </xf>
    <xf numFmtId="164" fontId="0" fillId="0" borderId="0" xfId="0" applyNumberFormat="1" applyAlignment="1">
      <alignment horizontal="center"/>
    </xf>
    <xf numFmtId="3" fontId="0" fillId="0" borderId="0" xfId="0" applyNumberFormat="1" applyAlignment="1">
      <alignment horizontal="center"/>
    </xf>
    <xf numFmtId="3" fontId="0" fillId="5" borderId="0" xfId="0" applyNumberFormat="1" applyFill="1" applyAlignment="1">
      <alignment horizontal="center"/>
    </xf>
    <xf numFmtId="0" fontId="0" fillId="0" borderId="0" xfId="0" applyFont="1" applyAlignment="1">
      <alignment wrapText="1"/>
    </xf>
    <xf numFmtId="165" fontId="0" fillId="0" borderId="0" xfId="2" applyNumberFormat="1" applyFont="1"/>
    <xf numFmtId="43" fontId="0" fillId="0" borderId="0" xfId="0" applyNumberFormat="1" applyAlignment="1">
      <alignment horizontal="left" indent="2"/>
    </xf>
    <xf numFmtId="165" fontId="0" fillId="0" borderId="0" xfId="0" applyNumberFormat="1"/>
    <xf numFmtId="43" fontId="0" fillId="0" borderId="0" xfId="0" applyNumberFormat="1"/>
    <xf numFmtId="0" fontId="3" fillId="0" borderId="0" xfId="1" applyFill="1"/>
    <xf numFmtId="0" fontId="2" fillId="0" borderId="0" xfId="1" applyFont="1" applyFill="1"/>
    <xf numFmtId="0" fontId="2" fillId="6" borderId="0" xfId="1" applyFont="1" applyFill="1"/>
    <xf numFmtId="0" fontId="3" fillId="6" borderId="0" xfId="1" applyFill="1"/>
    <xf numFmtId="0" fontId="0" fillId="6" borderId="0" xfId="0" applyFill="1"/>
    <xf numFmtId="0" fontId="0" fillId="0" borderId="0" xfId="1" applyFont="1" applyFill="1"/>
    <xf numFmtId="165" fontId="0" fillId="0" borderId="0" xfId="0" applyNumberFormat="1" applyAlignment="1">
      <alignment horizontal="left" indent="2"/>
    </xf>
    <xf numFmtId="0" fontId="4" fillId="0" borderId="0" xfId="0" applyFont="1" applyAlignment="1"/>
    <xf numFmtId="0" fontId="5" fillId="0" borderId="0" xfId="3"/>
    <xf numFmtId="0" fontId="0" fillId="5" borderId="0" xfId="0" applyFill="1"/>
    <xf numFmtId="43" fontId="0" fillId="7" borderId="0" xfId="0" applyNumberFormat="1" applyFill="1"/>
    <xf numFmtId="0" fontId="0" fillId="7" borderId="0" xfId="0" applyFill="1"/>
    <xf numFmtId="165" fontId="0" fillId="7" borderId="0" xfId="0" applyNumberFormat="1" applyFill="1" applyAlignment="1">
      <alignment horizontal="left" indent="2"/>
    </xf>
    <xf numFmtId="0" fontId="6" fillId="5" borderId="0" xfId="0" applyFont="1" applyFill="1"/>
  </cellXfs>
  <cellStyles count="4">
    <cellStyle name="Bad" xfId="1" builtinId="27"/>
    <cellStyle name="Comma" xfId="2" builtinId="3"/>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pnas.org/cgi/doi/10.1073/pnas.1707811114"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9"/>
  <sheetViews>
    <sheetView tabSelected="1" workbookViewId="0">
      <selection activeCell="A20" sqref="A20"/>
    </sheetView>
  </sheetViews>
  <sheetFormatPr defaultRowHeight="14.5" x14ac:dyDescent="0.35"/>
  <cols>
    <col min="2" max="2" width="57.7265625" customWidth="1"/>
  </cols>
  <sheetData>
    <row r="1" spans="1:5" x14ac:dyDescent="0.35">
      <c r="A1" s="16" t="s">
        <v>0</v>
      </c>
      <c r="B1" s="15"/>
      <c r="C1" s="15"/>
    </row>
    <row r="2" spans="1:5" x14ac:dyDescent="0.35">
      <c r="A2" s="15"/>
      <c r="B2" s="15"/>
      <c r="C2" s="15"/>
    </row>
    <row r="3" spans="1:5" x14ac:dyDescent="0.35">
      <c r="A3" s="16" t="s">
        <v>1</v>
      </c>
      <c r="B3" t="s">
        <v>295</v>
      </c>
      <c r="C3" s="15"/>
    </row>
    <row r="4" spans="1:5" x14ac:dyDescent="0.35">
      <c r="A4" s="15"/>
      <c r="B4" s="22" t="s">
        <v>296</v>
      </c>
      <c r="C4" s="15"/>
    </row>
    <row r="5" spans="1:5" x14ac:dyDescent="0.35">
      <c r="A5" s="15"/>
      <c r="B5" s="22" t="s">
        <v>297</v>
      </c>
      <c r="C5" s="15"/>
    </row>
    <row r="6" spans="1:5" x14ac:dyDescent="0.35">
      <c r="A6" s="15"/>
      <c r="B6" s="22" t="s">
        <v>298</v>
      </c>
      <c r="C6" s="15"/>
    </row>
    <row r="7" spans="1:5" x14ac:dyDescent="0.35">
      <c r="A7" s="15"/>
      <c r="B7" s="23" t="s">
        <v>299</v>
      </c>
      <c r="C7" s="15"/>
    </row>
    <row r="8" spans="1:5" x14ac:dyDescent="0.35">
      <c r="A8" s="15"/>
      <c r="B8" s="15"/>
      <c r="C8" s="15"/>
    </row>
    <row r="9" spans="1:5" x14ac:dyDescent="0.35">
      <c r="A9" s="15"/>
      <c r="B9" s="15"/>
      <c r="C9" s="15"/>
    </row>
    <row r="10" spans="1:5" x14ac:dyDescent="0.35">
      <c r="A10" s="17" t="s">
        <v>8</v>
      </c>
      <c r="B10" s="18"/>
      <c r="C10" s="18"/>
      <c r="D10" s="19"/>
      <c r="E10" s="19"/>
    </row>
    <row r="11" spans="1:5" x14ac:dyDescent="0.35">
      <c r="A11" t="s">
        <v>327</v>
      </c>
      <c r="B11" s="15"/>
      <c r="C11" s="15"/>
    </row>
    <row r="12" spans="1:5" x14ac:dyDescent="0.35">
      <c r="A12" t="s">
        <v>306</v>
      </c>
      <c r="B12" s="15"/>
      <c r="C12" s="15"/>
    </row>
    <row r="13" spans="1:5" x14ac:dyDescent="0.35">
      <c r="A13" s="16" t="s">
        <v>282</v>
      </c>
      <c r="B13" s="15"/>
      <c r="C13" s="15"/>
    </row>
    <row r="14" spans="1:5" x14ac:dyDescent="0.35">
      <c r="A14" t="s">
        <v>308</v>
      </c>
    </row>
    <row r="15" spans="1:5" x14ac:dyDescent="0.35">
      <c r="A15" t="s">
        <v>309</v>
      </c>
    </row>
    <row r="17" spans="1:3" x14ac:dyDescent="0.35">
      <c r="A17" t="s">
        <v>328</v>
      </c>
    </row>
    <row r="18" spans="1:3" x14ac:dyDescent="0.35">
      <c r="A18" t="s">
        <v>330</v>
      </c>
    </row>
    <row r="19" spans="1:3" x14ac:dyDescent="0.35">
      <c r="A19" t="s">
        <v>331</v>
      </c>
    </row>
    <row r="20" spans="1:3" x14ac:dyDescent="0.35">
      <c r="A20" t="s">
        <v>332</v>
      </c>
    </row>
    <row r="22" spans="1:3" x14ac:dyDescent="0.35">
      <c r="A22" s="20" t="s">
        <v>329</v>
      </c>
      <c r="B22" s="16"/>
      <c r="C22" s="15"/>
    </row>
    <row r="23" spans="1:3" x14ac:dyDescent="0.35">
      <c r="A23" s="20" t="s">
        <v>307</v>
      </c>
    </row>
    <row r="24" spans="1:3" x14ac:dyDescent="0.35">
      <c r="A24" s="20"/>
    </row>
    <row r="25" spans="1:3" x14ac:dyDescent="0.35">
      <c r="A25" s="16" t="s">
        <v>300</v>
      </c>
      <c r="B25" s="16"/>
      <c r="C25" s="15"/>
    </row>
    <row r="26" spans="1:3" x14ac:dyDescent="0.35">
      <c r="A26" s="20" t="s">
        <v>310</v>
      </c>
      <c r="B26" s="16"/>
      <c r="C26" s="15"/>
    </row>
    <row r="28" spans="1:3" x14ac:dyDescent="0.35">
      <c r="A28" s="16" t="s">
        <v>280</v>
      </c>
      <c r="B28" t="s">
        <v>289</v>
      </c>
    </row>
    <row r="29" spans="1:3" x14ac:dyDescent="0.35">
      <c r="B29" t="s">
        <v>304</v>
      </c>
    </row>
    <row r="30" spans="1:3" x14ac:dyDescent="0.35">
      <c r="B30" t="s">
        <v>305</v>
      </c>
    </row>
    <row r="32" spans="1:3" x14ac:dyDescent="0.35">
      <c r="A32" s="20" t="s">
        <v>87</v>
      </c>
      <c r="B32" t="s">
        <v>288</v>
      </c>
    </row>
    <row r="33" spans="1:2" x14ac:dyDescent="0.35">
      <c r="B33" t="s">
        <v>291</v>
      </c>
    </row>
    <row r="34" spans="1:2" x14ac:dyDescent="0.35">
      <c r="B34" t="s">
        <v>290</v>
      </c>
    </row>
    <row r="35" spans="1:2" x14ac:dyDescent="0.35">
      <c r="B35" t="s">
        <v>292</v>
      </c>
    </row>
    <row r="37" spans="1:2" x14ac:dyDescent="0.35">
      <c r="A37" t="s">
        <v>54</v>
      </c>
      <c r="B37" t="s">
        <v>301</v>
      </c>
    </row>
    <row r="39" spans="1:2" x14ac:dyDescent="0.35">
      <c r="A39" t="s">
        <v>9</v>
      </c>
      <c r="B39" t="s">
        <v>302</v>
      </c>
    </row>
  </sheetData>
  <hyperlinks>
    <hyperlink ref="B7"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9" sqref="B9:B10"/>
    </sheetView>
  </sheetViews>
  <sheetFormatPr defaultRowHeight="14.5" x14ac:dyDescent="0.35"/>
  <cols>
    <col min="1" max="1" width="76.08984375" bestFit="1" customWidth="1"/>
  </cols>
  <sheetData>
    <row r="1" spans="1:2" x14ac:dyDescent="0.35">
      <c r="A1" t="s">
        <v>311</v>
      </c>
    </row>
    <row r="2" spans="1:2" x14ac:dyDescent="0.35">
      <c r="A2" t="s">
        <v>312</v>
      </c>
    </row>
    <row r="4" spans="1:2" x14ac:dyDescent="0.35">
      <c r="A4" t="s">
        <v>314</v>
      </c>
      <c r="B4" t="s">
        <v>313</v>
      </c>
    </row>
    <row r="5" spans="1:2" x14ac:dyDescent="0.35">
      <c r="A5" t="s">
        <v>3</v>
      </c>
      <c r="B5" t="s">
        <v>54</v>
      </c>
    </row>
    <row r="6" spans="1:2" x14ac:dyDescent="0.35">
      <c r="A6" t="s">
        <v>4</v>
      </c>
      <c r="B6" t="s">
        <v>9</v>
      </c>
    </row>
    <row r="7" spans="1:2" x14ac:dyDescent="0.35">
      <c r="A7" t="s">
        <v>5</v>
      </c>
      <c r="B7" t="s">
        <v>47</v>
      </c>
    </row>
    <row r="8" spans="1:2" x14ac:dyDescent="0.35">
      <c r="A8" t="s">
        <v>6</v>
      </c>
      <c r="B8" t="s">
        <v>87</v>
      </c>
    </row>
    <row r="9" spans="1:2" x14ac:dyDescent="0.35">
      <c r="A9" t="s">
        <v>7</v>
      </c>
      <c r="B9" t="s">
        <v>326</v>
      </c>
    </row>
    <row r="10" spans="1:2" x14ac:dyDescent="0.35">
      <c r="A10" t="s">
        <v>2</v>
      </c>
      <c r="B10" t="s">
        <v>326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6"/>
  <sheetViews>
    <sheetView topLeftCell="A50" workbookViewId="0">
      <selection activeCell="G50" sqref="G50"/>
    </sheetView>
  </sheetViews>
  <sheetFormatPr defaultRowHeight="14.5" x14ac:dyDescent="0.35"/>
  <cols>
    <col min="3" max="3" width="14.26953125" customWidth="1"/>
    <col min="7" max="7" width="15.7265625" customWidth="1"/>
    <col min="12" max="12" width="11.1796875" customWidth="1"/>
  </cols>
  <sheetData>
    <row r="1" spans="1:13" ht="72.5" x14ac:dyDescent="0.35">
      <c r="A1" s="4" t="s">
        <v>10</v>
      </c>
      <c r="B1" s="4" t="s">
        <v>11</v>
      </c>
      <c r="C1" s="4" t="s">
        <v>12</v>
      </c>
      <c r="D1" s="4" t="s">
        <v>13</v>
      </c>
      <c r="E1" s="4" t="s">
        <v>14</v>
      </c>
      <c r="F1" s="5" t="s">
        <v>15</v>
      </c>
      <c r="G1" s="4" t="s">
        <v>16</v>
      </c>
      <c r="H1" s="4" t="s">
        <v>17</v>
      </c>
      <c r="I1" s="4" t="s">
        <v>18</v>
      </c>
      <c r="J1" s="4" t="s">
        <v>19</v>
      </c>
      <c r="K1" s="4" t="s">
        <v>20</v>
      </c>
      <c r="L1" s="4" t="s">
        <v>21</v>
      </c>
      <c r="M1" s="4" t="s">
        <v>271</v>
      </c>
    </row>
    <row r="2" spans="1:13" ht="174" x14ac:dyDescent="0.35">
      <c r="A2" s="6" t="s">
        <v>57</v>
      </c>
      <c r="B2" s="6" t="s">
        <v>58</v>
      </c>
      <c r="C2" s="6" t="s">
        <v>59</v>
      </c>
      <c r="D2" s="6" t="s">
        <v>60</v>
      </c>
      <c r="E2" s="6" t="s">
        <v>61</v>
      </c>
      <c r="F2" s="6" t="s">
        <v>47</v>
      </c>
      <c r="G2" s="6" t="s">
        <v>62</v>
      </c>
      <c r="H2" s="7">
        <v>4264000</v>
      </c>
      <c r="I2" s="8">
        <v>961688</v>
      </c>
      <c r="J2" s="6" t="s">
        <v>63</v>
      </c>
      <c r="K2" s="8">
        <v>1</v>
      </c>
      <c r="L2" s="6" t="s">
        <v>64</v>
      </c>
    </row>
    <row r="3" spans="1:13" ht="261" x14ac:dyDescent="0.35">
      <c r="A3" s="6" t="s">
        <v>70</v>
      </c>
      <c r="B3" s="6" t="s">
        <v>71</v>
      </c>
      <c r="C3" s="6" t="s">
        <v>59</v>
      </c>
      <c r="D3" s="6" t="s">
        <v>60</v>
      </c>
      <c r="E3" s="6" t="s">
        <v>61</v>
      </c>
      <c r="F3" s="6" t="s">
        <v>47</v>
      </c>
      <c r="G3" s="6" t="s">
        <v>72</v>
      </c>
      <c r="H3" s="7">
        <v>504000</v>
      </c>
      <c r="I3" s="8">
        <v>1963</v>
      </c>
      <c r="J3" s="6" t="s">
        <v>73</v>
      </c>
      <c r="K3" s="8">
        <v>1</v>
      </c>
      <c r="L3" s="6" t="s">
        <v>50</v>
      </c>
    </row>
    <row r="4" spans="1:13" ht="188.5" x14ac:dyDescent="0.35">
      <c r="A4" s="6" t="s">
        <v>169</v>
      </c>
      <c r="B4" s="6" t="s">
        <v>170</v>
      </c>
      <c r="C4" s="6" t="s">
        <v>59</v>
      </c>
      <c r="D4" s="6" t="s">
        <v>60</v>
      </c>
      <c r="E4" s="6" t="s">
        <v>61</v>
      </c>
      <c r="F4" s="6" t="s">
        <v>47</v>
      </c>
      <c r="G4" s="6" t="s">
        <v>171</v>
      </c>
      <c r="H4" s="7">
        <v>226500</v>
      </c>
      <c r="I4" s="8">
        <v>1353</v>
      </c>
      <c r="J4" s="6" t="s">
        <v>172</v>
      </c>
      <c r="K4" s="8">
        <v>1</v>
      </c>
      <c r="L4" s="6" t="s">
        <v>50</v>
      </c>
    </row>
    <row r="5" spans="1:13" ht="203" x14ac:dyDescent="0.35">
      <c r="A5" s="6" t="s">
        <v>230</v>
      </c>
      <c r="B5" s="6" t="s">
        <v>231</v>
      </c>
      <c r="C5" s="6" t="s">
        <v>59</v>
      </c>
      <c r="D5" s="6" t="s">
        <v>60</v>
      </c>
      <c r="E5" s="6" t="s">
        <v>61</v>
      </c>
      <c r="F5" s="10" t="s">
        <v>47</v>
      </c>
      <c r="G5" s="6" t="s">
        <v>232</v>
      </c>
      <c r="H5" s="7">
        <v>917500</v>
      </c>
      <c r="I5" s="8">
        <v>45637</v>
      </c>
      <c r="J5" s="6" t="s">
        <v>233</v>
      </c>
      <c r="K5" s="8">
        <v>1</v>
      </c>
      <c r="L5" s="6" t="s">
        <v>50</v>
      </c>
    </row>
    <row r="6" spans="1:13" ht="304.5" x14ac:dyDescent="0.35">
      <c r="A6" s="6" t="s">
        <v>234</v>
      </c>
      <c r="B6" s="6" t="s">
        <v>235</v>
      </c>
      <c r="C6" s="6" t="s">
        <v>59</v>
      </c>
      <c r="D6" s="6" t="s">
        <v>60</v>
      </c>
      <c r="E6" s="6" t="s">
        <v>61</v>
      </c>
      <c r="F6" s="10" t="s">
        <v>47</v>
      </c>
      <c r="G6" s="6" t="s">
        <v>236</v>
      </c>
      <c r="H6" s="7">
        <v>490050</v>
      </c>
      <c r="I6" s="8">
        <v>963</v>
      </c>
      <c r="J6" s="6" t="s">
        <v>237</v>
      </c>
      <c r="K6" s="8">
        <v>1</v>
      </c>
      <c r="L6" s="6" t="s">
        <v>50</v>
      </c>
    </row>
    <row r="7" spans="1:13" ht="304.5" x14ac:dyDescent="0.35">
      <c r="A7" s="6" t="s">
        <v>238</v>
      </c>
      <c r="B7" s="6" t="s">
        <v>239</v>
      </c>
      <c r="C7" s="6" t="s">
        <v>59</v>
      </c>
      <c r="D7" s="6" t="s">
        <v>60</v>
      </c>
      <c r="E7" s="6" t="s">
        <v>61</v>
      </c>
      <c r="F7" s="10" t="s">
        <v>47</v>
      </c>
      <c r="G7" s="6" t="s">
        <v>240</v>
      </c>
      <c r="H7" s="7">
        <v>1163000</v>
      </c>
      <c r="I7" s="8">
        <v>19388</v>
      </c>
      <c r="J7" s="6" t="s">
        <v>241</v>
      </c>
      <c r="K7" s="8">
        <v>1</v>
      </c>
      <c r="L7" s="6" t="s">
        <v>50</v>
      </c>
    </row>
    <row r="8" spans="1:13" ht="116" x14ac:dyDescent="0.35">
      <c r="A8" s="6" t="s">
        <v>242</v>
      </c>
      <c r="B8" s="6" t="s">
        <v>243</v>
      </c>
      <c r="C8" s="6" t="s">
        <v>59</v>
      </c>
      <c r="D8" s="6" t="s">
        <v>60</v>
      </c>
      <c r="E8" s="6" t="s">
        <v>61</v>
      </c>
      <c r="F8" s="6" t="s">
        <v>47</v>
      </c>
      <c r="G8" s="6" t="s">
        <v>244</v>
      </c>
      <c r="H8" s="7">
        <v>392000</v>
      </c>
      <c r="I8" s="8">
        <v>1316</v>
      </c>
      <c r="J8" s="6" t="s">
        <v>245</v>
      </c>
      <c r="K8" s="8">
        <v>1</v>
      </c>
      <c r="L8" s="6" t="s">
        <v>50</v>
      </c>
    </row>
    <row r="9" spans="1:13" ht="101.5" x14ac:dyDescent="0.35">
      <c r="A9" s="6" t="s">
        <v>43</v>
      </c>
      <c r="B9" s="6" t="s">
        <v>44</v>
      </c>
      <c r="C9" s="6" t="s">
        <v>24</v>
      </c>
      <c r="D9" s="6" t="s">
        <v>45</v>
      </c>
      <c r="E9" s="6" t="s">
        <v>46</v>
      </c>
      <c r="F9" s="6" t="s">
        <v>47</v>
      </c>
      <c r="G9" s="6" t="s">
        <v>48</v>
      </c>
      <c r="H9" s="7">
        <v>165000</v>
      </c>
      <c r="I9" s="8">
        <v>6245</v>
      </c>
      <c r="J9" s="6" t="s">
        <v>49</v>
      </c>
      <c r="K9" s="8">
        <v>1</v>
      </c>
      <c r="L9" s="6" t="s">
        <v>50</v>
      </c>
    </row>
    <row r="10" spans="1:13" ht="101.5" x14ac:dyDescent="0.35">
      <c r="A10" s="6" t="s">
        <v>138</v>
      </c>
      <c r="B10" s="6" t="s">
        <v>139</v>
      </c>
      <c r="C10" s="6" t="s">
        <v>24</v>
      </c>
      <c r="D10" s="6" t="s">
        <v>45</v>
      </c>
      <c r="E10" s="6" t="s">
        <v>46</v>
      </c>
      <c r="F10" s="6" t="s">
        <v>47</v>
      </c>
      <c r="G10" s="6" t="s">
        <v>140</v>
      </c>
      <c r="H10" s="7">
        <v>810000</v>
      </c>
      <c r="I10" s="8">
        <v>232877</v>
      </c>
      <c r="J10" s="6" t="s">
        <v>49</v>
      </c>
      <c r="K10" s="8">
        <v>1</v>
      </c>
      <c r="L10" s="6" t="s">
        <v>50</v>
      </c>
    </row>
    <row r="11" spans="1:13" ht="101.5" x14ac:dyDescent="0.35">
      <c r="A11" s="6" t="s">
        <v>207</v>
      </c>
      <c r="B11" s="6" t="s">
        <v>208</v>
      </c>
      <c r="C11" s="6" t="s">
        <v>24</v>
      </c>
      <c r="D11" s="6" t="s">
        <v>45</v>
      </c>
      <c r="E11" s="6" t="s">
        <v>46</v>
      </c>
      <c r="F11" s="6" t="s">
        <v>47</v>
      </c>
      <c r="G11" s="6" t="s">
        <v>209</v>
      </c>
      <c r="H11" s="7">
        <v>117500</v>
      </c>
      <c r="I11" s="8">
        <v>72566</v>
      </c>
      <c r="J11" s="6" t="s">
        <v>49</v>
      </c>
      <c r="K11" s="8">
        <v>1</v>
      </c>
      <c r="L11" s="6" t="s">
        <v>50</v>
      </c>
    </row>
    <row r="12" spans="1:13" ht="101.5" x14ac:dyDescent="0.35">
      <c r="A12" s="6" t="s">
        <v>221</v>
      </c>
      <c r="B12" s="6" t="s">
        <v>222</v>
      </c>
      <c r="C12" s="6" t="s">
        <v>24</v>
      </c>
      <c r="D12" s="6" t="s">
        <v>45</v>
      </c>
      <c r="E12" s="6" t="s">
        <v>46</v>
      </c>
      <c r="F12" s="6" t="s">
        <v>47</v>
      </c>
      <c r="G12" s="6" t="s">
        <v>223</v>
      </c>
      <c r="H12" s="7">
        <v>2850000</v>
      </c>
      <c r="I12" s="8">
        <v>75803</v>
      </c>
      <c r="J12" s="6" t="s">
        <v>49</v>
      </c>
      <c r="K12" s="8">
        <v>1</v>
      </c>
      <c r="L12" s="6" t="s">
        <v>50</v>
      </c>
    </row>
    <row r="13" spans="1:13" ht="246.5" x14ac:dyDescent="0.35">
      <c r="A13" s="6" t="s">
        <v>65</v>
      </c>
      <c r="B13" s="6" t="s">
        <v>66</v>
      </c>
      <c r="C13" s="6" t="s">
        <v>59</v>
      </c>
      <c r="D13" s="6" t="s">
        <v>60</v>
      </c>
      <c r="E13" s="6" t="s">
        <v>67</v>
      </c>
      <c r="F13" s="6" t="s">
        <v>47</v>
      </c>
      <c r="G13" s="6" t="s">
        <v>68</v>
      </c>
      <c r="H13" s="7">
        <v>93400</v>
      </c>
      <c r="I13" s="9">
        <v>0</v>
      </c>
      <c r="J13" s="6" t="s">
        <v>69</v>
      </c>
      <c r="K13" s="8">
        <v>1</v>
      </c>
      <c r="L13" s="6" t="s">
        <v>50</v>
      </c>
    </row>
    <row r="14" spans="1:13" ht="174" x14ac:dyDescent="0.35">
      <c r="A14" s="6" t="s">
        <v>166</v>
      </c>
      <c r="B14" s="6" t="s">
        <v>167</v>
      </c>
      <c r="C14" s="6" t="s">
        <v>59</v>
      </c>
      <c r="D14" s="6" t="s">
        <v>60</v>
      </c>
      <c r="E14" s="6" t="s">
        <v>67</v>
      </c>
      <c r="F14" s="6" t="s">
        <v>47</v>
      </c>
      <c r="G14" s="6" t="s">
        <v>168</v>
      </c>
      <c r="H14" s="7">
        <v>100000</v>
      </c>
      <c r="I14" s="8">
        <v>0</v>
      </c>
      <c r="J14" s="6" t="s">
        <v>69</v>
      </c>
      <c r="K14" s="8">
        <v>1</v>
      </c>
      <c r="L14" s="6" t="s">
        <v>50</v>
      </c>
    </row>
    <row r="15" spans="1:13" ht="232" x14ac:dyDescent="0.35">
      <c r="A15" s="6" t="s">
        <v>173</v>
      </c>
      <c r="B15" s="6" t="s">
        <v>174</v>
      </c>
      <c r="C15" s="6" t="s">
        <v>59</v>
      </c>
      <c r="D15" s="6" t="s">
        <v>60</v>
      </c>
      <c r="E15" s="6" t="s">
        <v>67</v>
      </c>
      <c r="F15" s="6" t="s">
        <v>47</v>
      </c>
      <c r="G15" s="6" t="s">
        <v>175</v>
      </c>
      <c r="H15" s="7">
        <v>99095</v>
      </c>
      <c r="I15" s="8">
        <v>0</v>
      </c>
      <c r="J15" s="6" t="s">
        <v>69</v>
      </c>
      <c r="K15" s="8">
        <v>1</v>
      </c>
      <c r="L15" s="6" t="s">
        <v>50</v>
      </c>
    </row>
    <row r="16" spans="1:13" ht="232" x14ac:dyDescent="0.35">
      <c r="A16" s="6" t="s">
        <v>224</v>
      </c>
      <c r="B16" s="6" t="s">
        <v>225</v>
      </c>
      <c r="C16" s="6" t="s">
        <v>59</v>
      </c>
      <c r="D16" s="6" t="s">
        <v>60</v>
      </c>
      <c r="E16" s="6" t="s">
        <v>67</v>
      </c>
      <c r="F16" s="6" t="s">
        <v>47</v>
      </c>
      <c r="G16" s="6" t="s">
        <v>226</v>
      </c>
      <c r="H16" s="7">
        <v>100000</v>
      </c>
      <c r="I16" s="8">
        <v>0</v>
      </c>
      <c r="J16" s="6" t="s">
        <v>69</v>
      </c>
      <c r="K16" s="8">
        <v>1</v>
      </c>
      <c r="L16" s="6" t="s">
        <v>50</v>
      </c>
    </row>
    <row r="17" spans="1:12" ht="232" x14ac:dyDescent="0.35">
      <c r="A17" s="6" t="s">
        <v>227</v>
      </c>
      <c r="B17" s="6" t="s">
        <v>228</v>
      </c>
      <c r="C17" s="6" t="s">
        <v>59</v>
      </c>
      <c r="D17" s="6" t="s">
        <v>60</v>
      </c>
      <c r="E17" s="6" t="s">
        <v>67</v>
      </c>
      <c r="F17" s="6" t="s">
        <v>47</v>
      </c>
      <c r="G17" s="6" t="s">
        <v>229</v>
      </c>
      <c r="H17" s="7">
        <v>100000</v>
      </c>
      <c r="I17" s="8">
        <v>0</v>
      </c>
      <c r="J17" s="6" t="s">
        <v>69</v>
      </c>
      <c r="K17" s="8">
        <v>1</v>
      </c>
      <c r="L17" s="6" t="s">
        <v>50</v>
      </c>
    </row>
    <row r="18" spans="1:12" ht="409.5" x14ac:dyDescent="0.35">
      <c r="A18" s="6" t="s">
        <v>158</v>
      </c>
      <c r="B18" s="6" t="s">
        <v>159</v>
      </c>
      <c r="C18" s="6" t="s">
        <v>24</v>
      </c>
      <c r="D18" s="6" t="s">
        <v>45</v>
      </c>
      <c r="E18" s="6" t="s">
        <v>53</v>
      </c>
      <c r="F18" s="6" t="s">
        <v>27</v>
      </c>
      <c r="G18" s="6" t="s">
        <v>160</v>
      </c>
      <c r="H18" s="7">
        <v>49500</v>
      </c>
      <c r="I18" s="8">
        <v>2316</v>
      </c>
      <c r="J18" s="6" t="s">
        <v>161</v>
      </c>
      <c r="K18" s="8">
        <v>1</v>
      </c>
      <c r="L18" s="6" t="s">
        <v>50</v>
      </c>
    </row>
    <row r="19" spans="1:12" ht="348" x14ac:dyDescent="0.35">
      <c r="A19" s="6" t="s">
        <v>36</v>
      </c>
      <c r="B19" s="6" t="s">
        <v>37</v>
      </c>
      <c r="C19" s="6" t="s">
        <v>24</v>
      </c>
      <c r="D19" s="6" t="s">
        <v>25</v>
      </c>
      <c r="E19" s="6" t="s">
        <v>38</v>
      </c>
      <c r="F19" s="6" t="s">
        <v>27</v>
      </c>
      <c r="G19" s="6" t="s">
        <v>39</v>
      </c>
      <c r="H19" s="7">
        <v>354149</v>
      </c>
      <c r="I19" s="8">
        <v>1254</v>
      </c>
      <c r="J19" s="6"/>
      <c r="K19" s="8">
        <v>1</v>
      </c>
      <c r="L19" s="6" t="s">
        <v>29</v>
      </c>
    </row>
    <row r="20" spans="1:12" ht="409.5" x14ac:dyDescent="0.35">
      <c r="A20" s="6" t="s">
        <v>40</v>
      </c>
      <c r="B20" s="6" t="s">
        <v>41</v>
      </c>
      <c r="C20" s="6" t="s">
        <v>24</v>
      </c>
      <c r="D20" s="6" t="s">
        <v>25</v>
      </c>
      <c r="E20" s="6" t="s">
        <v>38</v>
      </c>
      <c r="F20" s="6" t="s">
        <v>27</v>
      </c>
      <c r="G20" s="6" t="s">
        <v>42</v>
      </c>
      <c r="H20" s="7">
        <v>928040</v>
      </c>
      <c r="I20" s="8">
        <v>8123</v>
      </c>
      <c r="J20" s="6"/>
      <c r="K20" s="8">
        <v>1</v>
      </c>
      <c r="L20" s="6" t="s">
        <v>29</v>
      </c>
    </row>
    <row r="21" spans="1:12" ht="348" x14ac:dyDescent="0.35">
      <c r="A21" s="6" t="s">
        <v>195</v>
      </c>
      <c r="B21" s="6" t="s">
        <v>196</v>
      </c>
      <c r="C21" s="6" t="s">
        <v>24</v>
      </c>
      <c r="D21" s="6" t="s">
        <v>25</v>
      </c>
      <c r="E21" s="6" t="s">
        <v>38</v>
      </c>
      <c r="F21" s="6" t="s">
        <v>27</v>
      </c>
      <c r="G21" s="6" t="s">
        <v>197</v>
      </c>
      <c r="H21" s="7">
        <v>454983</v>
      </c>
      <c r="I21" s="8">
        <v>1810</v>
      </c>
      <c r="J21" s="6"/>
      <c r="K21" s="8">
        <v>1</v>
      </c>
      <c r="L21" s="6" t="s">
        <v>29</v>
      </c>
    </row>
    <row r="22" spans="1:12" ht="246.5" x14ac:dyDescent="0.35">
      <c r="A22" s="6" t="s">
        <v>250</v>
      </c>
      <c r="B22" s="6" t="s">
        <v>251</v>
      </c>
      <c r="C22" s="6" t="s">
        <v>24</v>
      </c>
      <c r="D22" s="6" t="s">
        <v>45</v>
      </c>
      <c r="E22" s="6" t="s">
        <v>120</v>
      </c>
      <c r="F22" s="6" t="s">
        <v>27</v>
      </c>
      <c r="G22" s="6" t="s">
        <v>252</v>
      </c>
      <c r="H22" s="7">
        <v>518797</v>
      </c>
      <c r="I22" s="8">
        <v>12213</v>
      </c>
      <c r="J22" s="6" t="s">
        <v>132</v>
      </c>
      <c r="K22" s="8">
        <v>1</v>
      </c>
      <c r="L22" s="6" t="s">
        <v>50</v>
      </c>
    </row>
    <row r="23" spans="1:12" ht="203" x14ac:dyDescent="0.35">
      <c r="A23" s="6" t="s">
        <v>22</v>
      </c>
      <c r="B23" s="6" t="s">
        <v>23</v>
      </c>
      <c r="C23" s="6" t="s">
        <v>24</v>
      </c>
      <c r="D23" s="6" t="s">
        <v>25</v>
      </c>
      <c r="E23" s="6" t="s">
        <v>26</v>
      </c>
      <c r="F23" s="6" t="s">
        <v>27</v>
      </c>
      <c r="G23" s="6" t="s">
        <v>28</v>
      </c>
      <c r="H23" s="7">
        <v>406616</v>
      </c>
      <c r="I23" s="8">
        <v>24701</v>
      </c>
      <c r="J23" s="6"/>
      <c r="K23" s="8">
        <v>1</v>
      </c>
      <c r="L23" s="6" t="s">
        <v>29</v>
      </c>
    </row>
    <row r="24" spans="1:12" ht="159.5" x14ac:dyDescent="0.35">
      <c r="A24" s="6" t="s">
        <v>30</v>
      </c>
      <c r="B24" s="6" t="s">
        <v>31</v>
      </c>
      <c r="C24" s="6" t="s">
        <v>24</v>
      </c>
      <c r="D24" s="6" t="s">
        <v>25</v>
      </c>
      <c r="E24" s="6" t="s">
        <v>26</v>
      </c>
      <c r="F24" s="6" t="s">
        <v>27</v>
      </c>
      <c r="G24" s="6" t="s">
        <v>32</v>
      </c>
      <c r="H24" s="7">
        <v>18556</v>
      </c>
      <c r="I24" s="8">
        <v>69</v>
      </c>
      <c r="J24" s="6"/>
      <c r="K24" s="8">
        <v>1</v>
      </c>
      <c r="L24" s="6" t="s">
        <v>29</v>
      </c>
    </row>
    <row r="25" spans="1:12" ht="159.5" x14ac:dyDescent="0.35">
      <c r="A25" s="6" t="s">
        <v>33</v>
      </c>
      <c r="B25" s="6" t="s">
        <v>34</v>
      </c>
      <c r="C25" s="6" t="s">
        <v>24</v>
      </c>
      <c r="D25" s="6" t="s">
        <v>25</v>
      </c>
      <c r="E25" s="6" t="s">
        <v>26</v>
      </c>
      <c r="F25" s="6" t="s">
        <v>27</v>
      </c>
      <c r="G25" s="6" t="s">
        <v>35</v>
      </c>
      <c r="H25" s="7">
        <v>864780</v>
      </c>
      <c r="I25" s="8">
        <v>13009</v>
      </c>
      <c r="J25" s="6"/>
      <c r="K25" s="8">
        <v>1</v>
      </c>
      <c r="L25" s="6" t="s">
        <v>29</v>
      </c>
    </row>
    <row r="26" spans="1:12" ht="409.5" x14ac:dyDescent="0.35">
      <c r="A26" s="6" t="s">
        <v>180</v>
      </c>
      <c r="B26" s="6" t="s">
        <v>181</v>
      </c>
      <c r="C26" s="6" t="s">
        <v>24</v>
      </c>
      <c r="D26" s="6" t="s">
        <v>25</v>
      </c>
      <c r="E26" s="6" t="s">
        <v>182</v>
      </c>
      <c r="F26" s="6" t="s">
        <v>27</v>
      </c>
      <c r="G26" s="6" t="s">
        <v>183</v>
      </c>
      <c r="H26" s="7">
        <v>5000000</v>
      </c>
      <c r="I26" s="8">
        <v>44871</v>
      </c>
      <c r="J26" s="6" t="s">
        <v>184</v>
      </c>
      <c r="K26" s="8">
        <v>1</v>
      </c>
      <c r="L26" s="6" t="s">
        <v>64</v>
      </c>
    </row>
    <row r="27" spans="1:12" ht="174" x14ac:dyDescent="0.35">
      <c r="A27" s="6" t="s">
        <v>118</v>
      </c>
      <c r="B27" s="6" t="s">
        <v>119</v>
      </c>
      <c r="C27" s="6" t="s">
        <v>24</v>
      </c>
      <c r="D27" s="6" t="s">
        <v>45</v>
      </c>
      <c r="E27" s="6" t="s">
        <v>120</v>
      </c>
      <c r="F27" s="6" t="s">
        <v>121</v>
      </c>
      <c r="G27" s="6" t="s">
        <v>122</v>
      </c>
      <c r="H27" s="7">
        <v>527396</v>
      </c>
      <c r="I27" s="8">
        <v>9120</v>
      </c>
      <c r="J27" s="6" t="s">
        <v>123</v>
      </c>
      <c r="K27" s="8">
        <v>1</v>
      </c>
      <c r="L27" s="6" t="s">
        <v>50</v>
      </c>
    </row>
    <row r="28" spans="1:12" ht="275.5" x14ac:dyDescent="0.35">
      <c r="A28" s="6" t="s">
        <v>124</v>
      </c>
      <c r="B28" s="6" t="s">
        <v>125</v>
      </c>
      <c r="C28" s="6" t="s">
        <v>24</v>
      </c>
      <c r="D28" s="6" t="s">
        <v>45</v>
      </c>
      <c r="E28" s="6" t="s">
        <v>120</v>
      </c>
      <c r="F28" s="6" t="s">
        <v>121</v>
      </c>
      <c r="G28" s="6" t="s">
        <v>126</v>
      </c>
      <c r="H28" s="7">
        <v>498736</v>
      </c>
      <c r="I28" s="8">
        <v>5235</v>
      </c>
      <c r="J28" s="6" t="s">
        <v>127</v>
      </c>
      <c r="K28" s="8">
        <v>1</v>
      </c>
      <c r="L28" s="6" t="s">
        <v>50</v>
      </c>
    </row>
    <row r="29" spans="1:12" ht="409.5" x14ac:dyDescent="0.35">
      <c r="A29" s="6" t="s">
        <v>51</v>
      </c>
      <c r="B29" s="6" t="s">
        <v>52</v>
      </c>
      <c r="C29" s="6" t="s">
        <v>24</v>
      </c>
      <c r="D29" s="6" t="s">
        <v>45</v>
      </c>
      <c r="E29" s="6" t="s">
        <v>53</v>
      </c>
      <c r="F29" s="6" t="s">
        <v>54</v>
      </c>
      <c r="G29" s="6" t="s">
        <v>55</v>
      </c>
      <c r="H29" s="7">
        <v>49366</v>
      </c>
      <c r="I29" s="8">
        <v>4541</v>
      </c>
      <c r="J29" s="6" t="s">
        <v>56</v>
      </c>
      <c r="K29" s="8">
        <v>1</v>
      </c>
      <c r="L29" s="6" t="s">
        <v>50</v>
      </c>
    </row>
    <row r="30" spans="1:12" ht="409.5" x14ac:dyDescent="0.35">
      <c r="A30" s="6" t="s">
        <v>74</v>
      </c>
      <c r="B30" s="6" t="s">
        <v>75</v>
      </c>
      <c r="C30" s="6" t="s">
        <v>24</v>
      </c>
      <c r="D30" s="6" t="s">
        <v>45</v>
      </c>
      <c r="E30" s="6" t="s">
        <v>53</v>
      </c>
      <c r="F30" s="6" t="s">
        <v>54</v>
      </c>
      <c r="G30" s="6" t="s">
        <v>76</v>
      </c>
      <c r="H30" s="7">
        <v>15769</v>
      </c>
      <c r="I30" s="8">
        <v>1032</v>
      </c>
      <c r="J30" s="6" t="s">
        <v>77</v>
      </c>
      <c r="K30" s="8">
        <v>1</v>
      </c>
      <c r="L30" s="6" t="s">
        <v>50</v>
      </c>
    </row>
    <row r="31" spans="1:12" ht="409.5" x14ac:dyDescent="0.35">
      <c r="A31" s="6" t="s">
        <v>78</v>
      </c>
      <c r="B31" s="6" t="s">
        <v>79</v>
      </c>
      <c r="C31" s="6" t="s">
        <v>24</v>
      </c>
      <c r="D31" s="6" t="s">
        <v>45</v>
      </c>
      <c r="E31" s="6" t="s">
        <v>53</v>
      </c>
      <c r="F31" s="6" t="s">
        <v>54</v>
      </c>
      <c r="G31" s="6" t="s">
        <v>76</v>
      </c>
      <c r="H31" s="7">
        <v>45068</v>
      </c>
      <c r="I31" s="8">
        <v>3760</v>
      </c>
      <c r="J31" s="6" t="s">
        <v>77</v>
      </c>
      <c r="K31" s="8">
        <v>1</v>
      </c>
      <c r="L31" s="6" t="s">
        <v>50</v>
      </c>
    </row>
    <row r="32" spans="1:12" ht="409.5" x14ac:dyDescent="0.35">
      <c r="A32" s="6" t="s">
        <v>80</v>
      </c>
      <c r="B32" s="6" t="s">
        <v>81</v>
      </c>
      <c r="C32" s="6" t="s">
        <v>24</v>
      </c>
      <c r="D32" s="6" t="s">
        <v>45</v>
      </c>
      <c r="E32" s="6" t="s">
        <v>53</v>
      </c>
      <c r="F32" s="6" t="s">
        <v>54</v>
      </c>
      <c r="G32" s="6" t="s">
        <v>76</v>
      </c>
      <c r="H32" s="7">
        <v>24114</v>
      </c>
      <c r="I32" s="8">
        <v>626</v>
      </c>
      <c r="J32" s="6" t="s">
        <v>77</v>
      </c>
      <c r="K32" s="8">
        <v>1</v>
      </c>
      <c r="L32" s="6" t="s">
        <v>50</v>
      </c>
    </row>
    <row r="33" spans="1:12" ht="348" x14ac:dyDescent="0.35">
      <c r="A33" s="6" t="s">
        <v>133</v>
      </c>
      <c r="B33" s="6" t="s">
        <v>134</v>
      </c>
      <c r="C33" s="6" t="s">
        <v>24</v>
      </c>
      <c r="D33" s="6" t="s">
        <v>45</v>
      </c>
      <c r="E33" s="6" t="s">
        <v>53</v>
      </c>
      <c r="F33" s="6" t="s">
        <v>54</v>
      </c>
      <c r="G33" s="6" t="s">
        <v>131</v>
      </c>
      <c r="H33" s="7">
        <v>9619</v>
      </c>
      <c r="I33" s="8">
        <v>1323</v>
      </c>
      <c r="J33" s="6" t="s">
        <v>135</v>
      </c>
      <c r="K33" s="8">
        <v>1</v>
      </c>
      <c r="L33" s="6" t="s">
        <v>50</v>
      </c>
    </row>
    <row r="34" spans="1:12" ht="348" x14ac:dyDescent="0.35">
      <c r="A34" s="6" t="s">
        <v>136</v>
      </c>
      <c r="B34" s="6" t="s">
        <v>137</v>
      </c>
      <c r="C34" s="6" t="s">
        <v>24</v>
      </c>
      <c r="D34" s="6" t="s">
        <v>45</v>
      </c>
      <c r="E34" s="6" t="s">
        <v>53</v>
      </c>
      <c r="F34" s="6" t="s">
        <v>54</v>
      </c>
      <c r="G34" s="6" t="s">
        <v>131</v>
      </c>
      <c r="H34" s="7">
        <v>11331</v>
      </c>
      <c r="I34" s="8">
        <v>1323</v>
      </c>
      <c r="J34" s="6" t="s">
        <v>135</v>
      </c>
      <c r="K34" s="8">
        <v>1</v>
      </c>
      <c r="L34" s="6" t="s">
        <v>50</v>
      </c>
    </row>
    <row r="35" spans="1:12" ht="409.5" x14ac:dyDescent="0.35">
      <c r="A35" s="6" t="s">
        <v>141</v>
      </c>
      <c r="B35" s="6" t="s">
        <v>142</v>
      </c>
      <c r="C35" s="6" t="s">
        <v>24</v>
      </c>
      <c r="D35" s="6" t="s">
        <v>45</v>
      </c>
      <c r="E35" s="6" t="s">
        <v>53</v>
      </c>
      <c r="F35" s="6" t="s">
        <v>54</v>
      </c>
      <c r="G35" s="6" t="s">
        <v>143</v>
      </c>
      <c r="H35" s="7">
        <v>17719</v>
      </c>
      <c r="I35" s="8">
        <v>808</v>
      </c>
      <c r="J35" s="6" t="s">
        <v>77</v>
      </c>
      <c r="K35" s="8">
        <v>1</v>
      </c>
      <c r="L35" s="6" t="s">
        <v>50</v>
      </c>
    </row>
    <row r="36" spans="1:12" ht="362.5" x14ac:dyDescent="0.35">
      <c r="A36" s="6" t="s">
        <v>144</v>
      </c>
      <c r="B36" s="6" t="s">
        <v>145</v>
      </c>
      <c r="C36" s="6" t="s">
        <v>24</v>
      </c>
      <c r="D36" s="6" t="s">
        <v>45</v>
      </c>
      <c r="E36" s="6" t="s">
        <v>53</v>
      </c>
      <c r="F36" s="6" t="s">
        <v>54</v>
      </c>
      <c r="G36" s="6" t="s">
        <v>146</v>
      </c>
      <c r="H36" s="7">
        <v>49500</v>
      </c>
      <c r="I36" s="8">
        <v>4372</v>
      </c>
      <c r="J36" s="6" t="s">
        <v>147</v>
      </c>
      <c r="K36" s="8">
        <v>1</v>
      </c>
      <c r="L36" s="6" t="s">
        <v>50</v>
      </c>
    </row>
    <row r="37" spans="1:12" ht="409.5" x14ac:dyDescent="0.35">
      <c r="A37" s="6" t="s">
        <v>148</v>
      </c>
      <c r="B37" s="6" t="s">
        <v>149</v>
      </c>
      <c r="C37" s="6" t="s">
        <v>24</v>
      </c>
      <c r="D37" s="6" t="s">
        <v>45</v>
      </c>
      <c r="E37" s="6" t="s">
        <v>53</v>
      </c>
      <c r="F37" s="6" t="s">
        <v>54</v>
      </c>
      <c r="G37" s="6" t="s">
        <v>76</v>
      </c>
      <c r="H37" s="7">
        <v>99951</v>
      </c>
      <c r="I37" s="8">
        <v>23197</v>
      </c>
      <c r="J37" s="6" t="s">
        <v>77</v>
      </c>
      <c r="K37" s="8">
        <v>1</v>
      </c>
      <c r="L37" s="6" t="s">
        <v>50</v>
      </c>
    </row>
    <row r="38" spans="1:12" ht="409.5" x14ac:dyDescent="0.35">
      <c r="A38" s="6" t="s">
        <v>150</v>
      </c>
      <c r="B38" s="6" t="s">
        <v>151</v>
      </c>
      <c r="C38" s="6" t="s">
        <v>24</v>
      </c>
      <c r="D38" s="6" t="s">
        <v>45</v>
      </c>
      <c r="E38" s="6" t="s">
        <v>53</v>
      </c>
      <c r="F38" s="6" t="s">
        <v>54</v>
      </c>
      <c r="G38" s="6" t="s">
        <v>76</v>
      </c>
      <c r="H38" s="7">
        <v>99959</v>
      </c>
      <c r="I38" s="8">
        <v>11550</v>
      </c>
      <c r="J38" s="6" t="s">
        <v>77</v>
      </c>
      <c r="K38" s="8">
        <v>1</v>
      </c>
      <c r="L38" s="6" t="s">
        <v>50</v>
      </c>
    </row>
    <row r="39" spans="1:12" ht="409.5" x14ac:dyDescent="0.35">
      <c r="A39" s="6" t="s">
        <v>152</v>
      </c>
      <c r="B39" s="6" t="s">
        <v>153</v>
      </c>
      <c r="C39" s="6" t="s">
        <v>24</v>
      </c>
      <c r="D39" s="6" t="s">
        <v>45</v>
      </c>
      <c r="E39" s="6" t="s">
        <v>53</v>
      </c>
      <c r="F39" s="6" t="s">
        <v>54</v>
      </c>
      <c r="G39" s="6" t="s">
        <v>76</v>
      </c>
      <c r="H39" s="7">
        <v>16624</v>
      </c>
      <c r="I39" s="8">
        <v>177</v>
      </c>
      <c r="J39" s="6" t="s">
        <v>77</v>
      </c>
      <c r="K39" s="8">
        <v>1</v>
      </c>
      <c r="L39" s="6" t="s">
        <v>50</v>
      </c>
    </row>
    <row r="40" spans="1:12" ht="409.5" x14ac:dyDescent="0.35">
      <c r="A40" s="6" t="s">
        <v>154</v>
      </c>
      <c r="B40" s="6" t="s">
        <v>155</v>
      </c>
      <c r="C40" s="6" t="s">
        <v>24</v>
      </c>
      <c r="D40" s="6" t="s">
        <v>45</v>
      </c>
      <c r="E40" s="6" t="s">
        <v>53</v>
      </c>
      <c r="F40" s="6" t="s">
        <v>54</v>
      </c>
      <c r="G40" s="6" t="s">
        <v>131</v>
      </c>
      <c r="H40" s="7">
        <v>9890</v>
      </c>
      <c r="I40" s="8">
        <v>1323</v>
      </c>
      <c r="J40" s="6" t="s">
        <v>77</v>
      </c>
      <c r="K40" s="8">
        <v>1</v>
      </c>
      <c r="L40" s="6" t="s">
        <v>50</v>
      </c>
    </row>
    <row r="41" spans="1:12" ht="409.5" x14ac:dyDescent="0.35">
      <c r="A41" s="6" t="s">
        <v>156</v>
      </c>
      <c r="B41" s="6" t="s">
        <v>157</v>
      </c>
      <c r="C41" s="6" t="s">
        <v>24</v>
      </c>
      <c r="D41" s="6" t="s">
        <v>45</v>
      </c>
      <c r="E41" s="6" t="s">
        <v>53</v>
      </c>
      <c r="F41" s="6" t="s">
        <v>54</v>
      </c>
      <c r="G41" s="6" t="s">
        <v>76</v>
      </c>
      <c r="H41" s="7">
        <v>65456</v>
      </c>
      <c r="I41" s="8">
        <v>4222</v>
      </c>
      <c r="J41" s="6" t="s">
        <v>77</v>
      </c>
      <c r="K41" s="8">
        <v>1</v>
      </c>
      <c r="L41" s="6" t="s">
        <v>50</v>
      </c>
    </row>
    <row r="42" spans="1:12" ht="275.5" x14ac:dyDescent="0.35">
      <c r="A42" s="6" t="s">
        <v>162</v>
      </c>
      <c r="B42" s="6" t="s">
        <v>163</v>
      </c>
      <c r="C42" s="6" t="s">
        <v>24</v>
      </c>
      <c r="D42" s="6" t="s">
        <v>45</v>
      </c>
      <c r="E42" s="6" t="s">
        <v>53</v>
      </c>
      <c r="F42" s="6" t="s">
        <v>54</v>
      </c>
      <c r="G42" s="6" t="s">
        <v>164</v>
      </c>
      <c r="H42" s="7">
        <v>34224</v>
      </c>
      <c r="I42" s="8">
        <v>1735</v>
      </c>
      <c r="J42" s="6" t="s">
        <v>165</v>
      </c>
      <c r="K42" s="8">
        <v>1</v>
      </c>
      <c r="L42" s="6" t="s">
        <v>50</v>
      </c>
    </row>
    <row r="43" spans="1:12" ht="188.5" x14ac:dyDescent="0.35">
      <c r="A43" s="6" t="s">
        <v>176</v>
      </c>
      <c r="B43" s="6" t="s">
        <v>177</v>
      </c>
      <c r="C43" s="6" t="s">
        <v>24</v>
      </c>
      <c r="D43" s="6" t="s">
        <v>45</v>
      </c>
      <c r="E43" s="6" t="s">
        <v>53</v>
      </c>
      <c r="F43" s="6" t="s">
        <v>54</v>
      </c>
      <c r="G43" s="6" t="s">
        <v>178</v>
      </c>
      <c r="H43" s="7">
        <v>71488</v>
      </c>
      <c r="I43" s="8">
        <v>11356</v>
      </c>
      <c r="J43" s="6" t="s">
        <v>179</v>
      </c>
      <c r="K43" s="8">
        <v>1</v>
      </c>
      <c r="L43" s="6" t="s">
        <v>50</v>
      </c>
    </row>
    <row r="44" spans="1:12" ht="409.5" x14ac:dyDescent="0.35">
      <c r="A44" s="6" t="s">
        <v>219</v>
      </c>
      <c r="B44" s="6" t="s">
        <v>220</v>
      </c>
      <c r="C44" s="6" t="s">
        <v>24</v>
      </c>
      <c r="D44" s="6" t="s">
        <v>45</v>
      </c>
      <c r="E44" s="6" t="s">
        <v>53</v>
      </c>
      <c r="F44" s="6" t="s">
        <v>54</v>
      </c>
      <c r="G44" s="6" t="s">
        <v>55</v>
      </c>
      <c r="H44" s="7">
        <v>49996</v>
      </c>
      <c r="I44" s="8">
        <v>1783</v>
      </c>
      <c r="J44" s="6" t="s">
        <v>56</v>
      </c>
      <c r="K44" s="8">
        <v>1</v>
      </c>
      <c r="L44" s="6" t="s">
        <v>50</v>
      </c>
    </row>
    <row r="45" spans="1:12" ht="232" x14ac:dyDescent="0.35">
      <c r="A45" s="6" t="s">
        <v>246</v>
      </c>
      <c r="B45" s="6" t="s">
        <v>247</v>
      </c>
      <c r="C45" s="6" t="s">
        <v>24</v>
      </c>
      <c r="D45" s="6" t="s">
        <v>45</v>
      </c>
      <c r="E45" s="6" t="s">
        <v>38</v>
      </c>
      <c r="F45" s="6" t="s">
        <v>54</v>
      </c>
      <c r="G45" s="6" t="s">
        <v>248</v>
      </c>
      <c r="H45" s="7">
        <v>167735</v>
      </c>
      <c r="I45" s="8">
        <v>1259</v>
      </c>
      <c r="J45" s="6" t="s">
        <v>249</v>
      </c>
      <c r="K45" s="8">
        <v>1</v>
      </c>
      <c r="L45" s="6" t="s">
        <v>50</v>
      </c>
    </row>
    <row r="46" spans="1:12" ht="409.5" x14ac:dyDescent="0.35">
      <c r="A46" s="6" t="s">
        <v>185</v>
      </c>
      <c r="B46" s="6" t="s">
        <v>186</v>
      </c>
      <c r="C46" s="6" t="s">
        <v>24</v>
      </c>
      <c r="D46" s="6" t="s">
        <v>25</v>
      </c>
      <c r="E46" s="6" t="s">
        <v>182</v>
      </c>
      <c r="F46" s="6" t="s">
        <v>54</v>
      </c>
      <c r="G46" s="6" t="s">
        <v>187</v>
      </c>
      <c r="H46" s="7">
        <v>5000000</v>
      </c>
      <c r="I46" s="8">
        <v>3355</v>
      </c>
      <c r="J46" s="6" t="s">
        <v>184</v>
      </c>
      <c r="K46" s="8">
        <v>1</v>
      </c>
      <c r="L46" s="6" t="s">
        <v>64</v>
      </c>
    </row>
    <row r="47" spans="1:12" ht="409.5" x14ac:dyDescent="0.35">
      <c r="A47" s="6" t="s">
        <v>188</v>
      </c>
      <c r="B47" s="6" t="s">
        <v>189</v>
      </c>
      <c r="C47" s="6" t="s">
        <v>24</v>
      </c>
      <c r="D47" s="6" t="s">
        <v>25</v>
      </c>
      <c r="E47" s="6" t="s">
        <v>190</v>
      </c>
      <c r="F47" s="6" t="s">
        <v>54</v>
      </c>
      <c r="G47" s="6" t="s">
        <v>191</v>
      </c>
      <c r="H47" s="7">
        <v>4071904</v>
      </c>
      <c r="I47" s="8">
        <v>4102</v>
      </c>
      <c r="J47" s="6" t="s">
        <v>184</v>
      </c>
      <c r="K47" s="8">
        <v>1</v>
      </c>
      <c r="L47" s="6" t="s">
        <v>64</v>
      </c>
    </row>
    <row r="48" spans="1:12" ht="159.5" x14ac:dyDescent="0.35">
      <c r="A48" s="6" t="s">
        <v>198</v>
      </c>
      <c r="B48" s="6" t="s">
        <v>199</v>
      </c>
      <c r="C48" s="6" t="s">
        <v>24</v>
      </c>
      <c r="D48" s="6" t="s">
        <v>45</v>
      </c>
      <c r="E48" s="6" t="s">
        <v>200</v>
      </c>
      <c r="F48" s="6" t="s">
        <v>54</v>
      </c>
      <c r="G48" s="6" t="s">
        <v>201</v>
      </c>
      <c r="H48" s="7">
        <v>489963</v>
      </c>
      <c r="I48" s="8">
        <v>494969</v>
      </c>
      <c r="J48" s="6" t="s">
        <v>202</v>
      </c>
      <c r="K48" s="8">
        <v>1</v>
      </c>
      <c r="L48" s="6" t="s">
        <v>50</v>
      </c>
    </row>
    <row r="49" spans="1:12" ht="333.5" x14ac:dyDescent="0.35">
      <c r="A49" s="6" t="s">
        <v>203</v>
      </c>
      <c r="B49" s="6" t="s">
        <v>204</v>
      </c>
      <c r="C49" s="6" t="s">
        <v>24</v>
      </c>
      <c r="D49" s="6" t="s">
        <v>45</v>
      </c>
      <c r="E49" s="6" t="s">
        <v>200</v>
      </c>
      <c r="F49" s="6" t="s">
        <v>54</v>
      </c>
      <c r="G49" s="6" t="s">
        <v>205</v>
      </c>
      <c r="H49" s="7">
        <v>500000</v>
      </c>
      <c r="I49" s="8">
        <v>503489</v>
      </c>
      <c r="J49" s="6" t="s">
        <v>206</v>
      </c>
      <c r="K49" s="8">
        <v>1</v>
      </c>
      <c r="L49" s="6" t="s">
        <v>50</v>
      </c>
    </row>
    <row r="50" spans="1:12" ht="409.5" x14ac:dyDescent="0.35">
      <c r="A50" s="6" t="s">
        <v>210</v>
      </c>
      <c r="B50" s="6" t="s">
        <v>211</v>
      </c>
      <c r="C50" s="6" t="s">
        <v>24</v>
      </c>
      <c r="D50" s="6" t="s">
        <v>45</v>
      </c>
      <c r="E50" s="6" t="s">
        <v>200</v>
      </c>
      <c r="F50" s="6" t="s">
        <v>54</v>
      </c>
      <c r="G50" s="6" t="s">
        <v>212</v>
      </c>
      <c r="H50" s="7">
        <v>1547622</v>
      </c>
      <c r="I50" s="8">
        <v>714506</v>
      </c>
      <c r="J50" s="6" t="s">
        <v>77</v>
      </c>
      <c r="K50" s="8">
        <v>1</v>
      </c>
      <c r="L50" s="6" t="s">
        <v>50</v>
      </c>
    </row>
    <row r="51" spans="1:12" ht="409.5" x14ac:dyDescent="0.35">
      <c r="A51" s="6" t="s">
        <v>213</v>
      </c>
      <c r="B51" s="6" t="s">
        <v>214</v>
      </c>
      <c r="C51" s="6" t="s">
        <v>24</v>
      </c>
      <c r="D51" s="6" t="s">
        <v>45</v>
      </c>
      <c r="E51" s="6" t="s">
        <v>200</v>
      </c>
      <c r="F51" s="6" t="s">
        <v>54</v>
      </c>
      <c r="G51" s="6" t="s">
        <v>215</v>
      </c>
      <c r="H51" s="7">
        <v>1893957</v>
      </c>
      <c r="I51" s="8">
        <v>169671</v>
      </c>
      <c r="J51" s="6" t="s">
        <v>77</v>
      </c>
      <c r="K51" s="8">
        <v>1</v>
      </c>
      <c r="L51" s="6" t="s">
        <v>50</v>
      </c>
    </row>
    <row r="52" spans="1:12" ht="409.5" x14ac:dyDescent="0.35">
      <c r="A52" s="6" t="s">
        <v>216</v>
      </c>
      <c r="B52" s="6" t="s">
        <v>217</v>
      </c>
      <c r="C52" s="6" t="s">
        <v>24</v>
      </c>
      <c r="D52" s="6" t="s">
        <v>45</v>
      </c>
      <c r="E52" s="6" t="s">
        <v>200</v>
      </c>
      <c r="F52" s="6" t="s">
        <v>54</v>
      </c>
      <c r="G52" s="6" t="s">
        <v>218</v>
      </c>
      <c r="H52" s="7">
        <v>793551</v>
      </c>
      <c r="I52" s="8">
        <v>58525</v>
      </c>
      <c r="J52" s="6" t="s">
        <v>77</v>
      </c>
      <c r="K52" s="8">
        <v>1</v>
      </c>
      <c r="L52" s="6" t="s">
        <v>50</v>
      </c>
    </row>
    <row r="53" spans="1:12" ht="246.5" x14ac:dyDescent="0.35">
      <c r="A53" s="6" t="s">
        <v>128</v>
      </c>
      <c r="B53" s="6" t="s">
        <v>129</v>
      </c>
      <c r="C53" s="6" t="s">
        <v>24</v>
      </c>
      <c r="D53" s="6" t="s">
        <v>45</v>
      </c>
      <c r="E53" s="6" t="s">
        <v>53</v>
      </c>
      <c r="F53" s="6" t="s">
        <v>130</v>
      </c>
      <c r="G53" s="6" t="s">
        <v>131</v>
      </c>
      <c r="H53" s="7">
        <v>8763</v>
      </c>
      <c r="I53" s="8">
        <v>1323</v>
      </c>
      <c r="J53" s="6" t="s">
        <v>132</v>
      </c>
      <c r="K53" s="8">
        <v>1</v>
      </c>
      <c r="L53" s="6" t="s">
        <v>50</v>
      </c>
    </row>
    <row r="54" spans="1:12" ht="409.5" x14ac:dyDescent="0.35">
      <c r="A54" s="6" t="s">
        <v>253</v>
      </c>
      <c r="B54" s="6" t="s">
        <v>254</v>
      </c>
      <c r="C54" s="6" t="s">
        <v>84</v>
      </c>
      <c r="D54" s="6" t="s">
        <v>85</v>
      </c>
      <c r="E54" s="6" t="s">
        <v>255</v>
      </c>
      <c r="F54" s="6" t="s">
        <v>87</v>
      </c>
      <c r="G54" s="6" t="s">
        <v>256</v>
      </c>
      <c r="H54" s="7">
        <v>999989</v>
      </c>
      <c r="I54" s="8">
        <v>2015</v>
      </c>
      <c r="J54" s="6" t="s">
        <v>257</v>
      </c>
      <c r="K54" s="8">
        <v>1</v>
      </c>
      <c r="L54" s="6" t="s">
        <v>50</v>
      </c>
    </row>
    <row r="55" spans="1:12" ht="377" x14ac:dyDescent="0.35">
      <c r="A55" s="6" t="s">
        <v>258</v>
      </c>
      <c r="B55" s="6" t="s">
        <v>259</v>
      </c>
      <c r="C55" s="6" t="s">
        <v>84</v>
      </c>
      <c r="D55" s="6" t="s">
        <v>85</v>
      </c>
      <c r="E55" s="6" t="s">
        <v>255</v>
      </c>
      <c r="F55" s="6" t="s">
        <v>87</v>
      </c>
      <c r="G55" s="6" t="s">
        <v>260</v>
      </c>
      <c r="H55" s="7">
        <v>2996768</v>
      </c>
      <c r="I55" s="8">
        <v>13056</v>
      </c>
      <c r="J55" s="6" t="s">
        <v>261</v>
      </c>
      <c r="K55" s="8">
        <v>1</v>
      </c>
      <c r="L55" s="6" t="s">
        <v>50</v>
      </c>
    </row>
    <row r="56" spans="1:12" ht="246.5" x14ac:dyDescent="0.35">
      <c r="A56" s="6" t="s">
        <v>262</v>
      </c>
      <c r="B56" s="6" t="s">
        <v>263</v>
      </c>
      <c r="C56" s="6" t="s">
        <v>84</v>
      </c>
      <c r="D56" s="6" t="s">
        <v>85</v>
      </c>
      <c r="E56" s="6" t="s">
        <v>255</v>
      </c>
      <c r="F56" s="6" t="s">
        <v>87</v>
      </c>
      <c r="G56" s="6" t="s">
        <v>264</v>
      </c>
      <c r="H56" s="7">
        <v>1055827</v>
      </c>
      <c r="I56" s="8">
        <v>3713</v>
      </c>
      <c r="J56" s="6" t="s">
        <v>265</v>
      </c>
      <c r="K56" s="8">
        <v>1</v>
      </c>
      <c r="L56" s="6" t="s">
        <v>50</v>
      </c>
    </row>
    <row r="57" spans="1:12" ht="377" x14ac:dyDescent="0.35">
      <c r="A57" s="6" t="s">
        <v>266</v>
      </c>
      <c r="B57" s="6" t="s">
        <v>267</v>
      </c>
      <c r="C57" s="6" t="s">
        <v>84</v>
      </c>
      <c r="D57" s="6" t="s">
        <v>85</v>
      </c>
      <c r="E57" s="6" t="s">
        <v>268</v>
      </c>
      <c r="F57" s="6" t="s">
        <v>87</v>
      </c>
      <c r="G57" s="6" t="s">
        <v>269</v>
      </c>
      <c r="H57" s="7">
        <v>10386139</v>
      </c>
      <c r="I57" s="8">
        <v>500000</v>
      </c>
      <c r="J57" s="6" t="s">
        <v>270</v>
      </c>
      <c r="K57" s="8">
        <v>1</v>
      </c>
      <c r="L57" s="6" t="s">
        <v>50</v>
      </c>
    </row>
    <row r="58" spans="1:12" ht="409.5" x14ac:dyDescent="0.35">
      <c r="A58" s="6" t="s">
        <v>82</v>
      </c>
      <c r="B58" s="6" t="s">
        <v>83</v>
      </c>
      <c r="C58" s="6" t="s">
        <v>84</v>
      </c>
      <c r="D58" s="6" t="s">
        <v>85</v>
      </c>
      <c r="E58" s="6" t="s">
        <v>86</v>
      </c>
      <c r="F58" s="6" t="s">
        <v>87</v>
      </c>
      <c r="G58" s="6" t="s">
        <v>88</v>
      </c>
      <c r="H58" s="7">
        <v>539672</v>
      </c>
      <c r="I58" s="8">
        <v>194</v>
      </c>
      <c r="J58" s="6" t="s">
        <v>89</v>
      </c>
      <c r="K58" s="8">
        <v>1</v>
      </c>
      <c r="L58" s="6" t="s">
        <v>50</v>
      </c>
    </row>
    <row r="59" spans="1:12" ht="391.5" x14ac:dyDescent="0.35">
      <c r="A59" s="6" t="s">
        <v>90</v>
      </c>
      <c r="B59" s="6" t="s">
        <v>91</v>
      </c>
      <c r="C59" s="6" t="s">
        <v>84</v>
      </c>
      <c r="D59" s="6" t="s">
        <v>85</v>
      </c>
      <c r="E59" s="6" t="s">
        <v>86</v>
      </c>
      <c r="F59" s="6" t="s">
        <v>87</v>
      </c>
      <c r="G59" s="6" t="s">
        <v>92</v>
      </c>
      <c r="H59" s="7">
        <v>594176</v>
      </c>
      <c r="I59" s="8">
        <v>5725</v>
      </c>
      <c r="J59" s="6" t="s">
        <v>93</v>
      </c>
      <c r="K59" s="8">
        <v>1</v>
      </c>
      <c r="L59" s="6" t="s">
        <v>50</v>
      </c>
    </row>
    <row r="60" spans="1:12" ht="406" x14ac:dyDescent="0.35">
      <c r="A60" s="6" t="s">
        <v>94</v>
      </c>
      <c r="B60" s="6" t="s">
        <v>95</v>
      </c>
      <c r="C60" s="6" t="s">
        <v>84</v>
      </c>
      <c r="D60" s="6" t="s">
        <v>85</v>
      </c>
      <c r="E60" s="6" t="s">
        <v>86</v>
      </c>
      <c r="F60" s="6" t="s">
        <v>87</v>
      </c>
      <c r="G60" s="6" t="s">
        <v>96</v>
      </c>
      <c r="H60" s="7">
        <v>679566</v>
      </c>
      <c r="I60" s="8">
        <v>23162</v>
      </c>
      <c r="J60" s="6" t="s">
        <v>97</v>
      </c>
      <c r="K60" s="8">
        <v>1</v>
      </c>
      <c r="L60" s="6" t="s">
        <v>50</v>
      </c>
    </row>
    <row r="61" spans="1:12" ht="409.5" x14ac:dyDescent="0.35">
      <c r="A61" s="6" t="s">
        <v>98</v>
      </c>
      <c r="B61" s="6" t="s">
        <v>99</v>
      </c>
      <c r="C61" s="6" t="s">
        <v>84</v>
      </c>
      <c r="D61" s="6" t="s">
        <v>85</v>
      </c>
      <c r="E61" s="6" t="s">
        <v>86</v>
      </c>
      <c r="F61" s="6" t="s">
        <v>87</v>
      </c>
      <c r="G61" s="6" t="s">
        <v>100</v>
      </c>
      <c r="H61" s="7">
        <v>921766</v>
      </c>
      <c r="I61" s="8">
        <v>2019</v>
      </c>
      <c r="J61" s="6" t="s">
        <v>101</v>
      </c>
      <c r="K61" s="8">
        <v>1</v>
      </c>
      <c r="L61" s="6" t="s">
        <v>50</v>
      </c>
    </row>
    <row r="62" spans="1:12" ht="304.5" x14ac:dyDescent="0.35">
      <c r="A62" s="6" t="s">
        <v>102</v>
      </c>
      <c r="B62" s="6" t="s">
        <v>103</v>
      </c>
      <c r="C62" s="6" t="s">
        <v>84</v>
      </c>
      <c r="D62" s="6" t="s">
        <v>85</v>
      </c>
      <c r="E62" s="6" t="s">
        <v>86</v>
      </c>
      <c r="F62" s="6" t="s">
        <v>87</v>
      </c>
      <c r="G62" s="6" t="s">
        <v>104</v>
      </c>
      <c r="H62" s="7">
        <v>587996</v>
      </c>
      <c r="I62" s="8">
        <v>104</v>
      </c>
      <c r="J62" s="6" t="s">
        <v>105</v>
      </c>
      <c r="K62" s="8">
        <v>1</v>
      </c>
      <c r="L62" s="6" t="s">
        <v>50</v>
      </c>
    </row>
    <row r="63" spans="1:12" ht="275.5" x14ac:dyDescent="0.35">
      <c r="A63" s="6" t="s">
        <v>106</v>
      </c>
      <c r="B63" s="6" t="s">
        <v>107</v>
      </c>
      <c r="C63" s="6" t="s">
        <v>84</v>
      </c>
      <c r="D63" s="6" t="s">
        <v>85</v>
      </c>
      <c r="E63" s="6" t="s">
        <v>86</v>
      </c>
      <c r="F63" s="6" t="s">
        <v>87</v>
      </c>
      <c r="G63" s="6" t="s">
        <v>108</v>
      </c>
      <c r="H63" s="7">
        <v>1495551</v>
      </c>
      <c r="I63" s="8">
        <v>2129</v>
      </c>
      <c r="J63" s="6" t="s">
        <v>109</v>
      </c>
      <c r="K63" s="8">
        <v>1</v>
      </c>
      <c r="L63" s="6" t="s">
        <v>50</v>
      </c>
    </row>
    <row r="64" spans="1:12" ht="377" x14ac:dyDescent="0.35">
      <c r="A64" s="6" t="s">
        <v>110</v>
      </c>
      <c r="B64" s="6" t="s">
        <v>111</v>
      </c>
      <c r="C64" s="6" t="s">
        <v>84</v>
      </c>
      <c r="D64" s="6" t="s">
        <v>85</v>
      </c>
      <c r="E64" s="6" t="s">
        <v>86</v>
      </c>
      <c r="F64" s="6" t="s">
        <v>87</v>
      </c>
      <c r="G64" s="6" t="s">
        <v>112</v>
      </c>
      <c r="H64" s="7">
        <v>567480</v>
      </c>
      <c r="I64" s="8">
        <v>15166</v>
      </c>
      <c r="J64" s="6" t="s">
        <v>113</v>
      </c>
      <c r="K64" s="8">
        <v>1</v>
      </c>
      <c r="L64" s="6" t="s">
        <v>50</v>
      </c>
    </row>
    <row r="65" spans="1:12" ht="409.5" x14ac:dyDescent="0.35">
      <c r="A65" s="6" t="s">
        <v>114</v>
      </c>
      <c r="B65" s="6" t="s">
        <v>115</v>
      </c>
      <c r="C65" s="6" t="s">
        <v>84</v>
      </c>
      <c r="D65" s="6" t="s">
        <v>85</v>
      </c>
      <c r="E65" s="6" t="s">
        <v>86</v>
      </c>
      <c r="F65" s="6" t="s">
        <v>87</v>
      </c>
      <c r="G65" s="6" t="s">
        <v>116</v>
      </c>
      <c r="H65" s="7">
        <v>493543</v>
      </c>
      <c r="I65" s="8">
        <v>3578</v>
      </c>
      <c r="J65" s="6" t="s">
        <v>117</v>
      </c>
      <c r="K65" s="8">
        <v>1</v>
      </c>
      <c r="L65" s="6" t="s">
        <v>50</v>
      </c>
    </row>
    <row r="66" spans="1:12" ht="409.5" x14ac:dyDescent="0.35">
      <c r="A66" s="6" t="s">
        <v>192</v>
      </c>
      <c r="B66" s="6" t="s">
        <v>193</v>
      </c>
      <c r="C66" s="6" t="s">
        <v>24</v>
      </c>
      <c r="D66" s="6" t="s">
        <v>25</v>
      </c>
      <c r="E66" s="6" t="s">
        <v>182</v>
      </c>
      <c r="F66" s="6"/>
      <c r="G66" s="6" t="s">
        <v>194</v>
      </c>
      <c r="H66" s="7">
        <v>977477</v>
      </c>
      <c r="I66" s="9">
        <v>0</v>
      </c>
      <c r="J66" s="6" t="s">
        <v>184</v>
      </c>
      <c r="K66" s="8">
        <v>1</v>
      </c>
      <c r="L66" s="6" t="s">
        <v>64</v>
      </c>
    </row>
  </sheetData>
  <sortState ref="A2:L66">
    <sortCondition ref="F2:F6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F33" sqref="F33"/>
    </sheetView>
  </sheetViews>
  <sheetFormatPr defaultRowHeight="14.5" x14ac:dyDescent="0.35"/>
  <cols>
    <col min="3" max="3" width="14.453125" bestFit="1" customWidth="1"/>
    <col min="5" max="5" width="17.36328125" bestFit="1" customWidth="1"/>
  </cols>
  <sheetData>
    <row r="1" spans="1:6" x14ac:dyDescent="0.35">
      <c r="A1" t="s">
        <v>321</v>
      </c>
    </row>
    <row r="2" spans="1:6" x14ac:dyDescent="0.35">
      <c r="A2" t="s">
        <v>322</v>
      </c>
    </row>
    <row r="3" spans="1:6" x14ac:dyDescent="0.35">
      <c r="A3" t="s">
        <v>323</v>
      </c>
    </row>
    <row r="5" spans="1:6" x14ac:dyDescent="0.35">
      <c r="B5" s="26" t="s">
        <v>320</v>
      </c>
      <c r="C5" s="26"/>
      <c r="E5" s="28" t="s">
        <v>324</v>
      </c>
      <c r="F5" s="28"/>
    </row>
    <row r="6" spans="1:6" x14ac:dyDescent="0.35">
      <c r="A6" s="3" t="s">
        <v>272</v>
      </c>
    </row>
    <row r="7" spans="1:6" x14ac:dyDescent="0.35">
      <c r="B7" t="s">
        <v>273</v>
      </c>
      <c r="C7" t="s">
        <v>274</v>
      </c>
      <c r="E7" t="s">
        <v>274</v>
      </c>
      <c r="F7" t="s">
        <v>325</v>
      </c>
    </row>
    <row r="8" spans="1:6" x14ac:dyDescent="0.35">
      <c r="A8" t="s">
        <v>275</v>
      </c>
      <c r="B8" s="11">
        <v>2704</v>
      </c>
      <c r="C8" s="12">
        <f>B8*2.47</f>
        <v>6678.88</v>
      </c>
      <c r="D8" s="12"/>
      <c r="E8">
        <v>4453.4100000000008</v>
      </c>
    </row>
    <row r="9" spans="1:6" x14ac:dyDescent="0.35">
      <c r="A9" t="s">
        <v>276</v>
      </c>
      <c r="B9" s="11">
        <v>1829</v>
      </c>
      <c r="C9" s="12">
        <f t="shared" ref="C9:C12" si="0">B9*2.47</f>
        <v>4517.63</v>
      </c>
      <c r="D9" s="12"/>
      <c r="E9">
        <v>3010.9300000000003</v>
      </c>
    </row>
    <row r="10" spans="1:6" x14ac:dyDescent="0.35">
      <c r="A10" t="s">
        <v>277</v>
      </c>
      <c r="B10" s="13">
        <v>5463</v>
      </c>
      <c r="C10" s="12">
        <f t="shared" si="0"/>
        <v>13493.61</v>
      </c>
      <c r="D10" s="12"/>
      <c r="E10">
        <v>8995.7400000000016</v>
      </c>
    </row>
    <row r="11" spans="1:6" x14ac:dyDescent="0.35">
      <c r="A11" t="s">
        <v>278</v>
      </c>
      <c r="B11" s="13">
        <v>536</v>
      </c>
      <c r="C11" s="12">
        <f t="shared" si="0"/>
        <v>1323.92</v>
      </c>
      <c r="D11" s="12"/>
      <c r="E11">
        <v>881.79000000000008</v>
      </c>
    </row>
    <row r="12" spans="1:6" x14ac:dyDescent="0.35">
      <c r="A12" t="s">
        <v>279</v>
      </c>
      <c r="B12" s="13">
        <v>162</v>
      </c>
      <c r="C12" s="12">
        <f t="shared" si="0"/>
        <v>400.14000000000004</v>
      </c>
      <c r="D12" s="12"/>
      <c r="E12">
        <v>350.74</v>
      </c>
    </row>
    <row r="13" spans="1:6" x14ac:dyDescent="0.35">
      <c r="A13" t="s">
        <v>318</v>
      </c>
      <c r="B13" s="13">
        <f>SUM(B8:B12)</f>
        <v>10694</v>
      </c>
      <c r="C13" s="14">
        <f>SUM(C8:C12)</f>
        <v>26414.18</v>
      </c>
      <c r="D13" s="14"/>
      <c r="E13">
        <v>17692.610000000004</v>
      </c>
      <c r="F13" s="14">
        <f>E13/C13</f>
        <v>0.66981484944828895</v>
      </c>
    </row>
    <row r="16" spans="1:6" x14ac:dyDescent="0.35">
      <c r="A16" t="s">
        <v>283</v>
      </c>
    </row>
    <row r="18" spans="1:6" x14ac:dyDescent="0.35">
      <c r="A18" t="s">
        <v>272</v>
      </c>
    </row>
    <row r="19" spans="1:6" x14ac:dyDescent="0.35">
      <c r="B19" t="s">
        <v>273</v>
      </c>
      <c r="C19" t="s">
        <v>274</v>
      </c>
      <c r="E19" t="s">
        <v>274</v>
      </c>
    </row>
    <row r="20" spans="1:6" x14ac:dyDescent="0.35">
      <c r="A20" t="s">
        <v>284</v>
      </c>
      <c r="B20">
        <v>319</v>
      </c>
      <c r="C20">
        <f>B20*2.47</f>
        <v>787.93000000000006</v>
      </c>
      <c r="E20">
        <v>657.0200000000001</v>
      </c>
    </row>
    <row r="21" spans="1:6" x14ac:dyDescent="0.35">
      <c r="A21" t="s">
        <v>285</v>
      </c>
      <c r="B21">
        <v>1093</v>
      </c>
      <c r="C21">
        <f t="shared" ref="C21:C24" si="1">B21*2.47</f>
        <v>2699.71</v>
      </c>
      <c r="E21">
        <v>1798.16</v>
      </c>
    </row>
    <row r="22" spans="1:6" x14ac:dyDescent="0.35">
      <c r="A22" t="s">
        <v>286</v>
      </c>
      <c r="B22">
        <v>212</v>
      </c>
      <c r="C22">
        <f t="shared" si="1"/>
        <v>523.64</v>
      </c>
      <c r="E22">
        <v>437.19000000000005</v>
      </c>
    </row>
    <row r="23" spans="1:6" x14ac:dyDescent="0.35">
      <c r="A23" t="s">
        <v>287</v>
      </c>
      <c r="B23">
        <v>273</v>
      </c>
      <c r="C23">
        <f t="shared" si="1"/>
        <v>674.31000000000006</v>
      </c>
      <c r="E23">
        <v>563.16000000000008</v>
      </c>
    </row>
    <row r="24" spans="1:6" x14ac:dyDescent="0.35">
      <c r="A24" t="s">
        <v>318</v>
      </c>
      <c r="B24">
        <f>SUM(B20:B23)</f>
        <v>1897</v>
      </c>
      <c r="C24">
        <f t="shared" si="1"/>
        <v>4685.59</v>
      </c>
      <c r="E24">
        <v>3455.53</v>
      </c>
      <c r="F24">
        <f>E24/C24</f>
        <v>0.73748023194517665</v>
      </c>
    </row>
    <row r="26" spans="1:6" x14ac:dyDescent="0.35">
      <c r="A26" t="s">
        <v>9</v>
      </c>
    </row>
    <row r="27" spans="1:6" x14ac:dyDescent="0.35">
      <c r="B27" t="s">
        <v>273</v>
      </c>
      <c r="C27" t="s">
        <v>274</v>
      </c>
      <c r="E27" t="s">
        <v>274</v>
      </c>
    </row>
    <row r="28" spans="1:6" x14ac:dyDescent="0.35">
      <c r="A28" t="s">
        <v>293</v>
      </c>
      <c r="B28" s="11">
        <v>27312</v>
      </c>
      <c r="C28" s="21">
        <f>B28*2.47</f>
        <v>67460.639999999999</v>
      </c>
      <c r="D28" s="21"/>
      <c r="E28">
        <v>50616.9882</v>
      </c>
    </row>
    <row r="29" spans="1:6" x14ac:dyDescent="0.35">
      <c r="A29" t="s">
        <v>294</v>
      </c>
      <c r="B29" s="11">
        <v>25836</v>
      </c>
      <c r="C29" s="21">
        <f>B29*2.47</f>
        <v>63814.920000000006</v>
      </c>
      <c r="D29" s="21"/>
      <c r="E29">
        <v>47881.53585</v>
      </c>
    </row>
    <row r="30" spans="1:6" x14ac:dyDescent="0.35">
      <c r="A30" t="s">
        <v>318</v>
      </c>
      <c r="B30" s="13">
        <f>B28+B29</f>
        <v>53148</v>
      </c>
      <c r="C30" s="21">
        <f>SUM(C28:C29)</f>
        <v>131275.56</v>
      </c>
      <c r="D30" s="21"/>
      <c r="E30">
        <v>98498.524050000007</v>
      </c>
      <c r="F30" s="14">
        <f>E30/C30</f>
        <v>0.75031882591093124</v>
      </c>
    </row>
    <row r="32" spans="1:6" x14ac:dyDescent="0.35">
      <c r="A32" t="s">
        <v>54</v>
      </c>
      <c r="B32" t="s">
        <v>273</v>
      </c>
      <c r="C32" t="s">
        <v>274</v>
      </c>
      <c r="E32" t="s">
        <v>274</v>
      </c>
    </row>
    <row r="33" spans="1:6" x14ac:dyDescent="0.35">
      <c r="A33" t="s">
        <v>303</v>
      </c>
      <c r="B33" s="13">
        <v>19454</v>
      </c>
      <c r="C33" s="14">
        <f>B33*2.47</f>
        <v>48051.380000000005</v>
      </c>
      <c r="D33" s="14"/>
      <c r="E33">
        <v>34789.950000000004</v>
      </c>
      <c r="F33" s="14">
        <f>E33/C33</f>
        <v>0.72401562660635344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0"/>
  <sheetViews>
    <sheetView workbookViewId="0">
      <selection activeCell="C30" sqref="C30"/>
    </sheetView>
  </sheetViews>
  <sheetFormatPr defaultRowHeight="14.5" x14ac:dyDescent="0.35"/>
  <cols>
    <col min="1" max="1" width="43.7265625" customWidth="1"/>
    <col min="3" max="3" width="14.453125" bestFit="1" customWidth="1"/>
  </cols>
  <sheetData>
    <row r="2" spans="1:8" x14ac:dyDescent="0.35">
      <c r="B2" t="s">
        <v>320</v>
      </c>
    </row>
    <row r="3" spans="1:8" x14ac:dyDescent="0.35">
      <c r="A3" s="3" t="s">
        <v>272</v>
      </c>
      <c r="E3" s="24" t="s">
        <v>315</v>
      </c>
      <c r="F3" s="24"/>
      <c r="G3" s="24"/>
      <c r="H3" s="24"/>
    </row>
    <row r="4" spans="1:8" x14ac:dyDescent="0.35">
      <c r="B4" t="s">
        <v>273</v>
      </c>
      <c r="C4" t="s">
        <v>274</v>
      </c>
    </row>
    <row r="5" spans="1:8" x14ac:dyDescent="0.35">
      <c r="A5" t="s">
        <v>275</v>
      </c>
      <c r="B5" s="11">
        <v>2704</v>
      </c>
      <c r="C5" s="12">
        <f>B5*2.47</f>
        <v>6678.88</v>
      </c>
    </row>
    <row r="6" spans="1:8" x14ac:dyDescent="0.35">
      <c r="A6" t="s">
        <v>276</v>
      </c>
      <c r="B6" s="11">
        <v>1829</v>
      </c>
      <c r="C6" s="12">
        <f t="shared" ref="C6:C9" si="0">B6*2.47</f>
        <v>4517.63</v>
      </c>
    </row>
    <row r="7" spans="1:8" x14ac:dyDescent="0.35">
      <c r="A7" t="s">
        <v>277</v>
      </c>
      <c r="B7" s="13">
        <v>5463</v>
      </c>
      <c r="C7" s="12">
        <f t="shared" si="0"/>
        <v>13493.61</v>
      </c>
    </row>
    <row r="8" spans="1:8" x14ac:dyDescent="0.35">
      <c r="A8" t="s">
        <v>278</v>
      </c>
      <c r="B8" s="13">
        <v>536</v>
      </c>
      <c r="C8" s="12">
        <f t="shared" si="0"/>
        <v>1323.92</v>
      </c>
    </row>
    <row r="9" spans="1:8" x14ac:dyDescent="0.35">
      <c r="A9" t="s">
        <v>279</v>
      </c>
      <c r="B9" s="13">
        <v>162</v>
      </c>
      <c r="C9" s="12">
        <f t="shared" si="0"/>
        <v>400.14000000000004</v>
      </c>
    </row>
    <row r="10" spans="1:8" x14ac:dyDescent="0.35">
      <c r="A10" t="s">
        <v>318</v>
      </c>
      <c r="B10" s="13">
        <f>SUM(B5:B9)</f>
        <v>10694</v>
      </c>
      <c r="C10" s="25">
        <f>SUM(C5:C9)</f>
        <v>26414.18</v>
      </c>
      <c r="E10" s="24">
        <f>AVO!M5</f>
        <v>16804.7</v>
      </c>
    </row>
    <row r="13" spans="1:8" x14ac:dyDescent="0.35">
      <c r="A13" t="s">
        <v>283</v>
      </c>
    </row>
    <row r="15" spans="1:8" x14ac:dyDescent="0.35">
      <c r="A15" t="s">
        <v>272</v>
      </c>
    </row>
    <row r="16" spans="1:8" x14ac:dyDescent="0.35">
      <c r="B16" t="s">
        <v>273</v>
      </c>
      <c r="C16" t="s">
        <v>274</v>
      </c>
    </row>
    <row r="17" spans="1:7" x14ac:dyDescent="0.35">
      <c r="A17" t="s">
        <v>284</v>
      </c>
      <c r="B17">
        <v>319</v>
      </c>
      <c r="C17">
        <f>B17*2.47</f>
        <v>787.93000000000006</v>
      </c>
    </row>
    <row r="18" spans="1:7" x14ac:dyDescent="0.35">
      <c r="A18" t="s">
        <v>285</v>
      </c>
      <c r="B18">
        <v>1093</v>
      </c>
      <c r="C18">
        <f t="shared" ref="C18:C21" si="1">B18*2.47</f>
        <v>2699.71</v>
      </c>
    </row>
    <row r="19" spans="1:7" x14ac:dyDescent="0.35">
      <c r="A19" t="s">
        <v>286</v>
      </c>
      <c r="B19">
        <v>212</v>
      </c>
      <c r="C19">
        <f t="shared" si="1"/>
        <v>523.64</v>
      </c>
    </row>
    <row r="20" spans="1:7" x14ac:dyDescent="0.35">
      <c r="A20" t="s">
        <v>287</v>
      </c>
      <c r="B20">
        <v>273</v>
      </c>
      <c r="C20">
        <f t="shared" si="1"/>
        <v>674.31000000000006</v>
      </c>
    </row>
    <row r="21" spans="1:7" x14ac:dyDescent="0.35">
      <c r="A21" t="s">
        <v>318</v>
      </c>
      <c r="B21">
        <f>SUM(B17:B20)</f>
        <v>1897</v>
      </c>
      <c r="C21" s="26">
        <f t="shared" si="1"/>
        <v>4685.59</v>
      </c>
      <c r="E21" s="24">
        <f>WET!$M$1</f>
        <v>1397.2</v>
      </c>
    </row>
    <row r="23" spans="1:7" x14ac:dyDescent="0.35">
      <c r="A23" t="s">
        <v>9</v>
      </c>
    </row>
    <row r="24" spans="1:7" x14ac:dyDescent="0.35">
      <c r="B24" t="s">
        <v>273</v>
      </c>
      <c r="C24" t="s">
        <v>274</v>
      </c>
    </row>
    <row r="25" spans="1:7" x14ac:dyDescent="0.35">
      <c r="A25" t="s">
        <v>293</v>
      </c>
      <c r="B25" s="11">
        <v>27312</v>
      </c>
      <c r="C25" s="21">
        <f>B25*2.47</f>
        <v>67460.639999999999</v>
      </c>
    </row>
    <row r="26" spans="1:7" x14ac:dyDescent="0.35">
      <c r="A26" t="s">
        <v>294</v>
      </c>
      <c r="B26" s="11">
        <v>25836</v>
      </c>
      <c r="C26" s="21">
        <f>B26*2.47</f>
        <v>63814.920000000006</v>
      </c>
    </row>
    <row r="27" spans="1:7" x14ac:dyDescent="0.35">
      <c r="A27" t="s">
        <v>318</v>
      </c>
      <c r="B27" s="13">
        <f>B25+B26</f>
        <v>53148</v>
      </c>
      <c r="C27" s="27">
        <f>SUM(C25:C26)</f>
        <v>131275.56</v>
      </c>
      <c r="E27" s="24" t="s">
        <v>319</v>
      </c>
      <c r="F27" s="24"/>
      <c r="G27" s="24"/>
    </row>
    <row r="29" spans="1:7" x14ac:dyDescent="0.35">
      <c r="A29" t="s">
        <v>54</v>
      </c>
      <c r="B29" t="s">
        <v>273</v>
      </c>
      <c r="C29" t="s">
        <v>274</v>
      </c>
    </row>
    <row r="30" spans="1:7" x14ac:dyDescent="0.35">
      <c r="A30" t="s">
        <v>303</v>
      </c>
      <c r="B30" s="13">
        <v>19454</v>
      </c>
      <c r="C30" s="25">
        <f>B30*2.47</f>
        <v>48051.380000000005</v>
      </c>
      <c r="E30" s="24" t="s">
        <v>319</v>
      </c>
      <c r="F30" s="24"/>
      <c r="G30"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3"/>
  <sheetViews>
    <sheetView topLeftCell="A15" workbookViewId="0">
      <selection activeCell="N20" sqref="N20:N23"/>
    </sheetView>
  </sheetViews>
  <sheetFormatPr defaultRowHeight="14.5" x14ac:dyDescent="0.35"/>
  <cols>
    <col min="7" max="7" width="40" customWidth="1"/>
  </cols>
  <sheetData>
    <row r="2" spans="1:13" x14ac:dyDescent="0.35">
      <c r="A2" t="s">
        <v>281</v>
      </c>
      <c r="E2">
        <f>SUM(M9:M19)/3</f>
        <v>5601.5666666666666</v>
      </c>
    </row>
    <row r="5" spans="1:13" x14ac:dyDescent="0.35">
      <c r="M5">
        <f>SUM(M9:M19)</f>
        <v>16804.7</v>
      </c>
    </row>
    <row r="8" spans="1:13" x14ac:dyDescent="0.35">
      <c r="A8" t="str">
        <f>'GGRF all land'!A1</f>
        <v>Project ID</v>
      </c>
      <c r="B8" t="str">
        <f>'GGRF all land'!B1</f>
        <v>Project Name</v>
      </c>
      <c r="C8" t="str">
        <f>'GGRF all land'!C1</f>
        <v>Administering Agency</v>
      </c>
      <c r="D8" t="str">
        <f>'GGRF all land'!D1</f>
        <v>Program</v>
      </c>
      <c r="E8" t="str">
        <f>'GGRF all land'!E1</f>
        <v>Project Type</v>
      </c>
      <c r="F8" t="str">
        <f>'GGRF all land'!F1</f>
        <v>assignment to activity categories</v>
      </c>
      <c r="G8" t="str">
        <f>'GGRF all land'!G1</f>
        <v>Description</v>
      </c>
      <c r="H8" t="str">
        <f>'GGRF all land'!H1</f>
        <v>Total GGRF Funds
Implemented</v>
      </c>
      <c r="I8" t="str">
        <f>'GGRF all land'!I1</f>
        <v xml:space="preserve">GHG Emission
Reductions MTCO2e </v>
      </c>
      <c r="J8" t="str">
        <f>'GGRF all land'!J1</f>
        <v>Description of
Co-benefits</v>
      </c>
      <c r="K8" t="str">
        <f>'GGRF all land'!K1</f>
        <v>Number of
Projects/Incentives</v>
      </c>
      <c r="L8" t="str">
        <f>'GGRF all land'!L1</f>
        <v>Reporting
Year</v>
      </c>
      <c r="M8" t="str">
        <f>'GGRF all land'!M1</f>
        <v>size</v>
      </c>
    </row>
    <row r="9" spans="1:13" ht="43.5" x14ac:dyDescent="0.35">
      <c r="A9" t="str">
        <f>'GGRF all land'!A2</f>
        <v>3016-940</v>
      </c>
      <c r="B9" t="str">
        <f>'GGRF all land'!B2</f>
        <v>SALCP15_PP8_CON</v>
      </c>
      <c r="C9" t="str">
        <f>'GGRF all land'!C2</f>
        <v>Strategic Growth Council</v>
      </c>
      <c r="D9" t="str">
        <f>'GGRF all land'!D2</f>
        <v>Sustainable Agricultural Lands Conservation</v>
      </c>
      <c r="E9" t="str">
        <f>'GGRF all land'!E2</f>
        <v>Agricultural Conservation Easement</v>
      </c>
      <c r="F9" t="str">
        <f>'GGRF all land'!F2</f>
        <v>AVO</v>
      </c>
      <c r="G9" s="6" t="str">
        <f>'GGRF all land'!G2</f>
        <v>Purchase of an agricultural conservation easement to extinguish development rights on a 520.7-acre farm in perpetuity.</v>
      </c>
      <c r="H9">
        <f>'GGRF all land'!H2</f>
        <v>4264000</v>
      </c>
      <c r="I9">
        <f>'GGRF all land'!I2</f>
        <v>961688</v>
      </c>
      <c r="J9" t="str">
        <f>'GGRF all land'!J2</f>
        <v>Protects Swainson's Hawk habitat; protects open space and viewshed east of Discovery Bay</v>
      </c>
      <c r="K9">
        <f>'GGRF all land'!K2</f>
        <v>1</v>
      </c>
      <c r="L9" t="str">
        <f>'GGRF all land'!L2</f>
        <v>2017</v>
      </c>
      <c r="M9">
        <v>520.70000000000005</v>
      </c>
    </row>
    <row r="10" spans="1:13" ht="43.5" x14ac:dyDescent="0.35">
      <c r="A10" t="str">
        <f>'GGRF all land'!A3</f>
        <v>3015-924</v>
      </c>
      <c r="B10" t="str">
        <f>'GGRF all land'!B3</f>
        <v>SALCP_PP16a and b_Napa</v>
      </c>
      <c r="C10" t="str">
        <f>'GGRF all land'!C3</f>
        <v>Strategic Growth Council</v>
      </c>
      <c r="D10" t="str">
        <f>'GGRF all land'!D3</f>
        <v>Sustainable Agricultural Lands Conservation</v>
      </c>
      <c r="E10" t="str">
        <f>'GGRF all land'!E3</f>
        <v>Agricultural Conservation Easement</v>
      </c>
      <c r="F10" t="str">
        <f>'GGRF all land'!F3</f>
        <v>AVO</v>
      </c>
      <c r="G10" s="6" t="str">
        <f>'GGRF all land'!G3</f>
        <v>Agricultural conservation easement extinguishing development rights on a 1,558 acre ranch in perpetuity.</v>
      </c>
      <c r="H10">
        <f>'GGRF all land'!H3</f>
        <v>504000</v>
      </c>
      <c r="I10">
        <f>'GGRF all land'!I3</f>
        <v>1963</v>
      </c>
      <c r="J10" t="str">
        <f>'GGRF all land'!J3</f>
        <v>Blue Ridge Berryessa Large Landscape Block, an area of high ecological integrity, providing habitat and corridors for a variety of species.</v>
      </c>
      <c r="K10">
        <f>'GGRF all land'!K3</f>
        <v>1</v>
      </c>
      <c r="L10" t="str">
        <f>'GGRF all land'!L3</f>
        <v>2015</v>
      </c>
      <c r="M10">
        <v>1558</v>
      </c>
    </row>
    <row r="11" spans="1:13" ht="43.5" x14ac:dyDescent="0.35">
      <c r="A11" t="str">
        <f>'GGRF all land'!A4</f>
        <v>3015-926</v>
      </c>
      <c r="B11" t="str">
        <f>'GGRF all land'!B4</f>
        <v>SALCP_PP11_Lassen</v>
      </c>
      <c r="C11" t="str">
        <f>'GGRF all land'!C4</f>
        <v>Strategic Growth Council</v>
      </c>
      <c r="D11" t="str">
        <f>'GGRF all land'!D4</f>
        <v>Sustainable Agricultural Lands Conservation</v>
      </c>
      <c r="E11" t="str">
        <f>'GGRF all land'!E4</f>
        <v>Agricultural Conservation Easement</v>
      </c>
      <c r="F11" t="str">
        <f>'GGRF all land'!F4</f>
        <v>AVO</v>
      </c>
      <c r="G11" s="6" t="str">
        <f>'GGRF all land'!G4</f>
        <v>Agricultural conservation easement extinguishing development rights on a 582 acre ranch in perpetuity.</v>
      </c>
      <c r="H11">
        <f>'GGRF all land'!H4</f>
        <v>226500</v>
      </c>
      <c r="I11">
        <f>'GGRF all land'!I4</f>
        <v>1353</v>
      </c>
      <c r="J11" t="str">
        <f>'GGRF all land'!J4</f>
        <v>Protecting a riparian corridor; seasonal migration corridor, near other conservation areas.</v>
      </c>
      <c r="K11">
        <f>'GGRF all land'!K4</f>
        <v>1</v>
      </c>
      <c r="L11" t="str">
        <f>'GGRF all land'!L4</f>
        <v>2015</v>
      </c>
      <c r="M11">
        <v>582</v>
      </c>
    </row>
    <row r="12" spans="1:13" ht="43.5" x14ac:dyDescent="0.35">
      <c r="A12" t="str">
        <f>'GGRF all land'!A5</f>
        <v>3015-920</v>
      </c>
      <c r="B12" t="str">
        <f>'GGRF all land'!B5</f>
        <v>SALCP_PP25_Mono</v>
      </c>
      <c r="C12" t="str">
        <f>'GGRF all land'!C5</f>
        <v>Strategic Growth Council</v>
      </c>
      <c r="D12" t="str">
        <f>'GGRF all land'!D5</f>
        <v>Sustainable Agricultural Lands Conservation</v>
      </c>
      <c r="E12" t="str">
        <f>'GGRF all land'!E5</f>
        <v>Agricultural Conservation Easement</v>
      </c>
      <c r="F12" t="str">
        <f>'GGRF all land'!F5</f>
        <v>AVO</v>
      </c>
      <c r="G12" s="6" t="str">
        <f>'GGRF all land'!G5</f>
        <v>Agricultural conservation easement extinguishing development rights on a 2,475 acre ranch in perpetuity.</v>
      </c>
      <c r="H12">
        <f>'GGRF all land'!H5</f>
        <v>917500</v>
      </c>
      <c r="I12">
        <f>'GGRF all land'!I5</f>
        <v>45637</v>
      </c>
      <c r="J12" t="str">
        <f>'GGRF all land'!J5</f>
        <v>Wildlife habitat benefits, scenic viewsheds, protection of wetland areas and riparian corridors.</v>
      </c>
      <c r="K12">
        <f>'GGRF all land'!K5</f>
        <v>1</v>
      </c>
      <c r="L12" t="str">
        <f>'GGRF all land'!L5</f>
        <v>2015</v>
      </c>
      <c r="M12">
        <v>2475</v>
      </c>
    </row>
    <row r="13" spans="1:13" ht="43.5" x14ac:dyDescent="0.35">
      <c r="A13" t="str">
        <f>'GGRF all land'!A6</f>
        <v>3015-922</v>
      </c>
      <c r="B13" t="str">
        <f>'GGRF all land'!B6</f>
        <v>SALCP_PP22_Marin</v>
      </c>
      <c r="C13" t="str">
        <f>'GGRF all land'!C6</f>
        <v>Strategic Growth Council</v>
      </c>
      <c r="D13" t="str">
        <f>'GGRF all land'!D6</f>
        <v>Sustainable Agricultural Lands Conservation</v>
      </c>
      <c r="E13" t="str">
        <f>'GGRF all land'!E6</f>
        <v>Agricultural Conservation Easement</v>
      </c>
      <c r="F13" t="str">
        <f>'GGRF all land'!F6</f>
        <v>AVO</v>
      </c>
      <c r="G13" s="6" t="str">
        <f>'GGRF all land'!G6</f>
        <v>Agricultural conservation easement extinguishing development rights on a 300 acre ranch in perpetuity.</v>
      </c>
      <c r="H13">
        <f>'GGRF all land'!H6</f>
        <v>490050</v>
      </c>
      <c r="I13">
        <f>'GGRF all land'!I6</f>
        <v>963</v>
      </c>
      <c r="J13" t="str">
        <f>'GGRF all land'!J6</f>
        <v>Critical linkage connecting habitat from the Sonoma and Marin County coasts to an inland corridor, protecting wildlife migration and plant and animal range shifts.</v>
      </c>
      <c r="K13">
        <f>'GGRF all land'!K6</f>
        <v>1</v>
      </c>
      <c r="L13" t="str">
        <f>'GGRF all land'!L6</f>
        <v>2015</v>
      </c>
      <c r="M13">
        <v>300</v>
      </c>
    </row>
    <row r="14" spans="1:13" ht="43.5" x14ac:dyDescent="0.35">
      <c r="A14" t="str">
        <f>'GGRF all land'!A7</f>
        <v>3015-925</v>
      </c>
      <c r="B14" t="str">
        <f>'GGRF all land'!B7</f>
        <v>SALCP_PP19_Butte and Tehama</v>
      </c>
      <c r="C14" t="str">
        <f>'GGRF all land'!C7</f>
        <v>Strategic Growth Council</v>
      </c>
      <c r="D14" t="str">
        <f>'GGRF all land'!D7</f>
        <v>Sustainable Agricultural Lands Conservation</v>
      </c>
      <c r="E14" t="str">
        <f>'GGRF all land'!E7</f>
        <v>Agricultural Conservation Easement</v>
      </c>
      <c r="F14" t="str">
        <f>'GGRF all land'!F7</f>
        <v>AVO</v>
      </c>
      <c r="G14" s="6" t="str">
        <f>'GGRF all land'!G7</f>
        <v>Agricultural conservation easement extinguishing development rights on a 8,796 acre ranch in perpetuity.</v>
      </c>
      <c r="H14">
        <f>'GGRF all land'!H7</f>
        <v>1163000</v>
      </c>
      <c r="I14">
        <f>'GGRF all land'!I7</f>
        <v>19388</v>
      </c>
      <c r="J14" t="str">
        <f>'GGRF all land'!J7</f>
        <v>Migration habitats and corridors, including designated critical range; protecting 41 special status plant species and 33 special status animal species.</v>
      </c>
      <c r="K14">
        <f>'GGRF all land'!K7</f>
        <v>1</v>
      </c>
      <c r="L14" t="str">
        <f>'GGRF all land'!L7</f>
        <v>2015</v>
      </c>
      <c r="M14">
        <v>8796</v>
      </c>
    </row>
    <row r="15" spans="1:13" ht="43.5" x14ac:dyDescent="0.35">
      <c r="A15" t="str">
        <f>'GGRF all land'!A8</f>
        <v>3015-923</v>
      </c>
      <c r="B15" t="str">
        <f>'GGRF all land'!B8</f>
        <v>SALCP_PP5_Monterey</v>
      </c>
      <c r="C15" t="str">
        <f>'GGRF all land'!C8</f>
        <v>Strategic Growth Council</v>
      </c>
      <c r="D15" t="str">
        <f>'GGRF all land'!D8</f>
        <v>Sustainable Agricultural Lands Conservation</v>
      </c>
      <c r="E15" t="str">
        <f>'GGRF all land'!E8</f>
        <v>Agricultural Conservation Easement</v>
      </c>
      <c r="F15" t="str">
        <f>'GGRF all land'!F8</f>
        <v>AVO</v>
      </c>
      <c r="G15" s="6" t="str">
        <f>'GGRF all land'!G8</f>
        <v>Agricultural conservation easement extinguishing development rights on a 129 acre farm in perpetuity.</v>
      </c>
      <c r="H15">
        <f>'GGRF all land'!H8</f>
        <v>392000</v>
      </c>
      <c r="I15">
        <f>'GGRF all land'!I8</f>
        <v>1316</v>
      </c>
      <c r="J15" t="str">
        <f>'GGRF all land'!J8</f>
        <v>Open space and scenic views.</v>
      </c>
      <c r="K15">
        <f>'GGRF all land'!K8</f>
        <v>1</v>
      </c>
      <c r="L15" t="str">
        <f>'GGRF all land'!L8</f>
        <v>2015</v>
      </c>
      <c r="M15">
        <v>129</v>
      </c>
    </row>
    <row r="16" spans="1:13" ht="29" x14ac:dyDescent="0.35">
      <c r="A16" t="str">
        <f>'GGRF all land'!A9</f>
        <v>8CA03408</v>
      </c>
      <c r="B16" t="str">
        <f>'GGRF all land'!B9</f>
        <v>Jolly Giant</v>
      </c>
      <c r="C16" t="str">
        <f>'GGRF all land'!C9</f>
        <v>Department of Forestry and Fire Protection</v>
      </c>
      <c r="D16" t="str">
        <f>'GGRF all land'!D9</f>
        <v>CALFIRE Forest Health Programs</v>
      </c>
      <c r="E16" t="str">
        <f>'GGRF all land'!E9</f>
        <v>Conservation Easement (CE)</v>
      </c>
      <c r="F16" t="str">
        <f>'GGRF all land'!F9</f>
        <v>AVO</v>
      </c>
      <c r="G16" s="6" t="str">
        <f>'GGRF all land'!G9</f>
        <v>Purchase in fee and place a working forest CE on 20 acres in Humboldt County</v>
      </c>
      <c r="H16">
        <f>'GGRF all land'!H9</f>
        <v>165000</v>
      </c>
      <c r="I16">
        <f>'GGRF all land'!I9</f>
        <v>6245</v>
      </c>
      <c r="J16" t="str">
        <f>'GGRF all land'!J9</f>
        <v>Scenic, wildlife habitat, water quality, recreation</v>
      </c>
      <c r="K16">
        <f>'GGRF all land'!K9</f>
        <v>1</v>
      </c>
      <c r="L16" t="str">
        <f>'GGRF all land'!L9</f>
        <v>2015</v>
      </c>
      <c r="M16">
        <v>20</v>
      </c>
    </row>
    <row r="17" spans="1:14" ht="29" x14ac:dyDescent="0.35">
      <c r="A17" t="str">
        <f>'GGRF all land'!A10</f>
        <v>8CA03409</v>
      </c>
      <c r="B17" t="str">
        <f>'GGRF all land'!B10</f>
        <v>Jacoby Creek</v>
      </c>
      <c r="C17" t="str">
        <f>'GGRF all land'!C10</f>
        <v>Department of Forestry and Fire Protection</v>
      </c>
      <c r="D17" t="str">
        <f>'GGRF all land'!D10</f>
        <v>CALFIRE Forest Health Programs</v>
      </c>
      <c r="E17" t="str">
        <f>'GGRF all land'!E10</f>
        <v>Conservation Easement (CE)</v>
      </c>
      <c r="F17" t="str">
        <f>'GGRF all land'!F10</f>
        <v>AVO</v>
      </c>
      <c r="G17" s="6" t="str">
        <f>'GGRF all land'!G10</f>
        <v>Purchase in fee and place a working forest CE on 967 acres in Humboldt County</v>
      </c>
      <c r="H17">
        <f>'GGRF all land'!H10</f>
        <v>810000</v>
      </c>
      <c r="I17">
        <f>'GGRF all land'!I10</f>
        <v>232877</v>
      </c>
      <c r="J17" t="str">
        <f>'GGRF all land'!J10</f>
        <v>Scenic, wildlife habitat, water quality, recreation</v>
      </c>
      <c r="K17">
        <f>'GGRF all land'!K10</f>
        <v>1</v>
      </c>
      <c r="L17" t="str">
        <f>'GGRF all land'!L10</f>
        <v>2015</v>
      </c>
      <c r="M17">
        <v>967</v>
      </c>
    </row>
    <row r="18" spans="1:14" ht="29" x14ac:dyDescent="0.35">
      <c r="A18" t="str">
        <f>'GGRF all land'!A11</f>
        <v>8CA03312</v>
      </c>
      <c r="B18" t="str">
        <f>'GGRF all land'!B11</f>
        <v>Rainbow Ridge</v>
      </c>
      <c r="C18" t="str">
        <f>'GGRF all land'!C11</f>
        <v>Department of Forestry and Fire Protection</v>
      </c>
      <c r="D18" t="str">
        <f>'GGRF all land'!D11</f>
        <v>CALFIRE Forest Health Programs</v>
      </c>
      <c r="E18" t="str">
        <f>'GGRF all land'!E11</f>
        <v>Conservation Easement (CE)</v>
      </c>
      <c r="F18" t="str">
        <f>'GGRF all land'!F11</f>
        <v>AVO</v>
      </c>
      <c r="G18" s="6" t="str">
        <f>'GGRF all land'!G11</f>
        <v>Place a working forest CE on 597 acres in Siskiyou County</v>
      </c>
      <c r="H18">
        <f>'GGRF all land'!H11</f>
        <v>117500</v>
      </c>
      <c r="I18">
        <f>'GGRF all land'!I11</f>
        <v>72566</v>
      </c>
      <c r="J18" t="str">
        <f>'GGRF all land'!J11</f>
        <v>Scenic, wildlife habitat, water quality, recreation</v>
      </c>
      <c r="K18">
        <f>'GGRF all land'!K11</f>
        <v>1</v>
      </c>
      <c r="L18" t="str">
        <f>'GGRF all land'!L11</f>
        <v>2015</v>
      </c>
      <c r="M18">
        <v>597</v>
      </c>
    </row>
    <row r="19" spans="1:14" ht="29" x14ac:dyDescent="0.35">
      <c r="A19" t="str">
        <f>'GGRF all land'!A12</f>
        <v>8CA03410</v>
      </c>
      <c r="B19" t="str">
        <f>'GGRF all land'!B12</f>
        <v>Pacific Union College</v>
      </c>
      <c r="C19" t="str">
        <f>'GGRF all land'!C12</f>
        <v>Department of Forestry and Fire Protection</v>
      </c>
      <c r="D19" t="str">
        <f>'GGRF all land'!D12</f>
        <v>CALFIRE Forest Health Programs</v>
      </c>
      <c r="E19" t="str">
        <f>'GGRF all land'!E12</f>
        <v>Conservation Easement (CE)</v>
      </c>
      <c r="F19" t="str">
        <f>'GGRF all land'!F12</f>
        <v>AVO</v>
      </c>
      <c r="G19" s="6" t="str">
        <f>'GGRF all land'!G12</f>
        <v>Place a working forest CE on 860 acres in Napa County</v>
      </c>
      <c r="H19">
        <f>'GGRF all land'!H12</f>
        <v>2850000</v>
      </c>
      <c r="I19">
        <f>'GGRF all land'!I12</f>
        <v>75803</v>
      </c>
      <c r="J19" t="str">
        <f>'GGRF all land'!J12</f>
        <v>Scenic, wildlife habitat, water quality, recreation</v>
      </c>
      <c r="K19">
        <f>'GGRF all land'!K12</f>
        <v>1</v>
      </c>
      <c r="L19" t="str">
        <f>'GGRF all land'!L12</f>
        <v>2015</v>
      </c>
      <c r="M19">
        <v>860</v>
      </c>
    </row>
    <row r="20" spans="1:14" ht="87" x14ac:dyDescent="0.35">
      <c r="A20" t="str">
        <f>'GGRF all land'!A13</f>
        <v>3015-903</v>
      </c>
      <c r="B20" t="str">
        <f>'GGRF all land'!B13</f>
        <v>Mendocino County Agricultural Land Conservation Planning Program</v>
      </c>
      <c r="C20" t="str">
        <f>'GGRF all land'!C13</f>
        <v>Strategic Growth Council</v>
      </c>
      <c r="D20" t="str">
        <f>'GGRF all land'!D13</f>
        <v>Sustainable Agricultural Lands Conservation</v>
      </c>
      <c r="E20" t="str">
        <f>'GGRF all land'!E13</f>
        <v>Sustainable Agricultural Land Strategy Plan</v>
      </c>
      <c r="F20" t="str">
        <f>'GGRF all land'!F13</f>
        <v>AVO</v>
      </c>
      <c r="G20" s="6" t="str">
        <f>'GGRF all land'!G13</f>
        <v>Avoids conversion of agricultural land to more intensive non-agricultural uses through increasing the capacity of local land trusts and agricultural conservation easements programs, local coordination, and prioritizing areas for conservation easements.</v>
      </c>
      <c r="H20">
        <f>'GGRF all land'!H13</f>
        <v>93400</v>
      </c>
      <c r="I20">
        <f>'GGRF all land'!I13</f>
        <v>0</v>
      </c>
      <c r="J20" t="str">
        <f>'GGRF all land'!J13</f>
        <v>Not yet available</v>
      </c>
      <c r="K20">
        <f>'GGRF all land'!K13</f>
        <v>1</v>
      </c>
      <c r="L20" t="str">
        <f>'GGRF all land'!L13</f>
        <v>2015</v>
      </c>
      <c r="M20">
        <f>'GGRF all land'!M13</f>
        <v>0</v>
      </c>
      <c r="N20" t="s">
        <v>317</v>
      </c>
    </row>
    <row r="21" spans="1:14" ht="58" x14ac:dyDescent="0.35">
      <c r="A21" t="str">
        <f>'GGRF all land'!A14</f>
        <v>3015-902</v>
      </c>
      <c r="B21" t="str">
        <f>'GGRF all land'!B14</f>
        <v>Butte County Agricultural Land Conservation Strategy</v>
      </c>
      <c r="C21" t="str">
        <f>'GGRF all land'!C14</f>
        <v>Strategic Growth Council</v>
      </c>
      <c r="D21" t="str">
        <f>'GGRF all land'!D14</f>
        <v>Sustainable Agricultural Lands Conservation</v>
      </c>
      <c r="E21" t="str">
        <f>'GGRF all land'!E14</f>
        <v>Sustainable Agricultural Land Strategy Plan</v>
      </c>
      <c r="F21" t="str">
        <f>'GGRF all land'!F14</f>
        <v>AVO</v>
      </c>
      <c r="G21" s="6" t="str">
        <f>'GGRF all land'!G14</f>
        <v>Avoids conversion of agricultural land to more intensive non-agricultural through completion of County agricultural land mitigation and related climate action strategies.</v>
      </c>
      <c r="H21">
        <f>'GGRF all land'!H14</f>
        <v>100000</v>
      </c>
      <c r="I21">
        <f>'GGRF all land'!I14</f>
        <v>0</v>
      </c>
      <c r="J21" t="str">
        <f>'GGRF all land'!J14</f>
        <v>Not yet available</v>
      </c>
      <c r="K21">
        <f>'GGRF all land'!K14</f>
        <v>1</v>
      </c>
      <c r="L21" t="str">
        <f>'GGRF all land'!L14</f>
        <v>2015</v>
      </c>
      <c r="M21">
        <f>'GGRF all land'!M14</f>
        <v>0</v>
      </c>
      <c r="N21" t="s">
        <v>317</v>
      </c>
    </row>
    <row r="22" spans="1:14" ht="87" x14ac:dyDescent="0.35">
      <c r="A22" t="str">
        <f>'GGRF all land'!A15</f>
        <v>3015-904</v>
      </c>
      <c r="B22" t="str">
        <f>'GGRF all land'!B15</f>
        <v>Rotational Cover Crop Plan for Pajaro Valley</v>
      </c>
      <c r="C22" t="str">
        <f>'GGRF all land'!C15</f>
        <v>Strategic Growth Council</v>
      </c>
      <c r="D22" t="str">
        <f>'GGRF all land'!D15</f>
        <v>Sustainable Agricultural Lands Conservation</v>
      </c>
      <c r="E22" t="str">
        <f>'GGRF all land'!E15</f>
        <v>Sustainable Agricultural Land Strategy Plan</v>
      </c>
      <c r="F22" t="str">
        <f>'GGRF all land'!F15</f>
        <v>AVO</v>
      </c>
      <c r="G22" s="6" t="str">
        <f>'GGRF all land'!G15</f>
        <v>Avoids conversion of the high quality agricultural land in Pajaro Valley and improves long term agricultural viability through a rotational crop plan; keeping the most productive land in use, while prioritizing lesser productive lands into fallowing.</v>
      </c>
      <c r="H22">
        <f>'GGRF all land'!H15</f>
        <v>99095</v>
      </c>
      <c r="I22">
        <f>'GGRF all land'!I15</f>
        <v>0</v>
      </c>
      <c r="J22" t="str">
        <f>'GGRF all land'!J15</f>
        <v>Not yet available</v>
      </c>
      <c r="K22">
        <f>'GGRF all land'!K15</f>
        <v>1</v>
      </c>
      <c r="L22" t="str">
        <f>'GGRF all land'!L15</f>
        <v>2015</v>
      </c>
      <c r="M22">
        <f>'GGRF all land'!M15</f>
        <v>0</v>
      </c>
      <c r="N22" t="s">
        <v>317</v>
      </c>
    </row>
    <row r="23" spans="1:14" ht="87" x14ac:dyDescent="0.35">
      <c r="A23" t="str">
        <f>'GGRF all land'!A16</f>
        <v>3015-901</v>
      </c>
      <c r="B23" t="str">
        <f>'GGRF all land'!B16</f>
        <v>Mono County Sustainable Agricultural Land Strategy</v>
      </c>
      <c r="C23" t="str">
        <f>'GGRF all land'!C16</f>
        <v>Strategic Growth Council</v>
      </c>
      <c r="D23" t="str">
        <f>'GGRF all land'!D16</f>
        <v>Sustainable Agricultural Lands Conservation</v>
      </c>
      <c r="E23" t="str">
        <f>'GGRF all land'!E16</f>
        <v>Sustainable Agricultural Land Strategy Plan</v>
      </c>
      <c r="F23" t="str">
        <f>'GGRF all land'!F16</f>
        <v>AVO</v>
      </c>
      <c r="G23" s="6" t="str">
        <f>'GGRF all land'!G16</f>
        <v>Avoids conversion of agricultural land to more intensive non-agricultural uses through an inventory and prioritization for conservation of highly productive and critically threatened agricultural lands, and development of mitigation strategies.</v>
      </c>
      <c r="H23">
        <f>'GGRF all land'!H16</f>
        <v>100000</v>
      </c>
      <c r="I23">
        <f>'GGRF all land'!I16</f>
        <v>0</v>
      </c>
      <c r="J23" t="str">
        <f>'GGRF all land'!J16</f>
        <v>Not yet available</v>
      </c>
      <c r="K23">
        <f>'GGRF all land'!K16</f>
        <v>1</v>
      </c>
      <c r="L23" t="str">
        <f>'GGRF all land'!L16</f>
        <v>2015</v>
      </c>
      <c r="M23">
        <f>'GGRF all land'!M16</f>
        <v>0</v>
      </c>
      <c r="N23" t="s">
        <v>317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workbookViewId="0">
      <selection activeCell="M1" sqref="M1"/>
    </sheetView>
  </sheetViews>
  <sheetFormatPr defaultRowHeight="14.5" x14ac:dyDescent="0.35"/>
  <cols>
    <col min="1" max="1" width="15.81640625" customWidth="1"/>
    <col min="2" max="2" width="14.7265625" customWidth="1"/>
    <col min="7" max="7" width="36.81640625" customWidth="1"/>
    <col min="8" max="8" width="8.7265625" customWidth="1"/>
  </cols>
  <sheetData>
    <row r="1" spans="1:13" x14ac:dyDescent="0.35">
      <c r="A1" t="s">
        <v>281</v>
      </c>
      <c r="C1">
        <f>SUM(M4:M15)/3</f>
        <v>465.73333333333335</v>
      </c>
      <c r="K1" t="s">
        <v>316</v>
      </c>
      <c r="M1">
        <f>SUM(M4:M15)</f>
        <v>1397.2</v>
      </c>
    </row>
    <row r="4" spans="1:13" x14ac:dyDescent="0.35">
      <c r="A4" t="str">
        <f>'GGRF all land'!A54</f>
        <v>P1496006</v>
      </c>
      <c r="B4" t="str">
        <f>'GGRF all land'!B54</f>
        <v>North Campus Open Space Wetlands Restoration</v>
      </c>
      <c r="C4" t="str">
        <f>'GGRF all land'!C54</f>
        <v>Department of Fish and Wildlife</v>
      </c>
      <c r="D4" t="str">
        <f>'GGRF all land'!D54</f>
        <v>Wetlands and Watershed Restoration</v>
      </c>
      <c r="E4" t="str">
        <f>'GGRF all land'!E54</f>
        <v>Coastal Wetland</v>
      </c>
      <c r="F4" t="str">
        <f>'GGRF all land'!F54</f>
        <v>WET</v>
      </c>
      <c r="G4" t="str">
        <f>'GGRF all land'!G54</f>
        <v>Restore 34 acres of diverse coastal wetlands and 20 acres of upland habitat, connected to Devereux Slough.  The project is designed to sequester GHGs and provide co-benefits (habitat, reduce localized flooding, provide educational opportunities).</v>
      </c>
      <c r="H4">
        <f>'GGRF all land'!H54</f>
        <v>999989</v>
      </c>
      <c r="I4">
        <f>'GGRF all land'!I54</f>
        <v>2015</v>
      </c>
      <c r="J4" t="str">
        <f>'GGRF all land'!J54</f>
        <v>Provide habitat for existing population of endangered tidewater goby and recovery of threatened/endangered species e.g., California red-legged frog, Western snowy plover, California least tern, Ventura Marsh milk-vetch and Belding’s savannah  sparrow.</v>
      </c>
      <c r="K4">
        <f>'GGRF all land'!K54</f>
        <v>1</v>
      </c>
      <c r="L4" t="str">
        <f>'GGRF all land'!L54</f>
        <v>2015</v>
      </c>
      <c r="M4">
        <v>34</v>
      </c>
    </row>
    <row r="5" spans="1:13" x14ac:dyDescent="0.35">
      <c r="A5" t="str">
        <f>'GGRF all land'!A55</f>
        <v>P1496007</v>
      </c>
      <c r="B5" t="str">
        <f>'GGRF all land'!B55</f>
        <v>Blue Carbon at Elkhorn Slough: Increasing Regional Carbon Sequestration Through Salt Marsh Restoration</v>
      </c>
      <c r="C5" t="str">
        <f>'GGRF all land'!C55</f>
        <v>Department of Fish and Wildlife</v>
      </c>
      <c r="D5" t="str">
        <f>'GGRF all land'!D55</f>
        <v>Wetlands and Watershed Restoration</v>
      </c>
      <c r="E5" t="str">
        <f>'GGRF all land'!E55</f>
        <v>Coastal Wetland</v>
      </c>
      <c r="F5" t="str">
        <f>'GGRF all land'!F55</f>
        <v>WET</v>
      </c>
      <c r="G5" t="str">
        <f>'GGRF all land'!G55</f>
        <v>Restore 61 acres of tidal salt marsh and 5 acres of a perennial grassland buffer in the southern area of Elkhorn Slough.  The project is designed to restore coastal wetlands to reduce GHGs and improve important estuarine habitat.</v>
      </c>
      <c r="H5">
        <f>'GGRF all land'!H55</f>
        <v>2996768</v>
      </c>
      <c r="I5">
        <f>'GGRF all land'!I55</f>
        <v>13056</v>
      </c>
      <c r="J5" t="str">
        <f>'GGRF all land'!J55</f>
        <v>Improves water quality and wildlife habitat, including habitat for Southern Sea Otter. Reduce tidal scour in Elkhorn Slough through adding sediment to historically diked and drained areas.</v>
      </c>
      <c r="K5">
        <f>'GGRF all land'!K55</f>
        <v>1</v>
      </c>
      <c r="L5" t="str">
        <f>'GGRF all land'!L55</f>
        <v>2015</v>
      </c>
      <c r="M5">
        <v>61</v>
      </c>
    </row>
    <row r="6" spans="1:13" x14ac:dyDescent="0.35">
      <c r="A6" t="str">
        <f>'GGRF all land'!A56</f>
        <v>P1496011</v>
      </c>
      <c r="B6" t="str">
        <f>'GGRF all land'!B56</f>
        <v>Initiation of Thin-layered Sediment Augmentation on the Pacific Coast: Coastal Salt Marsh for Carbon Sequestration/Storage</v>
      </c>
      <c r="C6" t="str">
        <f>'GGRF all land'!C56</f>
        <v>Department of Fish and Wildlife</v>
      </c>
      <c r="D6" t="str">
        <f>'GGRF all land'!D56</f>
        <v>Wetlands and Watershed Restoration</v>
      </c>
      <c r="E6" t="str">
        <f>'GGRF all land'!E56</f>
        <v>Coastal Wetland</v>
      </c>
      <c r="F6" t="str">
        <f>'GGRF all land'!F56</f>
        <v>WET</v>
      </c>
      <c r="G6" t="str">
        <f>'GGRF all land'!G56</f>
        <v>Enhance 10 acres of subsiding tidal salt marsh habitat by applying thin layer of sediment as sea-level rise adaptation tool for long-term preservation of coastal salt marsh habitat.</v>
      </c>
      <c r="H6">
        <f>'GGRF all land'!H56</f>
        <v>1055827</v>
      </c>
      <c r="I6">
        <f>'GGRF all land'!I56</f>
        <v>3713</v>
      </c>
      <c r="J6" t="str">
        <f>'GGRF all land'!J56</f>
        <v>Improved foraging opportunities for migratory birds and the light-footed Ridgway’s rail within the project site.</v>
      </c>
      <c r="K6">
        <f>'GGRF all land'!K56</f>
        <v>1</v>
      </c>
      <c r="L6" t="str">
        <f>'GGRF all land'!L56</f>
        <v>2015</v>
      </c>
      <c r="M6">
        <v>10</v>
      </c>
    </row>
    <row r="7" spans="1:13" x14ac:dyDescent="0.35">
      <c r="A7" t="str">
        <f>'GGRF all land'!A57</f>
        <v>P1496003</v>
      </c>
      <c r="B7" t="str">
        <f>'GGRF all land'!B57</f>
        <v>Sherman Island Wetland Restoration Project (2 Locations - Data reflects totals over all locations )</v>
      </c>
      <c r="C7" t="str">
        <f>'GGRF all land'!C57</f>
        <v>Department of Fish and Wildlife</v>
      </c>
      <c r="D7" t="str">
        <f>'GGRF all land'!D57</f>
        <v>Wetlands and Watershed Restoration</v>
      </c>
      <c r="E7" t="str">
        <f>'GGRF all land'!E57</f>
        <v>Delta Wetland</v>
      </c>
      <c r="F7" t="str">
        <f>'GGRF all land'!F57</f>
        <v>WET</v>
      </c>
      <c r="G7" t="str">
        <f>'GGRF all land'!G57</f>
        <v>Construction of a 700 ac Whale's Mouth Wetland and restoration of 1,000 acres of Belly Wetland.  Permanent palustrine emergent wetlands will sequester GHG, provide co-benefits (subsidence reversal, improved levee stability, wildlife habitat).</v>
      </c>
      <c r="H7">
        <f>'GGRF all land'!H57</f>
        <v>10386139</v>
      </c>
      <c r="I7">
        <f>'GGRF all land'!I57</f>
        <v>500000</v>
      </c>
      <c r="J7" t="str">
        <f>'GGRF all land'!J57</f>
        <v>Improves water quality and wildlife habitat. Increase diversity and relative cover of native plant species and minimize the establishment and growth of non-native, invasive plant species.</v>
      </c>
      <c r="K7">
        <f>'GGRF all land'!K57</f>
        <v>1</v>
      </c>
      <c r="L7" t="str">
        <f>'GGRF all land'!L57</f>
        <v>2015</v>
      </c>
      <c r="M7">
        <v>700</v>
      </c>
    </row>
    <row r="8" spans="1:13" x14ac:dyDescent="0.35">
      <c r="A8" t="str">
        <f>'GGRF all land'!A58</f>
        <v>P1496005</v>
      </c>
      <c r="B8" t="str">
        <f>'GGRF all land'!B58</f>
        <v>A Demonstration of the Carbon Sequestration and Biodiversity Benefits of Beaver and Beaver Dam Analogue Restoration Techniques</v>
      </c>
      <c r="C8" t="str">
        <f>'GGRF all land'!C58</f>
        <v>Department of Fish and Wildlife</v>
      </c>
      <c r="D8" t="str">
        <f>'GGRF all land'!D58</f>
        <v>Wetlands and Watershed Restoration</v>
      </c>
      <c r="E8" t="str">
        <f>'GGRF all land'!E58</f>
        <v>Mountain Meadow</v>
      </c>
      <c r="F8" t="str">
        <f>'GGRF all land'!F58</f>
        <v>WET</v>
      </c>
      <c r="G8" t="str">
        <f>'GGRF all land'!G58</f>
        <v>Restore 80 acres of Childs Meadow using cost-effective Beaver Dam Analogues and riparian fencing.  Restoration actions are designed to increase carbon sequestration and provide co-benefits.</v>
      </c>
      <c r="H8">
        <f>'GGRF all land'!H58</f>
        <v>539672</v>
      </c>
      <c r="I8">
        <f>'GGRF all land'!I58</f>
        <v>194</v>
      </c>
      <c r="J8" t="str">
        <f>'GGRF all land'!J58</f>
        <v>Increase groundwater levels. Increase habitat by 60% based on stream miles in the restored portion of the meadow for two sensitive meadow species known to occur in the unimpacted portion of the meadow: Cascades frog and willow flycatcher</v>
      </c>
      <c r="K8">
        <f>'GGRF all land'!K58</f>
        <v>1</v>
      </c>
      <c r="L8" t="str">
        <f>'GGRF all land'!L58</f>
        <v>2015</v>
      </c>
      <c r="M8">
        <v>80</v>
      </c>
    </row>
    <row r="9" spans="1:13" x14ac:dyDescent="0.35">
      <c r="A9" t="str">
        <f>'GGRF all land'!A59</f>
        <v>P1496004</v>
      </c>
      <c r="B9" t="str">
        <f>'GGRF all land'!B59</f>
        <v>Middle Martis Creek Wetlands Restoration</v>
      </c>
      <c r="C9" t="str">
        <f>'GGRF all land'!C59</f>
        <v>Department of Fish and Wildlife</v>
      </c>
      <c r="D9" t="str">
        <f>'GGRF all land'!D59</f>
        <v>Wetlands and Watershed Restoration</v>
      </c>
      <c r="E9" t="str">
        <f>'GGRF all land'!E59</f>
        <v>Mountain Meadow</v>
      </c>
      <c r="F9" t="str">
        <f>'GGRF all land'!F59</f>
        <v>WET</v>
      </c>
      <c r="G9" t="str">
        <f>'GGRF all land'!G59</f>
        <v>Restore up to 37 acres of meadow and 2 acres of riparian habitat with a variety of measures, (e.g. modification of a culvert intake, construction of a new channel downstream of diversion, stabilizing confluence with Martis Creek, revegetation, etc).</v>
      </c>
      <c r="H9">
        <f>'GGRF all land'!H59</f>
        <v>594176</v>
      </c>
      <c r="I9">
        <f>'GGRF all land'!I59</f>
        <v>5725</v>
      </c>
      <c r="J9" t="str">
        <f>'GGRF all land'!J59</f>
        <v>Increase water storage in a degraded meadow system. Reduced in-channel erosion. Improve fish passage/fish habitat in 1 mile of existing stream channel and restore associated 2 acres of riparian wetland.</v>
      </c>
      <c r="K9">
        <f>'GGRF all land'!K59</f>
        <v>1</v>
      </c>
      <c r="L9" t="str">
        <f>'GGRF all land'!L59</f>
        <v>2015</v>
      </c>
      <c r="M9">
        <v>37</v>
      </c>
    </row>
    <row r="10" spans="1:13" x14ac:dyDescent="0.35">
      <c r="A10" t="str">
        <f>'GGRF all land'!A60</f>
        <v>P1496002</v>
      </c>
      <c r="B10" t="str">
        <f>'GGRF all land'!B60</f>
        <v>Mountain Meadows Restoration Project at Greenville Creek and Upper Goodrich and Effects on GHGs (2 Locations - Data reflects totals over all locations )</v>
      </c>
      <c r="C10" t="str">
        <f>'GGRF all land'!C60</f>
        <v>Department of Fish and Wildlife</v>
      </c>
      <c r="D10" t="str">
        <f>'GGRF all land'!D60</f>
        <v>Wetlands and Watershed Restoration</v>
      </c>
      <c r="E10" t="str">
        <f>'GGRF all land'!E60</f>
        <v>Mountain Meadow</v>
      </c>
      <c r="F10" t="str">
        <f>'GGRF all land'!F60</f>
        <v>WET</v>
      </c>
      <c r="G10" t="str">
        <f>'GGRF all land'!G60</f>
        <v>Restore 253 acres of degraded dry mountain meadow habitat (Greenville Creek [181 ac] and Upper Goodrich [72 ac] meadows), using the pond and plug technique and other actions to increase carbon sequestration and provide co-benefits.</v>
      </c>
      <c r="H10">
        <f>'GGRF all land'!H60</f>
        <v>679566</v>
      </c>
      <c r="I10">
        <f>'GGRF all land'!I60</f>
        <v>23162</v>
      </c>
      <c r="J10" t="str">
        <f>'GGRF all land'!J60</f>
        <v>Improve groundwater levels. Improve and create nesting, foraging, and resting habitat for waterfowl with 12.1 acres of ponded water habitat. Improved vegetative vigor with the riparian community.</v>
      </c>
      <c r="K10">
        <f>'GGRF all land'!K60</f>
        <v>1</v>
      </c>
      <c r="L10" t="str">
        <f>'GGRF all land'!L60</f>
        <v>2015</v>
      </c>
      <c r="M10">
        <v>253</v>
      </c>
    </row>
    <row r="11" spans="1:13" x14ac:dyDescent="0.35">
      <c r="A11" t="str">
        <f>'GGRF all land'!A61</f>
        <v>P1496001</v>
      </c>
      <c r="B11" t="str">
        <f>'GGRF all land'!B61</f>
        <v>Developing a Protocol for Net Carbon Sequestration from Restoration of Eastern Sierra Meadows</v>
      </c>
      <c r="C11" t="str">
        <f>'GGRF all land'!C61</f>
        <v>Department of Fish and Wildlife</v>
      </c>
      <c r="D11" t="str">
        <f>'GGRF all land'!D61</f>
        <v>Wetlands and Watershed Restoration</v>
      </c>
      <c r="E11" t="str">
        <f>'GGRF all land'!E61</f>
        <v>Mountain Meadow</v>
      </c>
      <c r="F11" t="str">
        <f>'GGRF all land'!F61</f>
        <v>WET</v>
      </c>
      <c r="G11" t="str">
        <f>'GGRF all land'!G61</f>
        <v>Restore 90 acres of Osa Meadow using the pond and plug technique.  The project is designed to enhance the meadows ability to sequester carbon and provide an array of co-benefits.</v>
      </c>
      <c r="H11">
        <f>'GGRF all land'!H61</f>
        <v>921766</v>
      </c>
      <c r="I11">
        <f>'GGRF all land'!I61</f>
        <v>2019</v>
      </c>
      <c r="J11" t="str">
        <f>'GGRF all land'!J61</f>
        <v>Restore habitat for mountain yellow-legged frog and Kern River rainbow trout., Raise local groundwater within the meadow, and improve water quality by reconnecting the stream to the floodplain of Osa Meadow.</v>
      </c>
      <c r="K11">
        <f>'GGRF all land'!K61</f>
        <v>1</v>
      </c>
      <c r="L11" t="str">
        <f>'GGRF all land'!L61</f>
        <v>2015</v>
      </c>
      <c r="M11">
        <v>90</v>
      </c>
    </row>
    <row r="12" spans="1:13" x14ac:dyDescent="0.35">
      <c r="A12" t="str">
        <f>'GGRF all land'!A62</f>
        <v>P1496012</v>
      </c>
      <c r="B12" t="str">
        <f>'GGRF all land'!B62</f>
        <v>Restoration of the Carbon Storing Ecosystem in Tuolumne Meadows, Yosemite National Park, CA</v>
      </c>
      <c r="C12" t="str">
        <f>'GGRF all land'!C62</f>
        <v>Department of Fish and Wildlife</v>
      </c>
      <c r="D12" t="str">
        <f>'GGRF all land'!D62</f>
        <v>Wetlands and Watershed Restoration</v>
      </c>
      <c r="E12" t="str">
        <f>'GGRF all land'!E62</f>
        <v>Mountain Meadow</v>
      </c>
      <c r="F12" t="str">
        <f>'GGRF all land'!F62</f>
        <v>WET</v>
      </c>
      <c r="G12" t="str">
        <f>'GGRF all land'!G62</f>
        <v>Restore 9 acres to the sedge-dominated plant community   to enhance the carbon sequestration capacity of the restored meadow, while also providing co-benefits (e.g., improved water holding capacity of the soils and greater sediment retention).</v>
      </c>
      <c r="H12">
        <f>'GGRF all land'!H62</f>
        <v>587996</v>
      </c>
      <c r="I12">
        <f>'GGRF all land'!I62</f>
        <v>104</v>
      </c>
      <c r="J12" t="str">
        <f>'GGRF all land'!J62</f>
        <v>Increased soil water-holding capacity created by increased soil organic matter content. Improved wildlife habitat from an increase in perennial plant cover.</v>
      </c>
      <c r="K12">
        <f>'GGRF all land'!K62</f>
        <v>1</v>
      </c>
      <c r="L12" t="str">
        <f>'GGRF all land'!L62</f>
        <v>2015</v>
      </c>
      <c r="M12">
        <v>9</v>
      </c>
    </row>
    <row r="13" spans="1:13" x14ac:dyDescent="0.35">
      <c r="A13" t="str">
        <f>'GGRF all land'!A63</f>
        <v>P1496010</v>
      </c>
      <c r="B13" t="str">
        <f>'GGRF all land'!B63</f>
        <v>Truckee Meadows Restoration Project</v>
      </c>
      <c r="C13" t="str">
        <f>'GGRF all land'!C63</f>
        <v>Department of Fish and Wildlife</v>
      </c>
      <c r="D13" t="str">
        <f>'GGRF all land'!D63</f>
        <v>Wetlands and Watershed Restoration</v>
      </c>
      <c r="E13" t="str">
        <f>'GGRF all land'!E63</f>
        <v>Mountain Meadow</v>
      </c>
      <c r="F13" t="str">
        <f>'GGRF all land'!F63</f>
        <v>WET</v>
      </c>
      <c r="G13" t="str">
        <f>'GGRF all land'!G63</f>
        <v>Restore and enhance up to 37 acres of degraded wet meadow and 2 acres of riparian habitat (modification of a culvert intake, construction of a new channel, restoration of headcuts in existing channel, and revegetation).</v>
      </c>
      <c r="H13">
        <f>'GGRF all land'!H63</f>
        <v>1495551</v>
      </c>
      <c r="I13">
        <f>'GGRF all land'!I63</f>
        <v>2129</v>
      </c>
      <c r="J13" t="str">
        <f>'GGRF all land'!J63</f>
        <v>Improved and reconnect hydrology of the meadow. Reduced erosion. Restored function in order to improve meadow condition and wildlife habitat.</v>
      </c>
      <c r="K13">
        <f>'GGRF all land'!K63</f>
        <v>1</v>
      </c>
      <c r="L13" t="str">
        <f>'GGRF all land'!L63</f>
        <v>2015</v>
      </c>
      <c r="M13">
        <v>37</v>
      </c>
    </row>
    <row r="14" spans="1:13" x14ac:dyDescent="0.35">
      <c r="A14" t="str">
        <f>'GGRF all land'!A64</f>
        <v>P1496009</v>
      </c>
      <c r="B14" t="str">
        <f>'GGRF all land'!B64</f>
        <v>Yuba Headwaters Meadow Restoration (3 Locations - Data reflects totals over all locations )</v>
      </c>
      <c r="C14" t="str">
        <f>'GGRF all land'!C64</f>
        <v>Department of Fish and Wildlife</v>
      </c>
      <c r="D14" t="str">
        <f>'GGRF all land'!D64</f>
        <v>Wetlands and Watershed Restoration</v>
      </c>
      <c r="E14" t="str">
        <f>'GGRF all land'!E64</f>
        <v>Mountain Meadow</v>
      </c>
      <c r="F14" t="str">
        <f>'GGRF all land'!F64</f>
        <v>WET</v>
      </c>
      <c r="G14" t="str">
        <f>'GGRF all land'!G64</f>
        <v>Restore Loney Meadow 47.2 ac, Deer Meadow 46.1 ac, and Bear Trap Meadow 72.0 ac through stream channel and gully restoration and road drainage improvements; reclaiming old roads; restoring natural flow paths; and re-vegetation work.</v>
      </c>
      <c r="H14">
        <f>'GGRF all land'!H64</f>
        <v>567480</v>
      </c>
      <c r="I14">
        <f>'GGRF all land'!I64</f>
        <v>15166</v>
      </c>
      <c r="J14" t="str">
        <f>'GGRF all land'!J64</f>
        <v>Improve water quantity and quality. Decrease sedimentation downstream of mountain meadows. Restore and expand habitat for native plants, fish, and wildlife, including sensitive species.</v>
      </c>
      <c r="K14">
        <f>'GGRF all land'!K64</f>
        <v>1</v>
      </c>
      <c r="L14" t="str">
        <f>'GGRF all land'!L64</f>
        <v>2015</v>
      </c>
      <c r="M14">
        <v>47.2</v>
      </c>
    </row>
    <row r="15" spans="1:13" x14ac:dyDescent="0.35">
      <c r="A15" t="str">
        <f>'GGRF all land'!A65</f>
        <v>P1496008</v>
      </c>
      <c r="B15" t="str">
        <f>'GGRF all land'!B65</f>
        <v>Bean Meadow Restoration Project</v>
      </c>
      <c r="C15" t="str">
        <f>'GGRF all land'!C65</f>
        <v>Department of Fish and Wildlife</v>
      </c>
      <c r="D15" t="str">
        <f>'GGRF all land'!D65</f>
        <v>Wetlands and Watershed Restoration</v>
      </c>
      <c r="E15" t="str">
        <f>'GGRF all land'!E65</f>
        <v>Mountain Meadow</v>
      </c>
      <c r="F15" t="str">
        <f>'GGRF all land'!F65</f>
        <v>WET</v>
      </c>
      <c r="G15" t="str">
        <f>'GGRF all land'!G65</f>
        <v>Restore/enhance 39 acres of wet meadow using pond and plug restoration technique to increase the capacity of the meadow to sequester carbon and provide co-benefits (reduce downstream sedimentation, improve water quality, improve wildlife habitat).</v>
      </c>
      <c r="H15">
        <f>'GGRF all land'!H65</f>
        <v>493543</v>
      </c>
      <c r="I15">
        <f>'GGRF all land'!I65</f>
        <v>3578</v>
      </c>
      <c r="J15" t="str">
        <f>'GGRF all land'!J65</f>
        <v>Improve water quality. Improve habitat for native plants, fish, and wildlife. Habitat quantity and quality are increased for aquatic biota and migratory and special-status species birds, such as great grey owls and bald eagles.</v>
      </c>
      <c r="K15">
        <f>'GGRF all land'!K65</f>
        <v>1</v>
      </c>
      <c r="L15" t="str">
        <f>'GGRF all land'!L65</f>
        <v>2015</v>
      </c>
      <c r="M15">
        <v>39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K37"/>
  <sheetViews>
    <sheetView workbookViewId="0">
      <selection activeCell="K5" sqref="K5"/>
    </sheetView>
  </sheetViews>
  <sheetFormatPr defaultRowHeight="14.5" x14ac:dyDescent="0.35"/>
  <cols>
    <col min="1" max="1" width="17.1796875" customWidth="1"/>
    <col min="7" max="7" width="32.26953125" customWidth="1"/>
  </cols>
  <sheetData>
    <row r="4" spans="1:11" ht="72.5" x14ac:dyDescent="0.35">
      <c r="A4" s="4" t="s">
        <v>10</v>
      </c>
      <c r="B4" s="4" t="s">
        <v>11</v>
      </c>
      <c r="C4" s="4" t="s">
        <v>12</v>
      </c>
      <c r="D4" s="4" t="s">
        <v>13</v>
      </c>
      <c r="E4" s="4" t="s">
        <v>14</v>
      </c>
      <c r="F4" s="5" t="s">
        <v>15</v>
      </c>
      <c r="G4" s="4" t="s">
        <v>16</v>
      </c>
      <c r="H4" s="4" t="s">
        <v>17</v>
      </c>
      <c r="I4" s="4" t="s">
        <v>18</v>
      </c>
      <c r="J4" s="4" t="s">
        <v>20</v>
      </c>
      <c r="K4" s="4" t="s">
        <v>21</v>
      </c>
    </row>
    <row r="5" spans="1:11" ht="87" x14ac:dyDescent="0.35">
      <c r="A5" s="6" t="s">
        <v>51</v>
      </c>
      <c r="B5" s="6" t="s">
        <v>52</v>
      </c>
      <c r="C5" s="6" t="s">
        <v>24</v>
      </c>
      <c r="D5" s="6" t="s">
        <v>45</v>
      </c>
      <c r="E5" s="6" t="s">
        <v>53</v>
      </c>
      <c r="F5" s="6" t="s">
        <v>54</v>
      </c>
      <c r="G5" s="6" t="s">
        <v>55</v>
      </c>
      <c r="H5" s="7">
        <v>49366</v>
      </c>
      <c r="I5" s="8">
        <v>4541</v>
      </c>
      <c r="J5" s="8">
        <v>1</v>
      </c>
      <c r="K5" s="6" t="s">
        <v>50</v>
      </c>
    </row>
    <row r="6" spans="1:11" ht="87" x14ac:dyDescent="0.35">
      <c r="A6" s="6" t="s">
        <v>74</v>
      </c>
      <c r="B6" s="6" t="s">
        <v>75</v>
      </c>
      <c r="C6" s="6" t="s">
        <v>24</v>
      </c>
      <c r="D6" s="6" t="s">
        <v>45</v>
      </c>
      <c r="E6" s="6" t="s">
        <v>53</v>
      </c>
      <c r="F6" s="6" t="s">
        <v>54</v>
      </c>
      <c r="G6" s="6" t="s">
        <v>76</v>
      </c>
      <c r="H6" s="7">
        <v>15769</v>
      </c>
      <c r="I6" s="8">
        <v>1032</v>
      </c>
      <c r="J6" s="8">
        <v>1</v>
      </c>
      <c r="K6" s="6" t="s">
        <v>50</v>
      </c>
    </row>
    <row r="7" spans="1:11" ht="87" x14ac:dyDescent="0.35">
      <c r="A7" s="6" t="s">
        <v>78</v>
      </c>
      <c r="B7" s="6" t="s">
        <v>79</v>
      </c>
      <c r="C7" s="6" t="s">
        <v>24</v>
      </c>
      <c r="D7" s="6" t="s">
        <v>45</v>
      </c>
      <c r="E7" s="6" t="s">
        <v>53</v>
      </c>
      <c r="F7" s="6" t="s">
        <v>54</v>
      </c>
      <c r="G7" s="6" t="s">
        <v>76</v>
      </c>
      <c r="H7" s="7">
        <v>45068</v>
      </c>
      <c r="I7" s="8">
        <v>3760</v>
      </c>
      <c r="J7" s="8">
        <v>1</v>
      </c>
      <c r="K7" s="6" t="s">
        <v>50</v>
      </c>
    </row>
    <row r="8" spans="1:11" ht="87" x14ac:dyDescent="0.35">
      <c r="A8" s="6" t="s">
        <v>80</v>
      </c>
      <c r="B8" s="6" t="s">
        <v>81</v>
      </c>
      <c r="C8" s="6" t="s">
        <v>24</v>
      </c>
      <c r="D8" s="6" t="s">
        <v>45</v>
      </c>
      <c r="E8" s="6" t="s">
        <v>53</v>
      </c>
      <c r="F8" s="6" t="s">
        <v>54</v>
      </c>
      <c r="G8" s="6" t="s">
        <v>76</v>
      </c>
      <c r="H8" s="7">
        <v>24114</v>
      </c>
      <c r="I8" s="8">
        <v>626</v>
      </c>
      <c r="J8" s="8">
        <v>1</v>
      </c>
      <c r="K8" s="6" t="s">
        <v>50</v>
      </c>
    </row>
    <row r="9" spans="1:11" ht="87" x14ac:dyDescent="0.35">
      <c r="A9" s="6" t="s">
        <v>133</v>
      </c>
      <c r="B9" s="6" t="s">
        <v>134</v>
      </c>
      <c r="C9" s="6" t="s">
        <v>24</v>
      </c>
      <c r="D9" s="6" t="s">
        <v>45</v>
      </c>
      <c r="E9" s="6" t="s">
        <v>53</v>
      </c>
      <c r="F9" s="6" t="s">
        <v>54</v>
      </c>
      <c r="G9" s="6" t="s">
        <v>131</v>
      </c>
      <c r="H9" s="7">
        <v>9619</v>
      </c>
      <c r="I9" s="8">
        <v>1323</v>
      </c>
      <c r="J9" s="8">
        <v>1</v>
      </c>
      <c r="K9" s="6" t="s">
        <v>50</v>
      </c>
    </row>
    <row r="10" spans="1:11" ht="87" x14ac:dyDescent="0.35">
      <c r="A10" s="6" t="s">
        <v>136</v>
      </c>
      <c r="B10" s="6" t="s">
        <v>137</v>
      </c>
      <c r="C10" s="6" t="s">
        <v>24</v>
      </c>
      <c r="D10" s="6" t="s">
        <v>45</v>
      </c>
      <c r="E10" s="6" t="s">
        <v>53</v>
      </c>
      <c r="F10" s="6" t="s">
        <v>54</v>
      </c>
      <c r="G10" s="6" t="s">
        <v>131</v>
      </c>
      <c r="H10" s="7">
        <v>11331</v>
      </c>
      <c r="I10" s="8">
        <v>1323</v>
      </c>
      <c r="J10" s="8">
        <v>1</v>
      </c>
      <c r="K10" s="6" t="s">
        <v>50</v>
      </c>
    </row>
    <row r="11" spans="1:11" ht="87" x14ac:dyDescent="0.35">
      <c r="A11" s="6" t="s">
        <v>141</v>
      </c>
      <c r="B11" s="6" t="s">
        <v>142</v>
      </c>
      <c r="C11" s="6" t="s">
        <v>24</v>
      </c>
      <c r="D11" s="6" t="s">
        <v>45</v>
      </c>
      <c r="E11" s="6" t="s">
        <v>53</v>
      </c>
      <c r="F11" s="6" t="s">
        <v>54</v>
      </c>
      <c r="G11" s="6" t="s">
        <v>143</v>
      </c>
      <c r="H11" s="7">
        <v>17719</v>
      </c>
      <c r="I11" s="8">
        <v>808</v>
      </c>
      <c r="J11" s="8">
        <v>1</v>
      </c>
      <c r="K11" s="6" t="s">
        <v>50</v>
      </c>
    </row>
    <row r="12" spans="1:11" ht="116" x14ac:dyDescent="0.35">
      <c r="A12" s="6" t="s">
        <v>144</v>
      </c>
      <c r="B12" s="6" t="s">
        <v>145</v>
      </c>
      <c r="C12" s="6" t="s">
        <v>24</v>
      </c>
      <c r="D12" s="6" t="s">
        <v>45</v>
      </c>
      <c r="E12" s="6" t="s">
        <v>53</v>
      </c>
      <c r="F12" s="6" t="s">
        <v>54</v>
      </c>
      <c r="G12" s="6" t="s">
        <v>146</v>
      </c>
      <c r="H12" s="7">
        <v>49500</v>
      </c>
      <c r="I12" s="8">
        <v>4372</v>
      </c>
      <c r="J12" s="8">
        <v>1</v>
      </c>
      <c r="K12" s="6" t="s">
        <v>50</v>
      </c>
    </row>
    <row r="13" spans="1:11" ht="87" x14ac:dyDescent="0.35">
      <c r="A13" s="6" t="s">
        <v>148</v>
      </c>
      <c r="B13" s="6" t="s">
        <v>149</v>
      </c>
      <c r="C13" s="6" t="s">
        <v>24</v>
      </c>
      <c r="D13" s="6" t="s">
        <v>45</v>
      </c>
      <c r="E13" s="6" t="s">
        <v>53</v>
      </c>
      <c r="F13" s="6" t="s">
        <v>54</v>
      </c>
      <c r="G13" s="6" t="s">
        <v>76</v>
      </c>
      <c r="H13" s="7">
        <v>99951</v>
      </c>
      <c r="I13" s="8">
        <v>23197</v>
      </c>
      <c r="J13" s="8">
        <v>1</v>
      </c>
      <c r="K13" s="6" t="s">
        <v>50</v>
      </c>
    </row>
    <row r="14" spans="1:11" ht="87" x14ac:dyDescent="0.35">
      <c r="A14" s="6" t="s">
        <v>150</v>
      </c>
      <c r="B14" s="6" t="s">
        <v>151</v>
      </c>
      <c r="C14" s="6" t="s">
        <v>24</v>
      </c>
      <c r="D14" s="6" t="s">
        <v>45</v>
      </c>
      <c r="E14" s="6" t="s">
        <v>53</v>
      </c>
      <c r="F14" s="6" t="s">
        <v>54</v>
      </c>
      <c r="G14" s="6" t="s">
        <v>76</v>
      </c>
      <c r="H14" s="7">
        <v>99959</v>
      </c>
      <c r="I14" s="8">
        <v>11550</v>
      </c>
      <c r="J14" s="8">
        <v>1</v>
      </c>
      <c r="K14" s="6" t="s">
        <v>50</v>
      </c>
    </row>
    <row r="15" spans="1:11" ht="87" x14ac:dyDescent="0.35">
      <c r="A15" s="6" t="s">
        <v>152</v>
      </c>
      <c r="B15" s="6" t="s">
        <v>153</v>
      </c>
      <c r="C15" s="6" t="s">
        <v>24</v>
      </c>
      <c r="D15" s="6" t="s">
        <v>45</v>
      </c>
      <c r="E15" s="6" t="s">
        <v>53</v>
      </c>
      <c r="F15" s="6" t="s">
        <v>54</v>
      </c>
      <c r="G15" s="6" t="s">
        <v>76</v>
      </c>
      <c r="H15" s="7">
        <v>16624</v>
      </c>
      <c r="I15" s="8">
        <v>177</v>
      </c>
      <c r="J15" s="8">
        <v>1</v>
      </c>
      <c r="K15" s="6" t="s">
        <v>50</v>
      </c>
    </row>
    <row r="16" spans="1:11" ht="87" x14ac:dyDescent="0.35">
      <c r="A16" s="6" t="s">
        <v>154</v>
      </c>
      <c r="B16" s="6" t="s">
        <v>155</v>
      </c>
      <c r="C16" s="6" t="s">
        <v>24</v>
      </c>
      <c r="D16" s="6" t="s">
        <v>45</v>
      </c>
      <c r="E16" s="6" t="s">
        <v>53</v>
      </c>
      <c r="F16" s="6" t="s">
        <v>54</v>
      </c>
      <c r="G16" s="6" t="s">
        <v>131</v>
      </c>
      <c r="H16" s="7">
        <v>9890</v>
      </c>
      <c r="I16" s="8">
        <v>1323</v>
      </c>
      <c r="J16" s="8">
        <v>1</v>
      </c>
      <c r="K16" s="6" t="s">
        <v>50</v>
      </c>
    </row>
    <row r="17" spans="1:11" ht="87" x14ac:dyDescent="0.35">
      <c r="A17" s="6" t="s">
        <v>156</v>
      </c>
      <c r="B17" s="6" t="s">
        <v>157</v>
      </c>
      <c r="C17" s="6" t="s">
        <v>24</v>
      </c>
      <c r="D17" s="6" t="s">
        <v>45</v>
      </c>
      <c r="E17" s="6" t="s">
        <v>53</v>
      </c>
      <c r="F17" s="6" t="s">
        <v>54</v>
      </c>
      <c r="G17" s="6" t="s">
        <v>76</v>
      </c>
      <c r="H17" s="7">
        <v>65456</v>
      </c>
      <c r="I17" s="8">
        <v>4222</v>
      </c>
      <c r="J17" s="8">
        <v>1</v>
      </c>
      <c r="K17" s="6" t="s">
        <v>50</v>
      </c>
    </row>
    <row r="18" spans="1:11" ht="101.5" x14ac:dyDescent="0.35">
      <c r="A18" s="6" t="s">
        <v>162</v>
      </c>
      <c r="B18" s="6" t="s">
        <v>163</v>
      </c>
      <c r="C18" s="6" t="s">
        <v>24</v>
      </c>
      <c r="D18" s="6" t="s">
        <v>45</v>
      </c>
      <c r="E18" s="6" t="s">
        <v>53</v>
      </c>
      <c r="F18" s="6" t="s">
        <v>54</v>
      </c>
      <c r="G18" s="6" t="s">
        <v>164</v>
      </c>
      <c r="H18" s="7">
        <v>34224</v>
      </c>
      <c r="I18" s="8">
        <v>1735</v>
      </c>
      <c r="J18" s="8">
        <v>1</v>
      </c>
      <c r="K18" s="6" t="s">
        <v>50</v>
      </c>
    </row>
    <row r="19" spans="1:11" ht="362.5" x14ac:dyDescent="0.35">
      <c r="A19" s="6" t="s">
        <v>176</v>
      </c>
      <c r="B19" s="6" t="s">
        <v>177</v>
      </c>
      <c r="C19" s="6" t="s">
        <v>24</v>
      </c>
      <c r="D19" s="6" t="s">
        <v>45</v>
      </c>
      <c r="E19" s="6" t="s">
        <v>53</v>
      </c>
      <c r="F19" s="6" t="s">
        <v>54</v>
      </c>
      <c r="G19" s="6" t="s">
        <v>178</v>
      </c>
      <c r="H19" s="7">
        <v>71488</v>
      </c>
      <c r="I19" s="8">
        <v>11356</v>
      </c>
      <c r="J19" s="8">
        <v>1</v>
      </c>
      <c r="K19" s="6" t="s">
        <v>50</v>
      </c>
    </row>
    <row r="20" spans="1:11" ht="275.5" x14ac:dyDescent="0.35">
      <c r="A20" s="6" t="s">
        <v>219</v>
      </c>
      <c r="B20" s="6" t="s">
        <v>220</v>
      </c>
      <c r="C20" s="6" t="s">
        <v>24</v>
      </c>
      <c r="D20" s="6" t="s">
        <v>45</v>
      </c>
      <c r="E20" s="6" t="s">
        <v>53</v>
      </c>
      <c r="F20" s="6" t="s">
        <v>54</v>
      </c>
      <c r="G20" s="6" t="s">
        <v>55</v>
      </c>
      <c r="H20" s="7">
        <v>49996</v>
      </c>
      <c r="I20" s="8">
        <v>1783</v>
      </c>
      <c r="J20" s="8">
        <v>1</v>
      </c>
      <c r="K20" s="6" t="s">
        <v>50</v>
      </c>
    </row>
    <row r="21" spans="1:11" ht="246.5" x14ac:dyDescent="0.35">
      <c r="A21" s="6" t="s">
        <v>246</v>
      </c>
      <c r="B21" s="6" t="s">
        <v>247</v>
      </c>
      <c r="C21" s="6" t="s">
        <v>24</v>
      </c>
      <c r="D21" s="6" t="s">
        <v>45</v>
      </c>
      <c r="E21" s="6" t="s">
        <v>38</v>
      </c>
      <c r="F21" s="6" t="s">
        <v>54</v>
      </c>
      <c r="G21" s="6" t="s">
        <v>248</v>
      </c>
      <c r="H21" s="7">
        <v>167735</v>
      </c>
      <c r="I21" s="8">
        <v>1259</v>
      </c>
      <c r="J21" s="8">
        <v>1</v>
      </c>
      <c r="K21" s="6" t="s">
        <v>50</v>
      </c>
    </row>
    <row r="22" spans="1:11" ht="116" x14ac:dyDescent="0.35">
      <c r="A22" s="6" t="s">
        <v>185</v>
      </c>
      <c r="B22" s="6" t="s">
        <v>186</v>
      </c>
      <c r="C22" s="6" t="s">
        <v>24</v>
      </c>
      <c r="D22" s="6" t="s">
        <v>25</v>
      </c>
      <c r="E22" s="6" t="s">
        <v>182</v>
      </c>
      <c r="F22" s="6" t="s">
        <v>54</v>
      </c>
      <c r="G22" s="6" t="s">
        <v>187</v>
      </c>
      <c r="H22" s="7">
        <v>5000000</v>
      </c>
      <c r="I22" s="8">
        <v>3355</v>
      </c>
      <c r="J22" s="8">
        <v>1</v>
      </c>
      <c r="K22" s="6" t="s">
        <v>64</v>
      </c>
    </row>
    <row r="23" spans="1:11" ht="275.5" x14ac:dyDescent="0.35">
      <c r="A23" s="6" t="s">
        <v>188</v>
      </c>
      <c r="B23" s="6" t="s">
        <v>189</v>
      </c>
      <c r="C23" s="6" t="s">
        <v>24</v>
      </c>
      <c r="D23" s="6" t="s">
        <v>25</v>
      </c>
      <c r="E23" s="6" t="s">
        <v>190</v>
      </c>
      <c r="F23" s="6" t="s">
        <v>54</v>
      </c>
      <c r="G23" s="6" t="s">
        <v>191</v>
      </c>
      <c r="H23" s="7">
        <v>4071904</v>
      </c>
      <c r="I23" s="8">
        <v>4102</v>
      </c>
      <c r="J23" s="8">
        <v>1</v>
      </c>
      <c r="K23" s="6" t="s">
        <v>64</v>
      </c>
    </row>
    <row r="24" spans="1:11" ht="87" x14ac:dyDescent="0.35">
      <c r="A24" s="6" t="s">
        <v>198</v>
      </c>
      <c r="B24" s="6" t="s">
        <v>199</v>
      </c>
      <c r="C24" s="6" t="s">
        <v>24</v>
      </c>
      <c r="D24" s="6" t="s">
        <v>45</v>
      </c>
      <c r="E24" s="6" t="s">
        <v>200</v>
      </c>
      <c r="F24" s="6" t="s">
        <v>54</v>
      </c>
      <c r="G24" s="6" t="s">
        <v>201</v>
      </c>
      <c r="H24" s="7">
        <v>489963</v>
      </c>
      <c r="I24" s="8">
        <v>494969</v>
      </c>
      <c r="J24" s="8">
        <v>1</v>
      </c>
      <c r="K24" s="6" t="s">
        <v>50</v>
      </c>
    </row>
    <row r="25" spans="1:11" ht="87" x14ac:dyDescent="0.35">
      <c r="A25" s="6" t="s">
        <v>203</v>
      </c>
      <c r="B25" s="6" t="s">
        <v>204</v>
      </c>
      <c r="C25" s="6" t="s">
        <v>24</v>
      </c>
      <c r="D25" s="6" t="s">
        <v>45</v>
      </c>
      <c r="E25" s="6" t="s">
        <v>200</v>
      </c>
      <c r="F25" s="6" t="s">
        <v>54</v>
      </c>
      <c r="G25" s="6" t="s">
        <v>205</v>
      </c>
      <c r="H25" s="7">
        <v>500000</v>
      </c>
      <c r="I25" s="8">
        <v>503489</v>
      </c>
      <c r="J25" s="8">
        <v>1</v>
      </c>
      <c r="K25" s="6" t="s">
        <v>50</v>
      </c>
    </row>
    <row r="26" spans="1:11" ht="319" x14ac:dyDescent="0.35">
      <c r="A26" s="6" t="s">
        <v>210</v>
      </c>
      <c r="B26" s="6" t="s">
        <v>211</v>
      </c>
      <c r="C26" s="6" t="s">
        <v>24</v>
      </c>
      <c r="D26" s="6" t="s">
        <v>45</v>
      </c>
      <c r="E26" s="6" t="s">
        <v>200</v>
      </c>
      <c r="F26" s="6" t="s">
        <v>54</v>
      </c>
      <c r="G26" s="6" t="s">
        <v>212</v>
      </c>
      <c r="H26" s="7">
        <v>1547622</v>
      </c>
      <c r="I26" s="8">
        <v>714506</v>
      </c>
      <c r="J26" s="8">
        <v>1</v>
      </c>
      <c r="K26" s="6" t="s">
        <v>50</v>
      </c>
    </row>
    <row r="27" spans="1:11" ht="409.5" x14ac:dyDescent="0.35">
      <c r="A27" s="6" t="s">
        <v>213</v>
      </c>
      <c r="B27" s="6" t="s">
        <v>214</v>
      </c>
      <c r="C27" s="6" t="s">
        <v>24</v>
      </c>
      <c r="D27" s="6" t="s">
        <v>45</v>
      </c>
      <c r="E27" s="6" t="s">
        <v>200</v>
      </c>
      <c r="F27" s="6" t="s">
        <v>54</v>
      </c>
      <c r="G27" s="6" t="s">
        <v>215</v>
      </c>
      <c r="H27" s="7">
        <v>1893957</v>
      </c>
      <c r="I27" s="8">
        <v>169671</v>
      </c>
      <c r="J27" s="8">
        <v>1</v>
      </c>
      <c r="K27" s="6" t="s">
        <v>50</v>
      </c>
    </row>
    <row r="28" spans="1:11" ht="409.5" x14ac:dyDescent="0.35">
      <c r="A28" s="6" t="s">
        <v>216</v>
      </c>
      <c r="B28" s="6" t="s">
        <v>217</v>
      </c>
      <c r="C28" s="6" t="s">
        <v>24</v>
      </c>
      <c r="D28" s="6" t="s">
        <v>45</v>
      </c>
      <c r="E28" s="6" t="s">
        <v>200</v>
      </c>
      <c r="F28" s="6" t="s">
        <v>54</v>
      </c>
      <c r="G28" s="6" t="s">
        <v>218</v>
      </c>
      <c r="H28" s="7">
        <v>793551</v>
      </c>
      <c r="I28" s="8">
        <v>58525</v>
      </c>
      <c r="J28" s="8">
        <v>1</v>
      </c>
      <c r="K28" s="6" t="s">
        <v>50</v>
      </c>
    </row>
    <row r="29" spans="1:11" ht="87" x14ac:dyDescent="0.35">
      <c r="A29" s="6" t="s">
        <v>128</v>
      </c>
      <c r="B29" s="6" t="s">
        <v>129</v>
      </c>
      <c r="C29" s="6" t="s">
        <v>24</v>
      </c>
      <c r="D29" s="6" t="s">
        <v>45</v>
      </c>
      <c r="E29" s="6" t="s">
        <v>53</v>
      </c>
      <c r="F29" s="6" t="s">
        <v>130</v>
      </c>
      <c r="G29" s="6" t="s">
        <v>131</v>
      </c>
      <c r="H29" s="7">
        <v>8763</v>
      </c>
      <c r="I29" s="8">
        <v>1323</v>
      </c>
      <c r="J29" s="8">
        <v>1</v>
      </c>
      <c r="K29" s="6" t="s">
        <v>50</v>
      </c>
    </row>
    <row r="30" spans="1:11" ht="409.5" x14ac:dyDescent="0.35">
      <c r="A30" s="6" t="s">
        <v>253</v>
      </c>
      <c r="B30" s="6" t="s">
        <v>254</v>
      </c>
      <c r="C30" s="6" t="s">
        <v>84</v>
      </c>
      <c r="D30" s="6" t="s">
        <v>85</v>
      </c>
      <c r="E30" s="6" t="s">
        <v>255</v>
      </c>
      <c r="F30" s="6" t="s">
        <v>87</v>
      </c>
      <c r="G30" s="6" t="s">
        <v>256</v>
      </c>
      <c r="H30" s="7">
        <v>999989</v>
      </c>
      <c r="I30" s="8">
        <v>2015</v>
      </c>
      <c r="J30" s="8">
        <v>1</v>
      </c>
      <c r="K30" s="6" t="s">
        <v>50</v>
      </c>
    </row>
    <row r="31" spans="1:11" ht="409.5" x14ac:dyDescent="0.35">
      <c r="A31" s="6" t="s">
        <v>266</v>
      </c>
      <c r="B31" s="6" t="s">
        <v>267</v>
      </c>
      <c r="C31" s="6" t="s">
        <v>84</v>
      </c>
      <c r="D31" s="6" t="s">
        <v>85</v>
      </c>
      <c r="E31" s="6" t="s">
        <v>268</v>
      </c>
      <c r="F31" s="6" t="s">
        <v>87</v>
      </c>
      <c r="G31" s="6" t="s">
        <v>269</v>
      </c>
      <c r="H31" s="7">
        <v>10386139</v>
      </c>
      <c r="I31" s="8">
        <v>500000</v>
      </c>
      <c r="J31" s="8">
        <v>1</v>
      </c>
      <c r="K31" s="6" t="s">
        <v>50</v>
      </c>
    </row>
    <row r="32" spans="1:11" ht="391.5" x14ac:dyDescent="0.35">
      <c r="A32" s="6" t="s">
        <v>82</v>
      </c>
      <c r="B32" s="6" t="s">
        <v>83</v>
      </c>
      <c r="C32" s="6" t="s">
        <v>84</v>
      </c>
      <c r="D32" s="6" t="s">
        <v>85</v>
      </c>
      <c r="E32" s="6" t="s">
        <v>86</v>
      </c>
      <c r="F32" s="6" t="s">
        <v>87</v>
      </c>
      <c r="G32" s="6" t="s">
        <v>88</v>
      </c>
      <c r="H32" s="7">
        <v>539672</v>
      </c>
      <c r="I32" s="8">
        <v>194</v>
      </c>
      <c r="J32" s="8">
        <v>1</v>
      </c>
      <c r="K32" s="6" t="s">
        <v>50</v>
      </c>
    </row>
    <row r="33" spans="1:11" ht="409.5" x14ac:dyDescent="0.35">
      <c r="A33" s="6" t="s">
        <v>90</v>
      </c>
      <c r="B33" s="6" t="s">
        <v>91</v>
      </c>
      <c r="C33" s="6" t="s">
        <v>84</v>
      </c>
      <c r="D33" s="6" t="s">
        <v>85</v>
      </c>
      <c r="E33" s="6" t="s">
        <v>86</v>
      </c>
      <c r="F33" s="6" t="s">
        <v>87</v>
      </c>
      <c r="G33" s="6" t="s">
        <v>92</v>
      </c>
      <c r="H33" s="7">
        <v>594176</v>
      </c>
      <c r="I33" s="8">
        <v>5725</v>
      </c>
      <c r="J33" s="8">
        <v>1</v>
      </c>
      <c r="K33" s="6" t="s">
        <v>50</v>
      </c>
    </row>
    <row r="34" spans="1:11" ht="348" x14ac:dyDescent="0.35">
      <c r="A34" s="6" t="s">
        <v>94</v>
      </c>
      <c r="B34" s="6" t="s">
        <v>95</v>
      </c>
      <c r="C34" s="6" t="s">
        <v>84</v>
      </c>
      <c r="D34" s="6" t="s">
        <v>85</v>
      </c>
      <c r="E34" s="6" t="s">
        <v>86</v>
      </c>
      <c r="F34" s="6" t="s">
        <v>87</v>
      </c>
      <c r="G34" s="6" t="s">
        <v>96</v>
      </c>
      <c r="H34" s="7">
        <v>679566</v>
      </c>
      <c r="I34" s="8">
        <v>23162</v>
      </c>
      <c r="J34" s="8">
        <v>1</v>
      </c>
      <c r="K34" s="6" t="s">
        <v>50</v>
      </c>
    </row>
    <row r="35" spans="1:11" ht="377" x14ac:dyDescent="0.35">
      <c r="A35" s="6" t="s">
        <v>98</v>
      </c>
      <c r="B35" s="6" t="s">
        <v>99</v>
      </c>
      <c r="C35" s="6" t="s">
        <v>84</v>
      </c>
      <c r="D35" s="6" t="s">
        <v>85</v>
      </c>
      <c r="E35" s="6" t="s">
        <v>86</v>
      </c>
      <c r="F35" s="6" t="s">
        <v>87</v>
      </c>
      <c r="G35" s="6" t="s">
        <v>100</v>
      </c>
      <c r="H35" s="7">
        <v>921766</v>
      </c>
      <c r="I35" s="8">
        <v>2019</v>
      </c>
      <c r="J35" s="8">
        <v>1</v>
      </c>
      <c r="K35" s="6" t="s">
        <v>50</v>
      </c>
    </row>
    <row r="36" spans="1:11" ht="409.5" x14ac:dyDescent="0.35">
      <c r="A36" s="6" t="s">
        <v>102</v>
      </c>
      <c r="B36" s="6" t="s">
        <v>103</v>
      </c>
      <c r="C36" s="6" t="s">
        <v>84</v>
      </c>
      <c r="D36" s="6" t="s">
        <v>85</v>
      </c>
      <c r="E36" s="6" t="s">
        <v>86</v>
      </c>
      <c r="F36" s="6" t="s">
        <v>87</v>
      </c>
      <c r="G36" s="6" t="s">
        <v>104</v>
      </c>
      <c r="H36" s="7">
        <v>587996</v>
      </c>
      <c r="I36" s="8">
        <v>104</v>
      </c>
      <c r="J36" s="8">
        <v>1</v>
      </c>
      <c r="K36" s="6" t="s">
        <v>50</v>
      </c>
    </row>
    <row r="37" spans="1:11" ht="145" x14ac:dyDescent="0.35">
      <c r="A37" s="6" t="s">
        <v>192</v>
      </c>
      <c r="B37" s="6" t="s">
        <v>193</v>
      </c>
      <c r="C37" s="6" t="s">
        <v>24</v>
      </c>
      <c r="D37" s="6" t="s">
        <v>25</v>
      </c>
      <c r="E37" s="6" t="s">
        <v>182</v>
      </c>
      <c r="F37" s="6"/>
      <c r="G37" s="6" t="s">
        <v>194</v>
      </c>
      <c r="H37" s="7">
        <v>977477</v>
      </c>
      <c r="I37" s="9">
        <v>0</v>
      </c>
      <c r="J37" s="8">
        <v>1</v>
      </c>
      <c r="K37" s="6" t="s">
        <v>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7"/>
  <sheetViews>
    <sheetView topLeftCell="L1" workbookViewId="0">
      <selection activeCell="AJ7" sqref="A1:AJ7"/>
    </sheetView>
  </sheetViews>
  <sheetFormatPr defaultRowHeight="14.5" x14ac:dyDescent="0.35"/>
  <cols>
    <col min="1" max="1" width="29.26953125" customWidth="1"/>
    <col min="2" max="2" width="10.81640625" customWidth="1"/>
  </cols>
  <sheetData>
    <row r="1" spans="1:36" x14ac:dyDescent="0.35">
      <c r="B1" s="1">
        <v>2016</v>
      </c>
      <c r="C1">
        <v>2017</v>
      </c>
      <c r="D1" s="1">
        <v>2018</v>
      </c>
      <c r="E1">
        <v>2019</v>
      </c>
      <c r="F1" s="1">
        <v>2020</v>
      </c>
      <c r="G1">
        <v>2021</v>
      </c>
      <c r="H1" s="1">
        <v>2022</v>
      </c>
      <c r="I1">
        <v>2023</v>
      </c>
      <c r="J1" s="1">
        <v>2024</v>
      </c>
      <c r="K1">
        <v>2025</v>
      </c>
      <c r="L1" s="1">
        <v>2026</v>
      </c>
      <c r="M1">
        <v>2027</v>
      </c>
      <c r="N1" s="1">
        <v>2028</v>
      </c>
      <c r="O1">
        <v>2029</v>
      </c>
      <c r="P1" s="1">
        <v>2030</v>
      </c>
      <c r="Q1">
        <v>2031</v>
      </c>
      <c r="R1" s="1">
        <v>2032</v>
      </c>
      <c r="S1">
        <v>2033</v>
      </c>
      <c r="T1" s="1">
        <v>2034</v>
      </c>
      <c r="U1">
        <v>2035</v>
      </c>
      <c r="V1" s="1">
        <v>2036</v>
      </c>
      <c r="W1">
        <v>2037</v>
      </c>
      <c r="X1" s="1">
        <v>2038</v>
      </c>
      <c r="Y1">
        <v>2039</v>
      </c>
      <c r="Z1" s="1">
        <v>2040</v>
      </c>
      <c r="AA1">
        <v>2041</v>
      </c>
      <c r="AB1" s="1">
        <v>2042</v>
      </c>
      <c r="AC1">
        <v>2043</v>
      </c>
      <c r="AD1" s="1">
        <v>2044</v>
      </c>
      <c r="AE1">
        <v>2045</v>
      </c>
      <c r="AF1" s="1">
        <v>2046</v>
      </c>
      <c r="AG1">
        <v>2047</v>
      </c>
      <c r="AH1" s="1">
        <v>2048</v>
      </c>
      <c r="AI1">
        <v>2049</v>
      </c>
      <c r="AJ1" s="1">
        <v>2050</v>
      </c>
    </row>
    <row r="2" spans="1:36" x14ac:dyDescent="0.35">
      <c r="A2" t="s">
        <v>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35">
      <c r="A3" t="s">
        <v>3</v>
      </c>
      <c r="B3" s="2">
        <f>'Max from PNAS -Cameron et al.'!$C$30</f>
        <v>48051.380000000005</v>
      </c>
      <c r="C3" s="2">
        <f>'Max from PNAS -Cameron et al.'!$C$30</f>
        <v>48051.380000000005</v>
      </c>
      <c r="D3" s="2">
        <f>'Max from PNAS -Cameron et al.'!$C$30</f>
        <v>48051.380000000005</v>
      </c>
      <c r="E3" s="2">
        <f>'Max from PNAS -Cameron et al.'!$C$30</f>
        <v>48051.380000000005</v>
      </c>
      <c r="F3" s="2">
        <f>'Max from PNAS -Cameron et al.'!$C$30</f>
        <v>48051.380000000005</v>
      </c>
      <c r="G3" s="2">
        <f>'Max from PNAS -Cameron et al.'!$C$30</f>
        <v>48051.380000000005</v>
      </c>
      <c r="H3" s="2">
        <f>'Max from PNAS -Cameron et al.'!$C$30</f>
        <v>48051.380000000005</v>
      </c>
      <c r="I3" s="2">
        <f>'Max from PNAS -Cameron et al.'!$C$30</f>
        <v>48051.380000000005</v>
      </c>
      <c r="J3" s="2">
        <f>'Max from PNAS -Cameron et al.'!$C$30</f>
        <v>48051.380000000005</v>
      </c>
      <c r="K3" s="2">
        <f>'Max from PNAS -Cameron et al.'!$C$30</f>
        <v>48051.380000000005</v>
      </c>
      <c r="L3" s="2">
        <f>'Max from PNAS -Cameron et al.'!$C$30</f>
        <v>48051.380000000005</v>
      </c>
      <c r="M3" s="2">
        <f>'Max from PNAS -Cameron et al.'!$C$30</f>
        <v>48051.380000000005</v>
      </c>
      <c r="N3" s="2">
        <f>'Max from PNAS -Cameron et al.'!$C$30</f>
        <v>48051.380000000005</v>
      </c>
      <c r="O3" s="2">
        <f>'Max from PNAS -Cameron et al.'!$C$30</f>
        <v>48051.380000000005</v>
      </c>
      <c r="P3" s="2">
        <f>'Max from PNAS -Cameron et al.'!$C$30</f>
        <v>48051.380000000005</v>
      </c>
      <c r="Q3" s="2">
        <f>'Max from PNAS -Cameron et al.'!$C$30</f>
        <v>48051.380000000005</v>
      </c>
      <c r="R3" s="2">
        <f>'Max from PNAS -Cameron et al.'!$C$30</f>
        <v>48051.380000000005</v>
      </c>
      <c r="S3" s="2">
        <f>'Max from PNAS -Cameron et al.'!$C$30</f>
        <v>48051.380000000005</v>
      </c>
      <c r="T3" s="2">
        <f>'Max from PNAS -Cameron et al.'!$C$30</f>
        <v>48051.380000000005</v>
      </c>
      <c r="U3" s="2">
        <f>'Max from PNAS -Cameron et al.'!$C$30</f>
        <v>48051.380000000005</v>
      </c>
      <c r="V3" s="2">
        <f>'Max from PNAS -Cameron et al.'!$C$30</f>
        <v>48051.380000000005</v>
      </c>
      <c r="W3" s="2">
        <f>'Max from PNAS -Cameron et al.'!$C$30</f>
        <v>48051.380000000005</v>
      </c>
      <c r="X3" s="2">
        <f>'Max from PNAS -Cameron et al.'!$C$30</f>
        <v>48051.380000000005</v>
      </c>
      <c r="Y3" s="2">
        <f>'Max from PNAS -Cameron et al.'!$C$30</f>
        <v>48051.380000000005</v>
      </c>
      <c r="Z3" s="2">
        <f>'Max from PNAS -Cameron et al.'!$C$30</f>
        <v>48051.380000000005</v>
      </c>
      <c r="AA3" s="2">
        <f>'Max from PNAS -Cameron et al.'!$C$30</f>
        <v>48051.380000000005</v>
      </c>
      <c r="AB3" s="2">
        <f>'Max from PNAS -Cameron et al.'!$C$30</f>
        <v>48051.380000000005</v>
      </c>
      <c r="AC3" s="2">
        <f>'Max from PNAS -Cameron et al.'!$C$30</f>
        <v>48051.380000000005</v>
      </c>
      <c r="AD3" s="2">
        <f>'Max from PNAS -Cameron et al.'!$C$30</f>
        <v>48051.380000000005</v>
      </c>
      <c r="AE3" s="2">
        <f>'Max from PNAS -Cameron et al.'!$C$30</f>
        <v>48051.380000000005</v>
      </c>
      <c r="AF3" s="2">
        <f>'Max from PNAS -Cameron et al.'!$C$30</f>
        <v>48051.380000000005</v>
      </c>
      <c r="AG3" s="2">
        <f>'Max from PNAS -Cameron et al.'!$C$30</f>
        <v>48051.380000000005</v>
      </c>
      <c r="AH3" s="2">
        <f>'Max from PNAS -Cameron et al.'!$C$30</f>
        <v>48051.380000000005</v>
      </c>
      <c r="AI3" s="2">
        <f>'Max from PNAS -Cameron et al.'!$C$30</f>
        <v>48051.380000000005</v>
      </c>
      <c r="AJ3" s="2">
        <f>'Max from PNAS -Cameron et al.'!$C$30</f>
        <v>48051.380000000005</v>
      </c>
    </row>
    <row r="4" spans="1:36" x14ac:dyDescent="0.35">
      <c r="A4" t="s">
        <v>4</v>
      </c>
      <c r="B4" s="2">
        <f>'Max from PNAS -Cameron et al.'!$C$27</f>
        <v>131275.56</v>
      </c>
      <c r="C4" s="2">
        <f>'Max from PNAS -Cameron et al.'!$C$27</f>
        <v>131275.56</v>
      </c>
      <c r="D4" s="2">
        <f>'Max from PNAS -Cameron et al.'!$C$27</f>
        <v>131275.56</v>
      </c>
      <c r="E4" s="2">
        <f>'Max from PNAS -Cameron et al.'!$C$27</f>
        <v>131275.56</v>
      </c>
      <c r="F4" s="2">
        <f>'Max from PNAS -Cameron et al.'!$C$27</f>
        <v>131275.56</v>
      </c>
      <c r="G4" s="2">
        <f>'Max from PNAS -Cameron et al.'!$C$27</f>
        <v>131275.56</v>
      </c>
      <c r="H4" s="2">
        <f>'Max from PNAS -Cameron et al.'!$C$27</f>
        <v>131275.56</v>
      </c>
      <c r="I4" s="2">
        <f>'Max from PNAS -Cameron et al.'!$C$27</f>
        <v>131275.56</v>
      </c>
      <c r="J4" s="2">
        <f>'Max from PNAS -Cameron et al.'!$C$27</f>
        <v>131275.56</v>
      </c>
      <c r="K4" s="2">
        <f>'Max from PNAS -Cameron et al.'!$C$27</f>
        <v>131275.56</v>
      </c>
      <c r="L4" s="2">
        <f>'Max from PNAS -Cameron et al.'!$C$27</f>
        <v>131275.56</v>
      </c>
      <c r="M4" s="2">
        <f>'Max from PNAS -Cameron et al.'!$C$27</f>
        <v>131275.56</v>
      </c>
      <c r="N4" s="2">
        <f>'Max from PNAS -Cameron et al.'!$C$27</f>
        <v>131275.56</v>
      </c>
      <c r="O4" s="2">
        <f>'Max from PNAS -Cameron et al.'!$C$27</f>
        <v>131275.56</v>
      </c>
      <c r="P4" s="2">
        <f>'Max from PNAS -Cameron et al.'!$C$27</f>
        <v>131275.56</v>
      </c>
      <c r="Q4" s="2">
        <f>'Max from PNAS -Cameron et al.'!$C$27</f>
        <v>131275.56</v>
      </c>
      <c r="R4" s="2">
        <f>'Max from PNAS -Cameron et al.'!$C$27</f>
        <v>131275.56</v>
      </c>
      <c r="S4" s="2">
        <f>'Max from PNAS -Cameron et al.'!$C$27</f>
        <v>131275.56</v>
      </c>
      <c r="T4" s="2">
        <f>'Max from PNAS -Cameron et al.'!$C$27</f>
        <v>131275.56</v>
      </c>
      <c r="U4" s="2">
        <f>'Max from PNAS -Cameron et al.'!$C$27</f>
        <v>131275.56</v>
      </c>
      <c r="V4" s="2">
        <f>'Max from PNAS -Cameron et al.'!$C$27</f>
        <v>131275.56</v>
      </c>
      <c r="W4" s="2">
        <f>'Max from PNAS -Cameron et al.'!$C$27</f>
        <v>131275.56</v>
      </c>
      <c r="X4" s="2">
        <f>'Max from PNAS -Cameron et al.'!$C$27</f>
        <v>131275.56</v>
      </c>
      <c r="Y4" s="2">
        <f>'Max from PNAS -Cameron et al.'!$C$27</f>
        <v>131275.56</v>
      </c>
      <c r="Z4" s="2">
        <f>'Max from PNAS -Cameron et al.'!$C$27</f>
        <v>131275.56</v>
      </c>
      <c r="AA4" s="2">
        <f>'Max from PNAS -Cameron et al.'!$C$27</f>
        <v>131275.56</v>
      </c>
      <c r="AB4" s="2">
        <f>'Max from PNAS -Cameron et al.'!$C$27</f>
        <v>131275.56</v>
      </c>
      <c r="AC4" s="2">
        <f>'Max from PNAS -Cameron et al.'!$C$27</f>
        <v>131275.56</v>
      </c>
      <c r="AD4" s="2">
        <f>'Max from PNAS -Cameron et al.'!$C$27</f>
        <v>131275.56</v>
      </c>
      <c r="AE4" s="2">
        <f>'Max from PNAS -Cameron et al.'!$C$27</f>
        <v>131275.56</v>
      </c>
      <c r="AF4" s="2">
        <f>'Max from PNAS -Cameron et al.'!$C$27</f>
        <v>131275.56</v>
      </c>
      <c r="AG4" s="2">
        <f>'Max from PNAS -Cameron et al.'!$C$27</f>
        <v>131275.56</v>
      </c>
      <c r="AH4" s="2">
        <f>'Max from PNAS -Cameron et al.'!$C$27</f>
        <v>131275.56</v>
      </c>
      <c r="AI4" s="2">
        <f>'Max from PNAS -Cameron et al.'!$C$27</f>
        <v>131275.56</v>
      </c>
      <c r="AJ4" s="2">
        <f>'Max from PNAS -Cameron et al.'!$C$27</f>
        <v>131275.56</v>
      </c>
    </row>
    <row r="5" spans="1:36" x14ac:dyDescent="0.35">
      <c r="A5" t="s">
        <v>5</v>
      </c>
      <c r="B5" s="2">
        <f>'Max from PNAS -Cameron et al.'!$C$10</f>
        <v>26414.18</v>
      </c>
      <c r="C5" s="2">
        <f>'Max from PNAS -Cameron et al.'!$C$10</f>
        <v>26414.18</v>
      </c>
      <c r="D5" s="2">
        <f>'Max from PNAS -Cameron et al.'!$C$10</f>
        <v>26414.18</v>
      </c>
      <c r="E5" s="2">
        <f>'Max from PNAS -Cameron et al.'!$C$10</f>
        <v>26414.18</v>
      </c>
      <c r="F5" s="2">
        <f>'Max from PNAS -Cameron et al.'!$C$10</f>
        <v>26414.18</v>
      </c>
      <c r="G5" s="2">
        <f>'Max from PNAS -Cameron et al.'!$C$10</f>
        <v>26414.18</v>
      </c>
      <c r="H5" s="2">
        <f>'Max from PNAS -Cameron et al.'!$C$10</f>
        <v>26414.18</v>
      </c>
      <c r="I5" s="2">
        <f>'Max from PNAS -Cameron et al.'!$C$10</f>
        <v>26414.18</v>
      </c>
      <c r="J5" s="2">
        <f>'Max from PNAS -Cameron et al.'!$C$10</f>
        <v>26414.18</v>
      </c>
      <c r="K5" s="2">
        <f>'Max from PNAS -Cameron et al.'!$C$10</f>
        <v>26414.18</v>
      </c>
      <c r="L5" s="2">
        <f>'Max from PNAS -Cameron et al.'!$C$10</f>
        <v>26414.18</v>
      </c>
      <c r="M5" s="2">
        <f>'Max from PNAS -Cameron et al.'!$C$10</f>
        <v>26414.18</v>
      </c>
      <c r="N5" s="2">
        <f>'Max from PNAS -Cameron et al.'!$C$10</f>
        <v>26414.18</v>
      </c>
      <c r="O5" s="2">
        <f>'Max from PNAS -Cameron et al.'!$C$10</f>
        <v>26414.18</v>
      </c>
      <c r="P5" s="2">
        <f>'Max from PNAS -Cameron et al.'!$C$10</f>
        <v>26414.18</v>
      </c>
      <c r="Q5" s="2">
        <f>'Max from PNAS -Cameron et al.'!$C$10</f>
        <v>26414.18</v>
      </c>
      <c r="R5" s="2">
        <f>'Max from PNAS -Cameron et al.'!$C$10</f>
        <v>26414.18</v>
      </c>
      <c r="S5" s="2">
        <f>'Max from PNAS -Cameron et al.'!$C$10</f>
        <v>26414.18</v>
      </c>
      <c r="T5" s="2">
        <f>'Max from PNAS -Cameron et al.'!$C$10</f>
        <v>26414.18</v>
      </c>
      <c r="U5" s="2">
        <f>'Max from PNAS -Cameron et al.'!$C$10</f>
        <v>26414.18</v>
      </c>
      <c r="V5" s="2">
        <f>'Max from PNAS -Cameron et al.'!$C$10</f>
        <v>26414.18</v>
      </c>
      <c r="W5" s="2">
        <f>'Max from PNAS -Cameron et al.'!$C$10</f>
        <v>26414.18</v>
      </c>
      <c r="X5" s="2">
        <f>'Max from PNAS -Cameron et al.'!$C$10</f>
        <v>26414.18</v>
      </c>
      <c r="Y5" s="2">
        <f>'Max from PNAS -Cameron et al.'!$C$10</f>
        <v>26414.18</v>
      </c>
      <c r="Z5" s="2">
        <f>'Max from PNAS -Cameron et al.'!$C$10</f>
        <v>26414.18</v>
      </c>
      <c r="AA5" s="2">
        <f>'Max from PNAS -Cameron et al.'!$C$10</f>
        <v>26414.18</v>
      </c>
      <c r="AB5" s="2">
        <f>'Max from PNAS -Cameron et al.'!$C$10</f>
        <v>26414.18</v>
      </c>
      <c r="AC5" s="2">
        <f>'Max from PNAS -Cameron et al.'!$C$10</f>
        <v>26414.18</v>
      </c>
      <c r="AD5" s="2">
        <f>'Max from PNAS -Cameron et al.'!$C$10</f>
        <v>26414.18</v>
      </c>
      <c r="AE5" s="2">
        <f>'Max from PNAS -Cameron et al.'!$C$10</f>
        <v>26414.18</v>
      </c>
      <c r="AF5" s="2">
        <f>'Max from PNAS -Cameron et al.'!$C$10</f>
        <v>26414.18</v>
      </c>
      <c r="AG5" s="2">
        <f>'Max from PNAS -Cameron et al.'!$C$10</f>
        <v>26414.18</v>
      </c>
      <c r="AH5" s="2">
        <f>'Max from PNAS -Cameron et al.'!$C$10</f>
        <v>26414.18</v>
      </c>
      <c r="AI5" s="2">
        <f>'Max from PNAS -Cameron et al.'!$C$10</f>
        <v>26414.18</v>
      </c>
      <c r="AJ5" s="2">
        <f>'Max from PNAS -Cameron et al.'!$C$10</f>
        <v>26414.18</v>
      </c>
    </row>
    <row r="6" spans="1:36" x14ac:dyDescent="0.35">
      <c r="A6" t="s">
        <v>6</v>
      </c>
      <c r="B6">
        <f>'Max from PNAS -Cameron et al.'!$C$21</f>
        <v>4685.59</v>
      </c>
      <c r="C6">
        <f>'Max from PNAS -Cameron et al.'!$C$21</f>
        <v>4685.59</v>
      </c>
      <c r="D6">
        <f>'Max from PNAS -Cameron et al.'!$C$21</f>
        <v>4685.59</v>
      </c>
      <c r="E6">
        <f>'Max from PNAS -Cameron et al.'!$C$21</f>
        <v>4685.59</v>
      </c>
      <c r="F6">
        <f>'Max from PNAS -Cameron et al.'!$C$21</f>
        <v>4685.59</v>
      </c>
      <c r="G6">
        <f>'Max from PNAS -Cameron et al.'!$C$21</f>
        <v>4685.59</v>
      </c>
      <c r="H6">
        <f>'Max from PNAS -Cameron et al.'!$C$21</f>
        <v>4685.59</v>
      </c>
      <c r="I6">
        <f>'Max from PNAS -Cameron et al.'!$C$21</f>
        <v>4685.59</v>
      </c>
      <c r="J6">
        <f>'Max from PNAS -Cameron et al.'!$C$21</f>
        <v>4685.59</v>
      </c>
      <c r="K6">
        <f>'Max from PNAS -Cameron et al.'!$C$21</f>
        <v>4685.59</v>
      </c>
      <c r="L6">
        <f>'Max from PNAS -Cameron et al.'!$C$21</f>
        <v>4685.59</v>
      </c>
      <c r="M6">
        <f>'Max from PNAS -Cameron et al.'!$C$21</f>
        <v>4685.59</v>
      </c>
      <c r="N6">
        <f>'Max from PNAS -Cameron et al.'!$C$21</f>
        <v>4685.59</v>
      </c>
      <c r="O6">
        <f>'Max from PNAS -Cameron et al.'!$C$21</f>
        <v>4685.59</v>
      </c>
      <c r="P6">
        <f>'Max from PNAS -Cameron et al.'!$C$21</f>
        <v>4685.59</v>
      </c>
      <c r="Q6">
        <f>'Max from PNAS -Cameron et al.'!$C$21</f>
        <v>4685.59</v>
      </c>
      <c r="R6">
        <f>'Max from PNAS -Cameron et al.'!$C$21</f>
        <v>4685.59</v>
      </c>
      <c r="S6">
        <f>'Max from PNAS -Cameron et al.'!$C$21</f>
        <v>4685.59</v>
      </c>
      <c r="T6">
        <f>'Max from PNAS -Cameron et al.'!$C$21</f>
        <v>4685.59</v>
      </c>
      <c r="U6">
        <f>'Max from PNAS -Cameron et al.'!$C$21</f>
        <v>4685.59</v>
      </c>
      <c r="V6">
        <f>'Max from PNAS -Cameron et al.'!$C$21</f>
        <v>4685.59</v>
      </c>
      <c r="W6">
        <f>'Max from PNAS -Cameron et al.'!$C$21</f>
        <v>4685.59</v>
      </c>
      <c r="X6">
        <f>'Max from PNAS -Cameron et al.'!$C$21</f>
        <v>4685.59</v>
      </c>
      <c r="Y6">
        <f>'Max from PNAS -Cameron et al.'!$C$21</f>
        <v>4685.59</v>
      </c>
      <c r="Z6">
        <f>'Max from PNAS -Cameron et al.'!$C$21</f>
        <v>4685.59</v>
      </c>
      <c r="AA6">
        <f>'Max from PNAS -Cameron et al.'!$C$21</f>
        <v>4685.59</v>
      </c>
      <c r="AB6">
        <f>'Max from PNAS -Cameron et al.'!$C$21</f>
        <v>4685.59</v>
      </c>
      <c r="AC6">
        <f>'Max from PNAS -Cameron et al.'!$C$21</f>
        <v>4685.59</v>
      </c>
      <c r="AD6">
        <f>'Max from PNAS -Cameron et al.'!$C$21</f>
        <v>4685.59</v>
      </c>
      <c r="AE6">
        <f>'Max from PNAS -Cameron et al.'!$C$21</f>
        <v>4685.59</v>
      </c>
      <c r="AF6">
        <f>'Max from PNAS -Cameron et al.'!$C$21</f>
        <v>4685.59</v>
      </c>
      <c r="AG6">
        <f>'Max from PNAS -Cameron et al.'!$C$21</f>
        <v>4685.59</v>
      </c>
      <c r="AH6">
        <f>'Max from PNAS -Cameron et al.'!$C$21</f>
        <v>4685.59</v>
      </c>
      <c r="AI6">
        <f>'Max from PNAS -Cameron et al.'!$C$21</f>
        <v>4685.59</v>
      </c>
      <c r="AJ6">
        <f>'Max from PNAS -Cameron et al.'!$C$21</f>
        <v>4685.59</v>
      </c>
    </row>
    <row r="7" spans="1:36" x14ac:dyDescent="0.35">
      <c r="A7" t="s">
        <v>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vt:lpstr>
      <vt:lpstr>mapping generic EPS to CA EPS</vt:lpstr>
      <vt:lpstr>GGRF all land</vt:lpstr>
      <vt:lpstr>Moderate vs. Max values</vt:lpstr>
      <vt:lpstr>Max from PNAS -Cameron et al.</vt:lpstr>
      <vt:lpstr>AVO</vt:lpstr>
      <vt:lpstr>WET</vt:lpstr>
      <vt:lpstr>REF</vt:lpstr>
      <vt:lpstr>PLANAbPiaSY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2017-01-27T05:17:42Z</dcterms:created>
  <dcterms:modified xsi:type="dcterms:W3CDTF">2018-09-12T17:23:20Z</dcterms:modified>
</cp:coreProperties>
</file>