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445" windowHeight="7410"/>
  </bookViews>
  <sheets>
    <sheet name="About" sheetId="9" r:id="rId1"/>
    <sheet name="E3 lifetimes" sheetId="12" r:id="rId2"/>
    <sheet name="Data" sheetId="2" r:id="rId3"/>
    <sheet name="AVL" sheetId="10" r:id="rId4"/>
  </sheets>
  <calcPr calcId="145621"/>
</workbook>
</file>

<file path=xl/calcChain.xml><?xml version="1.0" encoding="utf-8"?>
<calcChain xmlns="http://schemas.openxmlformats.org/spreadsheetml/2006/main">
  <c r="B2" i="10" l="1"/>
  <c r="B3" i="10"/>
  <c r="B6" i="10" l="1"/>
  <c r="B5" i="10"/>
  <c r="B4" i="10"/>
  <c r="D24" i="2"/>
  <c r="E24" i="2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/>
  <c r="D31" i="2"/>
  <c r="E31" i="2" s="1"/>
  <c r="D32" i="2"/>
  <c r="E32" i="2"/>
  <c r="D33" i="2"/>
  <c r="E33" i="2" s="1"/>
  <c r="A36" i="2" l="1"/>
  <c r="A39" i="2" s="1"/>
</calcChain>
</file>

<file path=xl/sharedStrings.xml><?xml version="1.0" encoding="utf-8"?>
<sst xmlns="http://schemas.openxmlformats.org/spreadsheetml/2006/main" count="80" uniqueCount="69">
  <si>
    <t>Bureau of Transportation Statistics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</si>
  <si>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</si>
  <si>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</si>
  <si>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</si>
  <si>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</si>
  <si>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</si>
  <si>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</si>
  <si>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</si>
  <si>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</si>
  <si>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</si>
  <si>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</si>
  <si>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</si>
  <si>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</si>
  <si>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</si>
  <si>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</si>
  <si>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</si>
  <si>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</si>
  <si>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</si>
  <si>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</si>
  <si>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</si>
  <si>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</si>
  <si>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</si>
  <si>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</si>
  <si>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</si>
  <si>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</si>
  <si>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</si>
  <si>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</si>
  <si>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</si>
  <si>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</si>
  <si>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</si>
  <si>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</si>
  <si>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</si>
  <si>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</si>
  <si>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</si>
  <si>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</si>
  <si>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</si>
  <si>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</si>
  <si>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</si>
  <si>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</si>
  <si>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</si>
  <si>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</si>
  <si>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</si>
  <si>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</si>
  <si>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</si>
  <si>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</si>
  <si>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HDVs</t>
  </si>
  <si>
    <t>aircraft</t>
  </si>
  <si>
    <t>rail and ships</t>
  </si>
  <si>
    <t>motorbikes</t>
  </si>
  <si>
    <t>Vehicle</t>
  </si>
  <si>
    <t>Lifetime (yr)</t>
  </si>
  <si>
    <t>Transportation Energy Data Book Ed. 34</t>
  </si>
  <si>
    <t>Table 3-14, Row 43</t>
  </si>
  <si>
    <t>http://cta.ornl.gov/data/tedb34/Spreadsheets/Table3_14.xls</t>
  </si>
  <si>
    <t>About</t>
  </si>
  <si>
    <t>The model requires the lifetime to be an integer, so we round to the nearest integer.</t>
  </si>
  <si>
    <t xml:space="preserve">LDV passenger and LDV truck. </t>
  </si>
  <si>
    <t>HDV</t>
  </si>
  <si>
    <t xml:space="preserve">EPS model does not allow for different HDV values.   The model uses the HD truck value, seeing as HD trucks are a more important source of emissions. </t>
  </si>
  <si>
    <t>US national data are used for other vehicle types.</t>
  </si>
  <si>
    <t xml:space="preserve">E3 data are used for on-road vehicles, except for motorcycles. 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</si>
  <si>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</si>
  <si>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</si>
  <si>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</si>
  <si>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</si>
  <si>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</si>
  <si>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</si>
  <si>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LDV and HDV Lifetimes</t>
  </si>
  <si>
    <t xml:space="preserve">See "E3 Lifetimes" spreadsheet for details.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</si>
</sst>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9" formatCode="#,##0_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sz val="9"/>
      <name val="Helv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29" fillId="0" borderId="10">
      <alignment horizontal="right" vertical="center"/>
    </xf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applyAlignmen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19050</xdr:rowOff>
    </xdr:from>
    <xdr:to>
      <xdr:col>9</xdr:col>
      <xdr:colOff>457200</xdr:colOff>
      <xdr:row>13</xdr:row>
      <xdr:rowOff>78105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81000"/>
          <a:ext cx="5943600" cy="204978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13</xdr:row>
      <xdr:rowOff>152400</xdr:rowOff>
    </xdr:from>
    <xdr:to>
      <xdr:col>9</xdr:col>
      <xdr:colOff>485775</xdr:colOff>
      <xdr:row>27</xdr:row>
      <xdr:rowOff>42545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2505075"/>
          <a:ext cx="5943600" cy="2423795"/>
        </a:xfrm>
        <a:prstGeom prst="rect">
          <a:avLst/>
        </a:prstGeom>
      </xdr:spPr>
    </xdr:pic>
    <xdr:clientData/>
  </xdr:twoCellAnchor>
  <xdr:twoCellAnchor editAs="oneCell">
    <xdr:from>
      <xdr:col>0</xdr:col>
      <xdr:colOff>366712</xdr:colOff>
      <xdr:row>28</xdr:row>
      <xdr:rowOff>14288</xdr:rowOff>
    </xdr:from>
    <xdr:to>
      <xdr:col>9</xdr:col>
      <xdr:colOff>481012</xdr:colOff>
      <xdr:row>43</xdr:row>
      <xdr:rowOff>59373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712" y="5081588"/>
          <a:ext cx="5943600" cy="2759710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44</xdr:row>
      <xdr:rowOff>85725</xdr:rowOff>
    </xdr:from>
    <xdr:to>
      <xdr:col>9</xdr:col>
      <xdr:colOff>533400</xdr:colOff>
      <xdr:row>57</xdr:row>
      <xdr:rowOff>137160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8048625"/>
          <a:ext cx="5943600" cy="2404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ta.ornl.gov/data/tedb34/Spreadsheets/Table3_14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7" workbookViewId="0">
      <selection activeCell="A44" sqref="A44:XFD44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42</v>
      </c>
    </row>
    <row r="3" spans="1:2" x14ac:dyDescent="0.25">
      <c r="A3" s="1" t="s">
        <v>43</v>
      </c>
      <c r="B3" s="35" t="s">
        <v>67</v>
      </c>
    </row>
    <row r="4" spans="1:2" x14ac:dyDescent="0.25">
      <c r="B4" s="42" t="s">
        <v>61</v>
      </c>
    </row>
    <row r="5" spans="1:2" x14ac:dyDescent="0.25">
      <c r="B5" s="42" t="s">
        <v>62</v>
      </c>
    </row>
    <row r="6" spans="1:2" x14ac:dyDescent="0.25">
      <c r="B6" s="42" t="s">
        <v>63</v>
      </c>
    </row>
    <row r="7" spans="1:2" x14ac:dyDescent="0.25">
      <c r="B7" s="42" t="s">
        <v>64</v>
      </c>
    </row>
    <row r="8" spans="1:2" x14ac:dyDescent="0.25">
      <c r="B8" s="42" t="s">
        <v>65</v>
      </c>
    </row>
    <row r="9" spans="1:2" x14ac:dyDescent="0.25">
      <c r="B9" s="6" t="s">
        <v>66</v>
      </c>
    </row>
    <row r="11" spans="1:2" x14ac:dyDescent="0.25">
      <c r="B11" s="4" t="s">
        <v>45</v>
      </c>
    </row>
    <row r="12" spans="1:2" x14ac:dyDescent="0.25">
      <c r="B12" s="5" t="s">
        <v>1</v>
      </c>
    </row>
    <row r="13" spans="1:2" x14ac:dyDescent="0.25">
      <c r="B13" s="6">
        <v>2015</v>
      </c>
    </row>
    <row r="14" spans="1:2" x14ac:dyDescent="0.25">
      <c r="B14" s="5" t="s">
        <v>51</v>
      </c>
    </row>
    <row r="15" spans="1:2" x14ac:dyDescent="0.25">
      <c r="B15" s="3" t="s">
        <v>53</v>
      </c>
    </row>
    <row r="16" spans="1:2" x14ac:dyDescent="0.25">
      <c r="B16" s="5" t="s">
        <v>52</v>
      </c>
    </row>
    <row r="18" spans="2:2" x14ac:dyDescent="0.25">
      <c r="B18" s="4" t="s">
        <v>46</v>
      </c>
    </row>
    <row r="19" spans="2:2" x14ac:dyDescent="0.25">
      <c r="B19" s="5" t="s">
        <v>22</v>
      </c>
    </row>
    <row r="20" spans="2:2" x14ac:dyDescent="0.25">
      <c r="B20" s="6">
        <v>2013</v>
      </c>
    </row>
    <row r="21" spans="2:2" x14ac:dyDescent="0.25">
      <c r="B21" s="5" t="s">
        <v>23</v>
      </c>
    </row>
    <row r="22" spans="2:2" x14ac:dyDescent="0.25">
      <c r="B22" s="3" t="s">
        <v>21</v>
      </c>
    </row>
    <row r="23" spans="2:2" x14ac:dyDescent="0.25">
      <c r="B23" s="5" t="s">
        <v>24</v>
      </c>
    </row>
    <row r="25" spans="2:2" x14ac:dyDescent="0.25">
      <c r="B25" s="4" t="s">
        <v>47</v>
      </c>
    </row>
    <row r="26" spans="2:2" x14ac:dyDescent="0.25">
      <c r="B26" s="9" t="s">
        <v>8</v>
      </c>
    </row>
    <row r="27" spans="2:2" x14ac:dyDescent="0.25">
      <c r="B27" s="9" t="s">
        <v>9</v>
      </c>
    </row>
    <row r="28" spans="2:2" x14ac:dyDescent="0.25">
      <c r="B28" s="9" t="s">
        <v>10</v>
      </c>
    </row>
    <row r="29" spans="2:2" x14ac:dyDescent="0.25">
      <c r="B29" s="21" t="s">
        <v>11</v>
      </c>
    </row>
    <row r="30" spans="2:2" x14ac:dyDescent="0.25">
      <c r="B30" s="9" t="s">
        <v>12</v>
      </c>
    </row>
    <row r="32" spans="2:2" x14ac:dyDescent="0.25">
      <c r="B32" s="4" t="s">
        <v>48</v>
      </c>
    </row>
    <row r="33" spans="1:2" x14ac:dyDescent="0.25">
      <c r="B33" s="9" t="s">
        <v>0</v>
      </c>
    </row>
    <row r="34" spans="1:2" x14ac:dyDescent="0.25">
      <c r="B34" s="16">
        <v>2009</v>
      </c>
    </row>
    <row r="35" spans="1:2" x14ac:dyDescent="0.25">
      <c r="B35" s="9" t="s">
        <v>32</v>
      </c>
    </row>
    <row r="36" spans="1:2" x14ac:dyDescent="0.25">
      <c r="B36" s="21" t="s">
        <v>33</v>
      </c>
    </row>
    <row r="37" spans="1:2" x14ac:dyDescent="0.25">
      <c r="B37" s="9" t="s">
        <v>34</v>
      </c>
    </row>
    <row r="39" spans="1:2" x14ac:dyDescent="0.25">
      <c r="A39" s="1" t="s">
        <v>54</v>
      </c>
    </row>
    <row r="40" spans="1:2" x14ac:dyDescent="0.25">
      <c r="A40" t="s">
        <v>55</v>
      </c>
    </row>
    <row r="42" spans="1:2" x14ac:dyDescent="0.25">
      <c r="A42" t="s">
        <v>60</v>
      </c>
    </row>
    <row r="43" spans="1:2" x14ac:dyDescent="0.25">
      <c r="A43" t="s">
        <v>68</v>
      </c>
    </row>
    <row r="45" spans="1:2" x14ac:dyDescent="0.25">
      <c r="A45" t="s">
        <v>59</v>
      </c>
    </row>
  </sheetData>
  <hyperlinks>
    <hyperlink ref="B7" r:id="rId1" display="http://www-nrd.nhtsa.dot.gov/Pubs/809952.pdf"/>
    <hyperlink ref="B29" r:id="rId2"/>
    <hyperlink ref="B36" r:id="rId3"/>
    <hyperlink ref="B15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O6"/>
  <sheetViews>
    <sheetView workbookViewId="0">
      <selection activeCell="O2" sqref="O2"/>
    </sheetView>
  </sheetViews>
  <sheetFormatPr defaultRowHeight="15" x14ac:dyDescent="0.25"/>
  <sheetData>
    <row r="2" spans="12:15" x14ac:dyDescent="0.25">
      <c r="L2" t="s">
        <v>56</v>
      </c>
      <c r="O2">
        <v>17</v>
      </c>
    </row>
    <row r="4" spans="12:15" x14ac:dyDescent="0.25">
      <c r="L4" t="s">
        <v>57</v>
      </c>
      <c r="O4">
        <v>16</v>
      </c>
    </row>
    <row r="6" spans="12:15" x14ac:dyDescent="0.25">
      <c r="L6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9" sqref="A19"/>
    </sheetView>
  </sheetViews>
  <sheetFormatPr defaultColWidth="9.140625" defaultRowHeight="15" x14ac:dyDescent="0.25"/>
  <cols>
    <col min="1" max="1" width="30.140625" style="2" customWidth="1"/>
    <col min="2" max="2" width="29.85546875" style="2" customWidth="1"/>
    <col min="3" max="3" width="25.28515625" style="2" customWidth="1"/>
    <col min="4" max="4" width="22.7109375" style="2" customWidth="1"/>
    <col min="5" max="5" width="25.140625" style="2" customWidth="1"/>
    <col min="6" max="16384" width="9.140625" style="2"/>
  </cols>
  <sheetData>
    <row r="1" spans="1:5" x14ac:dyDescent="0.25">
      <c r="A1" s="8" t="s">
        <v>46</v>
      </c>
      <c r="B1" s="37"/>
      <c r="C1" s="37"/>
      <c r="D1" s="37"/>
      <c r="E1" s="37"/>
    </row>
    <row r="2" spans="1:5" s="6" customFormat="1" x14ac:dyDescent="0.25">
      <c r="A2" s="14" t="s">
        <v>25</v>
      </c>
      <c r="B2" s="13"/>
      <c r="C2" s="14"/>
    </row>
    <row r="3" spans="1:5" s="6" customFormat="1" x14ac:dyDescent="0.25">
      <c r="A3" s="6" t="s">
        <v>26</v>
      </c>
      <c r="B3" s="15" t="s">
        <v>27</v>
      </c>
    </row>
    <row r="4" spans="1:5" s="6" customFormat="1" x14ac:dyDescent="0.25">
      <c r="A4" s="6" t="s">
        <v>28</v>
      </c>
      <c r="B4" s="15" t="s">
        <v>29</v>
      </c>
    </row>
    <row r="5" spans="1:5" s="6" customFormat="1" ht="15.75" thickBot="1" x14ac:dyDescent="0.3">
      <c r="A5" s="6" t="s">
        <v>30</v>
      </c>
      <c r="B5" s="15" t="s">
        <v>31</v>
      </c>
    </row>
    <row r="6" spans="1:5" s="6" customFormat="1" x14ac:dyDescent="0.25">
      <c r="A6" s="19" t="s">
        <v>18</v>
      </c>
      <c r="C6" s="18"/>
    </row>
    <row r="7" spans="1:5" s="6" customFormat="1" ht="15.75" thickBot="1" x14ac:dyDescent="0.3">
      <c r="A7" s="20">
        <v>24</v>
      </c>
      <c r="C7" s="17"/>
    </row>
    <row r="9" spans="1:5" x14ac:dyDescent="0.25">
      <c r="A9" s="8" t="s">
        <v>13</v>
      </c>
      <c r="B9" s="37"/>
      <c r="C9" s="37"/>
      <c r="D9" s="37"/>
      <c r="E9" s="37"/>
    </row>
    <row r="10" spans="1:5" x14ac:dyDescent="0.25">
      <c r="A10" s="36" t="s">
        <v>2</v>
      </c>
      <c r="B10" s="36" t="s">
        <v>3</v>
      </c>
      <c r="C10" s="36" t="s">
        <v>4</v>
      </c>
    </row>
    <row r="11" spans="1:5" x14ac:dyDescent="0.25">
      <c r="A11" s="5" t="s">
        <v>14</v>
      </c>
      <c r="B11" s="5" t="s">
        <v>15</v>
      </c>
      <c r="C11" s="6">
        <v>33</v>
      </c>
    </row>
    <row r="12" spans="1:5" ht="15.75" thickBot="1" x14ac:dyDescent="0.3">
      <c r="A12" s="5" t="s">
        <v>16</v>
      </c>
      <c r="B12" s="5" t="s">
        <v>17</v>
      </c>
      <c r="C12" s="6">
        <v>35</v>
      </c>
    </row>
    <row r="13" spans="1:5" ht="15.75" thickBot="1" x14ac:dyDescent="0.3">
      <c r="A13" s="5"/>
      <c r="B13" s="10" t="s">
        <v>18</v>
      </c>
      <c r="C13" s="11">
        <v>34</v>
      </c>
    </row>
    <row r="14" spans="1:5" x14ac:dyDescent="0.25">
      <c r="A14" s="5" t="s">
        <v>19</v>
      </c>
    </row>
    <row r="15" spans="1:5" x14ac:dyDescent="0.25">
      <c r="A15" s="5" t="s">
        <v>20</v>
      </c>
    </row>
    <row r="17" spans="1:5" x14ac:dyDescent="0.25">
      <c r="A17" s="8" t="s">
        <v>5</v>
      </c>
      <c r="B17" s="37"/>
      <c r="C17" s="37"/>
      <c r="D17" s="37"/>
      <c r="E17" s="37"/>
    </row>
    <row r="18" spans="1:5" ht="15.75" thickBot="1" x14ac:dyDescent="0.3">
      <c r="A18" s="36" t="s">
        <v>2</v>
      </c>
      <c r="B18" s="36" t="s">
        <v>3</v>
      </c>
      <c r="C18" s="36" t="s">
        <v>4</v>
      </c>
    </row>
    <row r="19" spans="1:5" ht="15.75" thickBot="1" x14ac:dyDescent="0.3">
      <c r="A19" s="5" t="s">
        <v>6</v>
      </c>
      <c r="B19" s="12" t="s">
        <v>7</v>
      </c>
      <c r="C19" s="11">
        <v>33</v>
      </c>
    </row>
    <row r="21" spans="1:5" ht="15.75" thickBot="1" x14ac:dyDescent="0.3">
      <c r="A21" s="8" t="s">
        <v>48</v>
      </c>
      <c r="B21" s="37"/>
      <c r="C21" s="37"/>
      <c r="D21" s="37"/>
      <c r="E21" s="37"/>
    </row>
    <row r="22" spans="1:5" ht="30" x14ac:dyDescent="0.25">
      <c r="A22" s="23" t="s">
        <v>35</v>
      </c>
      <c r="B22" s="28" t="s">
        <v>36</v>
      </c>
      <c r="C22" s="32" t="s">
        <v>37</v>
      </c>
      <c r="D22" s="33" t="s">
        <v>41</v>
      </c>
      <c r="E22" s="33" t="s">
        <v>38</v>
      </c>
    </row>
    <row r="23" spans="1:5" x14ac:dyDescent="0.25">
      <c r="A23" s="22">
        <v>1997</v>
      </c>
      <c r="B23" s="26">
        <v>3826373</v>
      </c>
      <c r="C23" s="29">
        <v>260000</v>
      </c>
      <c r="D23" s="6"/>
      <c r="E23" s="6"/>
    </row>
    <row r="24" spans="1:5" x14ac:dyDescent="0.25">
      <c r="A24" s="22">
        <v>1998</v>
      </c>
      <c r="B24" s="26">
        <v>3879450</v>
      </c>
      <c r="C24" s="29">
        <v>311000</v>
      </c>
      <c r="D24" s="31">
        <f t="shared" ref="D24:D32" si="0">C24-(B24-B23)</f>
        <v>257923</v>
      </c>
      <c r="E24" s="34">
        <f>D24/B24</f>
        <v>6.6484424338501588E-2</v>
      </c>
    </row>
    <row r="25" spans="1:5" x14ac:dyDescent="0.25">
      <c r="A25" s="22">
        <v>1999</v>
      </c>
      <c r="B25" s="26">
        <v>4152433</v>
      </c>
      <c r="C25" s="29">
        <v>394000</v>
      </c>
      <c r="D25" s="31">
        <f t="shared" si="0"/>
        <v>121017</v>
      </c>
      <c r="E25" s="34">
        <f t="shared" ref="E25:E33" si="1">D25/B25</f>
        <v>2.9143636995467476E-2</v>
      </c>
    </row>
    <row r="26" spans="1:5" x14ac:dyDescent="0.25">
      <c r="A26" s="22">
        <v>2000</v>
      </c>
      <c r="B26" s="26">
        <v>4346068</v>
      </c>
      <c r="C26" s="29">
        <v>490000</v>
      </c>
      <c r="D26" s="31">
        <f t="shared" si="0"/>
        <v>296365</v>
      </c>
      <c r="E26" s="34">
        <f t="shared" si="1"/>
        <v>6.8191523924614153E-2</v>
      </c>
    </row>
    <row r="27" spans="1:5" x14ac:dyDescent="0.25">
      <c r="A27" s="22">
        <v>2001</v>
      </c>
      <c r="B27" s="26">
        <v>4903056</v>
      </c>
      <c r="C27" s="29">
        <v>577000</v>
      </c>
      <c r="D27" s="31">
        <f t="shared" si="0"/>
        <v>20012</v>
      </c>
      <c r="E27" s="34">
        <f t="shared" si="1"/>
        <v>4.0815360868813244E-3</v>
      </c>
    </row>
    <row r="28" spans="1:5" x14ac:dyDescent="0.25">
      <c r="A28" s="22">
        <v>2002</v>
      </c>
      <c r="B28" s="26">
        <v>5004156</v>
      </c>
      <c r="C28" s="29">
        <v>640000</v>
      </c>
      <c r="D28" s="31">
        <f t="shared" si="0"/>
        <v>538900</v>
      </c>
      <c r="E28" s="34">
        <f t="shared" si="1"/>
        <v>0.10769048766665149</v>
      </c>
    </row>
    <row r="29" spans="1:5" x14ac:dyDescent="0.25">
      <c r="A29" s="22">
        <v>2003</v>
      </c>
      <c r="B29" s="26">
        <v>5370035</v>
      </c>
      <c r="C29" s="29">
        <v>683000</v>
      </c>
      <c r="D29" s="31">
        <f t="shared" si="0"/>
        <v>317121</v>
      </c>
      <c r="E29" s="34">
        <f t="shared" si="1"/>
        <v>5.9053805049687755E-2</v>
      </c>
    </row>
    <row r="30" spans="1:5" x14ac:dyDescent="0.25">
      <c r="A30" s="22">
        <v>2004</v>
      </c>
      <c r="B30" s="26">
        <v>5780870</v>
      </c>
      <c r="C30" s="29">
        <v>750000</v>
      </c>
      <c r="D30" s="31">
        <f t="shared" si="0"/>
        <v>339165</v>
      </c>
      <c r="E30" s="34">
        <f t="shared" si="1"/>
        <v>5.8670234757052138E-2</v>
      </c>
    </row>
    <row r="31" spans="1:5" x14ac:dyDescent="0.25">
      <c r="A31" s="22">
        <v>2005</v>
      </c>
      <c r="B31" s="26">
        <v>6227146</v>
      </c>
      <c r="C31" s="29">
        <v>831000</v>
      </c>
      <c r="D31" s="31">
        <f t="shared" si="0"/>
        <v>384724</v>
      </c>
      <c r="E31" s="34">
        <f t="shared" si="1"/>
        <v>6.1781753631599455E-2</v>
      </c>
    </row>
    <row r="32" spans="1:5" x14ac:dyDescent="0.25">
      <c r="A32" s="22">
        <v>2006</v>
      </c>
      <c r="B32" s="26">
        <v>6678958</v>
      </c>
      <c r="C32" s="29">
        <v>892000</v>
      </c>
      <c r="D32" s="31">
        <f t="shared" si="0"/>
        <v>440188</v>
      </c>
      <c r="E32" s="34">
        <f t="shared" si="1"/>
        <v>6.5906687839630079E-2</v>
      </c>
    </row>
    <row r="33" spans="1:5" ht="15.75" thickBot="1" x14ac:dyDescent="0.3">
      <c r="A33" s="27">
        <v>2007</v>
      </c>
      <c r="B33" s="25">
        <v>7138476</v>
      </c>
      <c r="C33" s="24">
        <v>885000</v>
      </c>
      <c r="D33" s="31">
        <f>C33-(B33-B32)</f>
        <v>425482</v>
      </c>
      <c r="E33" s="34">
        <f t="shared" si="1"/>
        <v>5.9604038733197397E-2</v>
      </c>
    </row>
    <row r="34" spans="1:5" x14ac:dyDescent="0.25">
      <c r="A34" s="5"/>
      <c r="B34" s="5"/>
      <c r="C34" s="5"/>
      <c r="D34" s="5"/>
      <c r="E34" s="5"/>
    </row>
    <row r="35" spans="1:5" x14ac:dyDescent="0.25">
      <c r="A35" s="1" t="s">
        <v>39</v>
      </c>
      <c r="B35" s="5"/>
      <c r="C35" s="5"/>
      <c r="D35" s="5"/>
    </row>
    <row r="36" spans="1:5" x14ac:dyDescent="0.25">
      <c r="A36" s="30">
        <f>AVERAGE(E24:E33)</f>
        <v>5.8060812902328285E-2</v>
      </c>
      <c r="B36" s="5"/>
      <c r="C36" s="5"/>
      <c r="D36" s="5"/>
    </row>
    <row r="37" spans="1:5" ht="15.75" thickBot="1" x14ac:dyDescent="0.3">
      <c r="A37" s="5"/>
      <c r="B37" s="5"/>
      <c r="C37" s="5"/>
      <c r="D37" s="5"/>
    </row>
    <row r="38" spans="1:5" ht="30" x14ac:dyDescent="0.25">
      <c r="A38" s="39" t="s">
        <v>40</v>
      </c>
      <c r="B38" s="5"/>
      <c r="C38" s="5"/>
      <c r="D38" s="5"/>
    </row>
    <row r="39" spans="1:5" ht="15.75" thickBot="1" x14ac:dyDescent="0.3">
      <c r="A39" s="38">
        <f>1/A36</f>
        <v>17.22332068760786</v>
      </c>
      <c r="B39" s="5"/>
      <c r="C39" s="5"/>
      <c r="D3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2" max="2" width="19" customWidth="1"/>
  </cols>
  <sheetData>
    <row r="1" spans="1:2" x14ac:dyDescent="0.25">
      <c r="A1" t="s">
        <v>49</v>
      </c>
      <c r="B1" s="7" t="s">
        <v>50</v>
      </c>
    </row>
    <row r="2" spans="1:2" x14ac:dyDescent="0.25">
      <c r="A2" t="s">
        <v>44</v>
      </c>
      <c r="B2" s="41">
        <f>'E3 lifetimes'!$O$2</f>
        <v>17</v>
      </c>
    </row>
    <row r="3" spans="1:2" x14ac:dyDescent="0.25">
      <c r="A3" t="s">
        <v>45</v>
      </c>
      <c r="B3" s="41">
        <f>'E3 lifetimes'!$O$4</f>
        <v>16</v>
      </c>
    </row>
    <row r="4" spans="1:2" x14ac:dyDescent="0.25">
      <c r="A4" t="s">
        <v>46</v>
      </c>
      <c r="B4" s="40">
        <f>ROUND(Data!A7,0)</f>
        <v>24</v>
      </c>
    </row>
    <row r="5" spans="1:2" x14ac:dyDescent="0.25">
      <c r="A5" t="s">
        <v>13</v>
      </c>
      <c r="B5" s="41">
        <f>ROUND(Data!C13,0)</f>
        <v>34</v>
      </c>
    </row>
    <row r="6" spans="1:2" x14ac:dyDescent="0.25">
      <c r="A6" t="s">
        <v>5</v>
      </c>
      <c r="B6" s="41">
        <f>ROUND(Data!C19,0)</f>
        <v>33</v>
      </c>
    </row>
    <row r="7" spans="1:2" x14ac:dyDescent="0.25">
      <c r="A7" t="s">
        <v>48</v>
      </c>
      <c r="B7" s="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E3 lifetimes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2014-03-17T23:54:25Z</dcterms:created>
  <dcterms:modified xsi:type="dcterms:W3CDTF">2018-12-04T21:21:12Z</dcterms:modified>
</cp:coreProperties>
</file>