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rvis\Downloads\eps-1.4.3-canada-WiPA\InputData\trans\BAADTbVT\"/>
    </mc:Choice>
  </mc:AlternateContent>
  <bookViews>
    <workbookView xWindow="0" yWindow="0" windowWidth="19430" windowHeight="11030" tabRatio="741"/>
  </bookViews>
  <sheets>
    <sheet name="About" sheetId="1" r:id="rId1"/>
    <sheet name="TC SA AvRaMa" sheetId="21" r:id="rId2"/>
    <sheet name="TC SA Rail" sheetId="28" r:id="rId3"/>
    <sheet name="Avg vehicle loadings" sheetId="26" r:id="rId4"/>
    <sheet name="AEO 49 (CAN aircraft)" sheetId="27" r:id="rId5"/>
    <sheet name="Freight Fleet Data" sheetId="36" r:id="rId6"/>
    <sheet name="Freight Energy Data" sheetId="37" r:id="rId7"/>
    <sheet name="Passenger Fleet Data" sheetId="38" r:id="rId8"/>
    <sheet name="Passenger Energy Data" sheetId="39" r:id="rId9"/>
    <sheet name="BAADTbVT-passengers" sheetId="22" r:id="rId10"/>
    <sheet name="BAADTbVT-freight" sheetId="23" r:id="rId11"/>
  </sheets>
  <externalReferences>
    <externalReference r:id="rId12"/>
    <externalReference r:id="rId13"/>
  </externalReferences>
  <definedNames>
    <definedName name="A">About!$XEW$1</definedName>
    <definedName name="btu_per_pj">[1]About!$A$34</definedName>
    <definedName name="elec_reduction_HDVs">'[1]Fuel Efficiency Adjustments'!$B$3</definedName>
    <definedName name="elec_reduction_LDVs">'[1]Fuel Efficiency Adjustments'!$B$2</definedName>
    <definedName name="elec_share">'[1]Fuel Efficiency Adjustments'!$B$6</definedName>
    <definedName name="Eno_TM">'[2]1997  Table 1a Modified'!#REF!</definedName>
    <definedName name="Eno_Tons">'[2]1997  Table 1a Modified'!#REF!</definedName>
    <definedName name="km_per_mile">About!#REF!</definedName>
    <definedName name="miles_per_km">About!$A$50</definedName>
    <definedName name="Sum_T2">'[2]1997  Table 1a Modified'!#REF!</definedName>
    <definedName name="Sum_TTM">'[2]1997  Table 1a Modified'!#REF!</definedName>
    <definedName name="ti_tbl_50">#REF!</definedName>
    <definedName name="ti_tbl_69">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3" l="1"/>
  <c r="B4" i="22"/>
  <c r="B7" i="22" l="1"/>
  <c r="B2" i="23"/>
  <c r="B3" i="22"/>
  <c r="B2" i="22"/>
  <c r="B3" i="23" l="1"/>
  <c r="F4" i="22" l="1"/>
  <c r="H2" i="22"/>
  <c r="F3" i="22"/>
  <c r="B60" i="28"/>
  <c r="B61" i="28"/>
  <c r="B64" i="28"/>
  <c r="B5" i="22"/>
  <c r="J5" i="22" s="1"/>
  <c r="H7" i="22"/>
  <c r="C2" i="23"/>
  <c r="J3" i="23"/>
  <c r="H4" i="23"/>
  <c r="B65" i="28"/>
  <c r="B93" i="28"/>
  <c r="B5" i="23"/>
  <c r="C5" i="23" s="1"/>
  <c r="C7" i="23"/>
  <c r="AK7" i="23"/>
  <c r="AJ7" i="23"/>
  <c r="AI7" i="23"/>
  <c r="AH7" i="23"/>
  <c r="AG7" i="23"/>
  <c r="AF7" i="23"/>
  <c r="AE7" i="23"/>
  <c r="AD7" i="23"/>
  <c r="AC7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I2" i="22"/>
  <c r="K2" i="22"/>
  <c r="Q2" i="22"/>
  <c r="S2" i="22"/>
  <c r="Y2" i="22"/>
  <c r="AA2" i="22"/>
  <c r="AG2" i="22"/>
  <c r="AI2" i="22"/>
  <c r="G3" i="22"/>
  <c r="I3" i="22"/>
  <c r="O3" i="22"/>
  <c r="Q3" i="22"/>
  <c r="W3" i="22"/>
  <c r="Y3" i="22"/>
  <c r="AE3" i="22"/>
  <c r="AG3" i="22"/>
  <c r="E7" i="22"/>
  <c r="F7" i="22"/>
  <c r="G7" i="22"/>
  <c r="I7" i="22"/>
  <c r="J7" i="22"/>
  <c r="K7" i="22"/>
  <c r="M7" i="22"/>
  <c r="N7" i="22"/>
  <c r="O7" i="22"/>
  <c r="Q7" i="22"/>
  <c r="R7" i="22"/>
  <c r="S7" i="22"/>
  <c r="U7" i="22"/>
  <c r="V7" i="22"/>
  <c r="W7" i="22"/>
  <c r="Y7" i="22"/>
  <c r="Z7" i="22"/>
  <c r="AA7" i="22"/>
  <c r="AC7" i="22"/>
  <c r="AD7" i="22"/>
  <c r="AE7" i="22"/>
  <c r="AG7" i="22"/>
  <c r="AH7" i="22"/>
  <c r="AI7" i="22"/>
  <c r="AK7" i="22"/>
  <c r="D2" i="23"/>
  <c r="E2" i="23"/>
  <c r="G2" i="23"/>
  <c r="K2" i="23"/>
  <c r="L2" i="23"/>
  <c r="M2" i="23"/>
  <c r="O2" i="23"/>
  <c r="S2" i="23"/>
  <c r="T2" i="23"/>
  <c r="U2" i="23"/>
  <c r="W2" i="23"/>
  <c r="X2" i="23"/>
  <c r="AA2" i="23"/>
  <c r="AB2" i="23"/>
  <c r="AC2" i="23"/>
  <c r="AE2" i="23"/>
  <c r="AF2" i="23"/>
  <c r="AI2" i="23"/>
  <c r="AJ2" i="23"/>
  <c r="AK2" i="23"/>
  <c r="E3" i="23"/>
  <c r="K3" i="23"/>
  <c r="M3" i="23"/>
  <c r="S3" i="23"/>
  <c r="U3" i="23"/>
  <c r="AA3" i="23"/>
  <c r="AC3" i="23"/>
  <c r="AI3" i="23"/>
  <c r="AK3" i="23"/>
  <c r="A89" i="28"/>
  <c r="B92" i="28"/>
  <c r="M20" i="21"/>
  <c r="M19" i="21"/>
  <c r="K4" i="22" l="1"/>
  <c r="D4" i="22"/>
  <c r="AC5" i="22"/>
  <c r="M5" i="22"/>
  <c r="AA4" i="22"/>
  <c r="W4" i="22"/>
  <c r="AJ4" i="22"/>
  <c r="AB4" i="22"/>
  <c r="Q4" i="22"/>
  <c r="AE4" i="23"/>
  <c r="AK5" i="22"/>
  <c r="O4" i="22"/>
  <c r="I4" i="23"/>
  <c r="W5" i="23"/>
  <c r="B6" i="23"/>
  <c r="AG6" i="23" s="1"/>
  <c r="E5" i="23"/>
  <c r="U5" i="23"/>
  <c r="Q5" i="23"/>
  <c r="AK5" i="23"/>
  <c r="O5" i="23"/>
  <c r="AK4" i="22"/>
  <c r="L4" i="22"/>
  <c r="AG5" i="23"/>
  <c r="M5" i="23"/>
  <c r="AE5" i="23"/>
  <c r="I5" i="23"/>
  <c r="AF4" i="22"/>
  <c r="I4" i="22"/>
  <c r="Y5" i="23"/>
  <c r="AC5" i="23"/>
  <c r="G5" i="23"/>
  <c r="AC6" i="23"/>
  <c r="S5" i="22"/>
  <c r="Y4" i="22"/>
  <c r="G4" i="22"/>
  <c r="E5" i="22"/>
  <c r="U4" i="22"/>
  <c r="AI5" i="22"/>
  <c r="AG4" i="22"/>
  <c r="T4" i="22"/>
  <c r="E4" i="22"/>
  <c r="U5" i="22"/>
  <c r="AE4" i="22"/>
  <c r="P4" i="22"/>
  <c r="G4" i="23"/>
  <c r="AI4" i="23"/>
  <c r="O4" i="23"/>
  <c r="AG4" i="23"/>
  <c r="K4" i="23"/>
  <c r="K5" i="22"/>
  <c r="AC4" i="22"/>
  <c r="S4" i="22"/>
  <c r="H4" i="22"/>
  <c r="Y4" i="23"/>
  <c r="W4" i="23"/>
  <c r="AA5" i="22"/>
  <c r="AI4" i="22"/>
  <c r="X4" i="22"/>
  <c r="M4" i="22"/>
  <c r="AA4" i="23"/>
  <c r="S4" i="23"/>
  <c r="Q4" i="23"/>
  <c r="Q3" i="23"/>
  <c r="AG5" i="22"/>
  <c r="I5" i="22"/>
  <c r="AK3" i="22"/>
  <c r="AC3" i="22"/>
  <c r="M3" i="22"/>
  <c r="AE2" i="22"/>
  <c r="G2" i="22"/>
  <c r="AJ5" i="23"/>
  <c r="AB5" i="23"/>
  <c r="T5" i="23"/>
  <c r="L5" i="23"/>
  <c r="D5" i="23"/>
  <c r="AD4" i="23"/>
  <c r="V4" i="23"/>
  <c r="N4" i="23"/>
  <c r="F4" i="23"/>
  <c r="AF3" i="23"/>
  <c r="X3" i="23"/>
  <c r="P3" i="23"/>
  <c r="H3" i="23"/>
  <c r="AH2" i="23"/>
  <c r="Z2" i="23"/>
  <c r="R2" i="23"/>
  <c r="J2" i="23"/>
  <c r="AJ7" i="22"/>
  <c r="AB7" i="22"/>
  <c r="T7" i="22"/>
  <c r="L7" i="22"/>
  <c r="D7" i="22"/>
  <c r="AF5" i="22"/>
  <c r="X5" i="22"/>
  <c r="P5" i="22"/>
  <c r="H5" i="22"/>
  <c r="AH4" i="22"/>
  <c r="Z4" i="22"/>
  <c r="R4" i="22"/>
  <c r="J4" i="22"/>
  <c r="AJ3" i="22"/>
  <c r="AB3" i="22"/>
  <c r="T3" i="22"/>
  <c r="L3" i="22"/>
  <c r="D3" i="22"/>
  <c r="AD2" i="22"/>
  <c r="V2" i="22"/>
  <c r="N2" i="22"/>
  <c r="F2" i="22"/>
  <c r="C7" i="22"/>
  <c r="AG3" i="23"/>
  <c r="I3" i="23"/>
  <c r="Y5" i="22"/>
  <c r="Q5" i="22"/>
  <c r="U3" i="22"/>
  <c r="E3" i="22"/>
  <c r="W2" i="22"/>
  <c r="O2" i="22"/>
  <c r="AI5" i="23"/>
  <c r="AA5" i="23"/>
  <c r="S5" i="23"/>
  <c r="K5" i="23"/>
  <c r="AK4" i="23"/>
  <c r="AC4" i="23"/>
  <c r="U4" i="23"/>
  <c r="M4" i="23"/>
  <c r="E4" i="23"/>
  <c r="AE3" i="23"/>
  <c r="W3" i="23"/>
  <c r="O3" i="23"/>
  <c r="G3" i="23"/>
  <c r="AG2" i="23"/>
  <c r="Y2" i="23"/>
  <c r="Q2" i="23"/>
  <c r="I2" i="23"/>
  <c r="AE5" i="22"/>
  <c r="W5" i="22"/>
  <c r="O5" i="22"/>
  <c r="G5" i="22"/>
  <c r="AI3" i="22"/>
  <c r="AA3" i="22"/>
  <c r="S3" i="22"/>
  <c r="K3" i="22"/>
  <c r="AK2" i="22"/>
  <c r="AC2" i="22"/>
  <c r="U2" i="22"/>
  <c r="M2" i="22"/>
  <c r="E2" i="22"/>
  <c r="C4" i="22"/>
  <c r="Y3" i="23"/>
  <c r="AH5" i="23"/>
  <c r="Z5" i="23"/>
  <c r="R5" i="23"/>
  <c r="J5" i="23"/>
  <c r="AJ4" i="23"/>
  <c r="AB4" i="23"/>
  <c r="T4" i="23"/>
  <c r="L4" i="23"/>
  <c r="D4" i="23"/>
  <c r="AD3" i="23"/>
  <c r="V3" i="23"/>
  <c r="N3" i="23"/>
  <c r="F3" i="23"/>
  <c r="P2" i="23"/>
  <c r="H2" i="23"/>
  <c r="AD5" i="22"/>
  <c r="V5" i="22"/>
  <c r="N5" i="22"/>
  <c r="F5" i="22"/>
  <c r="AH3" i="22"/>
  <c r="Z3" i="22"/>
  <c r="R3" i="22"/>
  <c r="J3" i="22"/>
  <c r="AJ2" i="22"/>
  <c r="AB2" i="22"/>
  <c r="T2" i="22"/>
  <c r="L2" i="22"/>
  <c r="D2" i="22"/>
  <c r="C4" i="23"/>
  <c r="C3" i="22"/>
  <c r="B6" i="22"/>
  <c r="AF5" i="23"/>
  <c r="X5" i="23"/>
  <c r="P5" i="23"/>
  <c r="H5" i="23"/>
  <c r="AH4" i="23"/>
  <c r="Z4" i="23"/>
  <c r="R4" i="23"/>
  <c r="J4" i="23"/>
  <c r="AJ3" i="23"/>
  <c r="AB3" i="23"/>
  <c r="T3" i="23"/>
  <c r="L3" i="23"/>
  <c r="D3" i="23"/>
  <c r="AD2" i="23"/>
  <c r="V2" i="23"/>
  <c r="N2" i="23"/>
  <c r="F2" i="23"/>
  <c r="AF7" i="22"/>
  <c r="X7" i="22"/>
  <c r="P7" i="22"/>
  <c r="AJ5" i="22"/>
  <c r="AB5" i="22"/>
  <c r="T5" i="22"/>
  <c r="L5" i="22"/>
  <c r="D5" i="22"/>
  <c r="AD4" i="22"/>
  <c r="V4" i="22"/>
  <c r="N4" i="22"/>
  <c r="AF3" i="22"/>
  <c r="X3" i="22"/>
  <c r="P3" i="22"/>
  <c r="H3" i="22"/>
  <c r="AH2" i="22"/>
  <c r="Z2" i="22"/>
  <c r="R2" i="22"/>
  <c r="J2" i="22"/>
  <c r="C3" i="23"/>
  <c r="C5" i="22"/>
  <c r="C2" i="22"/>
  <c r="AD5" i="23"/>
  <c r="V5" i="23"/>
  <c r="N5" i="23"/>
  <c r="F5" i="23"/>
  <c r="AF4" i="23"/>
  <c r="X4" i="23"/>
  <c r="P4" i="23"/>
  <c r="AH3" i="23"/>
  <c r="Z3" i="23"/>
  <c r="R3" i="23"/>
  <c r="AH5" i="22"/>
  <c r="Z5" i="22"/>
  <c r="R5" i="22"/>
  <c r="AD3" i="22"/>
  <c r="V3" i="22"/>
  <c r="N3" i="22"/>
  <c r="AF2" i="22"/>
  <c r="X2" i="22"/>
  <c r="P2" i="22"/>
  <c r="L6" i="23" l="1"/>
  <c r="C6" i="23"/>
  <c r="T6" i="23"/>
  <c r="W6" i="23"/>
  <c r="AJ6" i="23"/>
  <c r="P6" i="23"/>
  <c r="X6" i="23"/>
  <c r="AF6" i="23"/>
  <c r="Q6" i="23"/>
  <c r="E6" i="23"/>
  <c r="AB6" i="23"/>
  <c r="I6" i="23"/>
  <c r="F6" i="23"/>
  <c r="Y6" i="23"/>
  <c r="N6" i="23"/>
  <c r="J6" i="23"/>
  <c r="AD6" i="23"/>
  <c r="H6" i="23"/>
  <c r="AH6" i="23"/>
  <c r="G6" i="23"/>
  <c r="R6" i="23"/>
  <c r="Z6" i="23"/>
  <c r="V6" i="23"/>
  <c r="D6" i="23"/>
  <c r="U6" i="23"/>
  <c r="AA6" i="23"/>
  <c r="AE6" i="23"/>
  <c r="M6" i="23"/>
  <c r="AI6" i="23"/>
  <c r="K6" i="23"/>
  <c r="AK6" i="23"/>
  <c r="O6" i="23"/>
  <c r="S6" i="23"/>
  <c r="H6" i="22"/>
  <c r="P6" i="22"/>
  <c r="X6" i="22"/>
  <c r="AF6" i="22"/>
  <c r="I6" i="22"/>
  <c r="Y6" i="22"/>
  <c r="Q6" i="22"/>
  <c r="AG6" i="22"/>
  <c r="J6" i="22"/>
  <c r="R6" i="22"/>
  <c r="Z6" i="22"/>
  <c r="AH6" i="22"/>
  <c r="S6" i="22"/>
  <c r="AA6" i="22"/>
  <c r="K6" i="22"/>
  <c r="AI6" i="22"/>
  <c r="C6" i="22"/>
  <c r="D6" i="22"/>
  <c r="L6" i="22"/>
  <c r="T6" i="22"/>
  <c r="AB6" i="22"/>
  <c r="AJ6" i="22"/>
  <c r="O6" i="22"/>
  <c r="E6" i="22"/>
  <c r="M6" i="22"/>
  <c r="U6" i="22"/>
  <c r="AC6" i="22"/>
  <c r="AK6" i="22"/>
  <c r="G6" i="22"/>
  <c r="W6" i="22"/>
  <c r="F6" i="22"/>
  <c r="N6" i="22"/>
  <c r="V6" i="22"/>
  <c r="AD6" i="22"/>
  <c r="AE6" i="22"/>
</calcChain>
</file>

<file path=xl/sharedStrings.xml><?xml version="1.0" encoding="utf-8"?>
<sst xmlns="http://schemas.openxmlformats.org/spreadsheetml/2006/main" count="1832" uniqueCount="515">
  <si>
    <t>Year</t>
  </si>
  <si>
    <t>Vehicle Type</t>
  </si>
  <si>
    <t>LDVs</t>
  </si>
  <si>
    <t>HDVs</t>
  </si>
  <si>
    <t>aircraft</t>
  </si>
  <si>
    <t>rail</t>
  </si>
  <si>
    <t>ships</t>
  </si>
  <si>
    <t>motorbikes</t>
  </si>
  <si>
    <t>Notes: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</si>
  <si>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</si>
  <si>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</si>
  <si>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</si>
  <si>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passenger ships</t>
  </si>
  <si>
    <t>Canada</t>
  </si>
  <si>
    <t>Buses</t>
  </si>
  <si>
    <t>Quebec</t>
  </si>
  <si>
    <t>Ontario</t>
  </si>
  <si>
    <t>Manitoba</t>
  </si>
  <si>
    <t>Saskatchewan</t>
  </si>
  <si>
    <t>Prince Edward Island</t>
  </si>
  <si>
    <t>N/A</t>
  </si>
  <si>
    <t>2014R</t>
  </si>
  <si>
    <t>Intraprovincial</t>
  </si>
  <si>
    <t>Interprovincial</t>
  </si>
  <si>
    <t>Total Domestic</t>
  </si>
  <si>
    <t>Exports</t>
  </si>
  <si>
    <t>Imports</t>
  </si>
  <si>
    <t>Total International</t>
  </si>
  <si>
    <t>Total</t>
  </si>
  <si>
    <t>Passengers</t>
  </si>
  <si>
    <t>Statistical Addendum</t>
  </si>
  <si>
    <t>Air Transportation</t>
  </si>
  <si>
    <t>Table A16: Volume of Traffic Carried by Canadian Air Carriers, 2006-2015</t>
  </si>
  <si>
    <t>(Millions)</t>
  </si>
  <si>
    <t>Passenger - Kilometers</t>
  </si>
  <si>
    <t>Goods (Tonnes)</t>
  </si>
  <si>
    <t>Goods Tonne-Kilometers</t>
  </si>
  <si>
    <t>CAGR 2006-2015 (%)</t>
  </si>
  <si>
    <t>Notes: CAGR= Componded Annual Growth Rate</t>
  </si>
  <si>
    <t>Scheduled and charter services, Canadian air carriers Level I-III</t>
  </si>
  <si>
    <t>Source: Statistics Canada, “Air Service Bulletin”, Cat. 51-004</t>
  </si>
  <si>
    <t>Rail Transportation</t>
  </si>
  <si>
    <t>Table RA6: Overall Rail Traffic Characteristics, 2007-2016</t>
  </si>
  <si>
    <t>(Thousands of tonnes)</t>
  </si>
  <si>
    <t>2015R</t>
  </si>
  <si>
    <t>2016P</t>
  </si>
  <si>
    <t>Transhipments</t>
  </si>
  <si>
    <t>Canada-U.S.</t>
  </si>
  <si>
    <t>Canada-Mexico</t>
  </si>
  <si>
    <t>Mexico-Canada</t>
  </si>
  <si>
    <t>Mexico-U.S.</t>
  </si>
  <si>
    <t>U.S.-Canada</t>
  </si>
  <si>
    <t>U.S.-Mexico</t>
  </si>
  <si>
    <t>U.S.-U.S.</t>
  </si>
  <si>
    <t>(Millions of tonnes-km)</t>
  </si>
  <si>
    <t>Notes: R= Revised data. P= Preliminary data.</t>
  </si>
  <si>
    <t>Source: Transport Canada; Rail Traffic Database</t>
  </si>
  <si>
    <t>Scenario</t>
  </si>
  <si>
    <t>Transport Canada</t>
  </si>
  <si>
    <t>available by request:</t>
  </si>
  <si>
    <t>https://www.tc.gc.ca/eng/policy/anre-menu.htm</t>
  </si>
  <si>
    <t>Average vehicle loadings</t>
  </si>
  <si>
    <t>See variable AVLo</t>
  </si>
  <si>
    <t>passenger aircraft</t>
  </si>
  <si>
    <t xml:space="preserve"> </t>
  </si>
  <si>
    <t>ref2017.d120816a</t>
  </si>
  <si>
    <t>Report</t>
  </si>
  <si>
    <t>Annual Energy Outlook 2017</t>
  </si>
  <si>
    <t>ref2017</t>
  </si>
  <si>
    <t>Reference case</t>
  </si>
  <si>
    <t>Datekey</t>
  </si>
  <si>
    <t>d120816a</t>
  </si>
  <si>
    <t>Release Date</t>
  </si>
  <si>
    <t xml:space="preserve"> January 2017</t>
  </si>
  <si>
    <t>ATS000</t>
  </si>
  <si>
    <t>49. Aircraft Stock</t>
  </si>
  <si>
    <t/>
  </si>
  <si>
    <t>2016-</t>
  </si>
  <si>
    <t>Stock</t>
  </si>
  <si>
    <t>Aircraft Stock</t>
  </si>
  <si>
    <t>ATS000:stk_U.S.Total</t>
  </si>
  <si>
    <t xml:space="preserve">  United States</t>
  </si>
  <si>
    <t>ATS000:stk_USNarrowBody</t>
  </si>
  <si>
    <t xml:space="preserve">    Narrow Body Aircraft</t>
  </si>
  <si>
    <t>ATS000:stk_USWideBody</t>
  </si>
  <si>
    <t xml:space="preserve">    Wide Body Aircraft</t>
  </si>
  <si>
    <t>ATS000:stk_USRegional</t>
  </si>
  <si>
    <t xml:space="preserve">    Regional Jets</t>
  </si>
  <si>
    <t>ATS000:stk_Canada</t>
  </si>
  <si>
    <t xml:space="preserve">  Canada</t>
  </si>
  <si>
    <t>ATS000:stk_Canada-nb</t>
  </si>
  <si>
    <t>ATS000:stk_Canada-wb</t>
  </si>
  <si>
    <t>ATS000:stk_Canada-rj</t>
  </si>
  <si>
    <t>ATS000:stk_Central_Am</t>
  </si>
  <si>
    <t xml:space="preserve">  Central America</t>
  </si>
  <si>
    <t>ATS000:stk_Central_Am-n</t>
  </si>
  <si>
    <t>ATS000:stk_Central_Am-w</t>
  </si>
  <si>
    <t>ATS000:stk_Central_Am-r</t>
  </si>
  <si>
    <t>ATS000:stk_South_Am</t>
  </si>
  <si>
    <t xml:space="preserve">  South America</t>
  </si>
  <si>
    <t>ATS000:stk_South_Am-nb</t>
  </si>
  <si>
    <t>ATS000:stk_South_Am-wb</t>
  </si>
  <si>
    <t>ATS000:stk_South_Am-rj</t>
  </si>
  <si>
    <t>ATS000:stk_Europe</t>
  </si>
  <si>
    <t xml:space="preserve">  Europe</t>
  </si>
  <si>
    <t>ATS000:stk_Europe-nb</t>
  </si>
  <si>
    <t>ATS000:stk_Europe-wb</t>
  </si>
  <si>
    <t>ATS000:stk_Europe-rj</t>
  </si>
  <si>
    <t>ATS000:stk_Africa</t>
  </si>
  <si>
    <t xml:space="preserve">  Africa</t>
  </si>
  <si>
    <t>ATS000:stk_Africa-nb</t>
  </si>
  <si>
    <t>ATS000:stk_Africa-wb</t>
  </si>
  <si>
    <t>ATS000:stk_Africa-rj</t>
  </si>
  <si>
    <t>ATS000:stk_Mideast</t>
  </si>
  <si>
    <t xml:space="preserve">  Mideast</t>
  </si>
  <si>
    <t>ATS000:stk_Mideast-nb</t>
  </si>
  <si>
    <t>ATS000:stk_Mideast-wb</t>
  </si>
  <si>
    <t>ATS000:stk_Mideast-rj</t>
  </si>
  <si>
    <t>ATS000:stk_Russia</t>
  </si>
  <si>
    <t xml:space="preserve">  Commonwealth of Independent States</t>
  </si>
  <si>
    <t>ATS000:stk_Russia-nb</t>
  </si>
  <si>
    <t>ATS000:stk_Russia-wb</t>
  </si>
  <si>
    <t>ATS000:stk_Russia-rj</t>
  </si>
  <si>
    <t>ATS000:stk_China</t>
  </si>
  <si>
    <t xml:space="preserve">  China</t>
  </si>
  <si>
    <t>ATS000:stk_China-nb</t>
  </si>
  <si>
    <t>ATS000:stk_China-wb</t>
  </si>
  <si>
    <t>ATS000:stk_China-rj</t>
  </si>
  <si>
    <t>ATS000:stk_NE_Asia</t>
  </si>
  <si>
    <t xml:space="preserve">  Northeast Asia</t>
  </si>
  <si>
    <t>ATS000:stk_NE_Asia-nb</t>
  </si>
  <si>
    <t>ATS000:stk_NE_Asia-wb</t>
  </si>
  <si>
    <t>ATS000:stk_NE_Asia-rj</t>
  </si>
  <si>
    <t>ATS000:stk_SE_Asia</t>
  </si>
  <si>
    <t xml:space="preserve">  Southeast Asia</t>
  </si>
  <si>
    <t>ATS000:stk_SE_Asia-nb</t>
  </si>
  <si>
    <t>ATS000:stk_SE_Asia-wb</t>
  </si>
  <si>
    <t>ATS000:stk_SE_Asia-rj</t>
  </si>
  <si>
    <t>ATS000:stk_SW_Asia</t>
  </si>
  <si>
    <t xml:space="preserve">  Southwest Asia</t>
  </si>
  <si>
    <t>ATS000:stk_SW_Asia-nb</t>
  </si>
  <si>
    <t>ATS000:stk_SW_Asia-wb</t>
  </si>
  <si>
    <t>ATS000:stk_SW_Asia-rj</t>
  </si>
  <si>
    <t>ATS000:stk_Oceania</t>
  </si>
  <si>
    <t xml:space="preserve">  Oceania</t>
  </si>
  <si>
    <t>ATS000:stk_Oceania-nb</t>
  </si>
  <si>
    <t>ATS000:stk_Oceania-wb</t>
  </si>
  <si>
    <t>ATS000:stk_Oceania-rj</t>
  </si>
  <si>
    <t>ATS000:stk_WorldTotal</t>
  </si>
  <si>
    <t>Total World</t>
  </si>
  <si>
    <t>Aircraft Active Stock</t>
  </si>
  <si>
    <t>ATS000:act_U.S.Total</t>
  </si>
  <si>
    <t>ATS000:act_USNarrowBody</t>
  </si>
  <si>
    <t>ATS000:act_USWideBody</t>
  </si>
  <si>
    <t>ATS000:act_USRegional</t>
  </si>
  <si>
    <t>ATS000:act_Canada</t>
  </si>
  <si>
    <t>ATS000:act_Canada-nb</t>
  </si>
  <si>
    <t>ATS000:act_Canada-wb</t>
  </si>
  <si>
    <t>ATS000:act_Canada-rj</t>
  </si>
  <si>
    <t>ATS000:act_Central_Am</t>
  </si>
  <si>
    <t>ATS000:act_Central_Am-n</t>
  </si>
  <si>
    <t>ATS000:act_Central_Am-w</t>
  </si>
  <si>
    <t>ATS000:act_Central_Am-r</t>
  </si>
  <si>
    <t>ATS000:act_South_Am</t>
  </si>
  <si>
    <t>ATS000:act_South_Am-nb</t>
  </si>
  <si>
    <t>ATS000:act_South_Am-wb</t>
  </si>
  <si>
    <t>ATS000:act_South_Am-rj</t>
  </si>
  <si>
    <t>ATS000:act_Europe</t>
  </si>
  <si>
    <t>ATS000:act_Europe-nb</t>
  </si>
  <si>
    <t>ATS000:act_Europe-wb</t>
  </si>
  <si>
    <t>ATS000:act_Europe-rj</t>
  </si>
  <si>
    <t>ATS000:act_Africa</t>
  </si>
  <si>
    <t>ATS000:act_Africa-nb</t>
  </si>
  <si>
    <t>ATS000:act_Africa-wb</t>
  </si>
  <si>
    <t>ATS000:act_Africa-rj</t>
  </si>
  <si>
    <t>ATS000:act_Mideast</t>
  </si>
  <si>
    <t>ATS000:act_Mideast-nb</t>
  </si>
  <si>
    <t>ATS000:act_Mideast-wb</t>
  </si>
  <si>
    <t>ATS000:act_Mideast-rj</t>
  </si>
  <si>
    <t>ATS000:act_Russia</t>
  </si>
  <si>
    <t>ATS000:act_Russia-nb</t>
  </si>
  <si>
    <t>ATS000:act_Russia-wb</t>
  </si>
  <si>
    <t>ATS000:act_Russia-rj</t>
  </si>
  <si>
    <t>ATS000:act_China</t>
  </si>
  <si>
    <t>ATS000:act_China-nb</t>
  </si>
  <si>
    <t>ATS000:act_China-wb</t>
  </si>
  <si>
    <t>ATS000:act_China-rj</t>
  </si>
  <si>
    <t>ATS000:act_NE_Asia</t>
  </si>
  <si>
    <t>ATS000:act_NE_Asia-nb</t>
  </si>
  <si>
    <t>ATS000:act_NE_Asia-wb</t>
  </si>
  <si>
    <t>ATS000:act_NE_Asia-rj</t>
  </si>
  <si>
    <t>ATS000:act_SE_Asia</t>
  </si>
  <si>
    <t>ATS000:act_SE_Asia-nb</t>
  </si>
  <si>
    <t>ATS000:act_SE_Asia-wb</t>
  </si>
  <si>
    <t>ATS000:act_SE_Asia-rj</t>
  </si>
  <si>
    <t>ATS000:act_SW_Asia</t>
  </si>
  <si>
    <t>ATS000:act_SW_Asia-nb</t>
  </si>
  <si>
    <t>ATS000:act_SW_Asia-wb</t>
  </si>
  <si>
    <t>ATS000:act_SW_Asia-rj</t>
  </si>
  <si>
    <t>ATS000:act_Oceania</t>
  </si>
  <si>
    <t>ATS000:act_Oceania-nb</t>
  </si>
  <si>
    <t>ATS000:act_Oceania-wb</t>
  </si>
  <si>
    <t>ATS000:act_Oceania-rj</t>
  </si>
  <si>
    <t>ATS000:act_WorldTotal</t>
  </si>
  <si>
    <t>Aircraft Parked Stock</t>
  </si>
  <si>
    <t>ATS000:prk_U.S.Total</t>
  </si>
  <si>
    <t>- -</t>
  </si>
  <si>
    <t>ATS000:prk_USNarrowBody</t>
  </si>
  <si>
    <t>ATS000:prk_USWideBody</t>
  </si>
  <si>
    <t>ATS000:prk_USRegional</t>
  </si>
  <si>
    <t>ATS000:prk_Canada</t>
  </si>
  <si>
    <t>ATS000:prk_Canada-nb</t>
  </si>
  <si>
    <t>ATS000:prk_Canada-wb</t>
  </si>
  <si>
    <t>ATS000:prk_Canada-rj</t>
  </si>
  <si>
    <t>ATS000:prk_Central_Am</t>
  </si>
  <si>
    <t>ATS000:prk_Central_Am-n</t>
  </si>
  <si>
    <t>ATS000:prk_Central_Am-w</t>
  </si>
  <si>
    <t>ATS000:prk_Central_Am-r</t>
  </si>
  <si>
    <t>ATS000:prk_South_Am</t>
  </si>
  <si>
    <t>ATS000:prk_South_Am-nb</t>
  </si>
  <si>
    <t>ATS000:prk_South_Am-wb</t>
  </si>
  <si>
    <t>ATS000:prk_South_Am-rj</t>
  </si>
  <si>
    <t>ATS000:prk_Europe</t>
  </si>
  <si>
    <t>ATS000:prk_Europe-nb</t>
  </si>
  <si>
    <t>ATS000:prk_Europe-wb</t>
  </si>
  <si>
    <t>ATS000:prk_Europe-rj</t>
  </si>
  <si>
    <t>ATS000:prk_Africa</t>
  </si>
  <si>
    <t>ATS000:prk_Africa-nb</t>
  </si>
  <si>
    <t>ATS000:prk_Africa-wb</t>
  </si>
  <si>
    <t>ATS000:prk_Africa-rj</t>
  </si>
  <si>
    <t>ATS000:prk_Mideast</t>
  </si>
  <si>
    <t>ATS000:prk_Mideast-nb</t>
  </si>
  <si>
    <t>ATS000:prk_Mideast-wb</t>
  </si>
  <si>
    <t>ATS000:prk_Mideast-rj</t>
  </si>
  <si>
    <t>ATS000:prk_Russia</t>
  </si>
  <si>
    <t>ATS000:prk_Russia-nb</t>
  </si>
  <si>
    <t>ATS000:prk_Russia-wb</t>
  </si>
  <si>
    <t>ATS000:prk_Russia-rj</t>
  </si>
  <si>
    <t>ATS000:prk_China</t>
  </si>
  <si>
    <t>ATS000:prk_China-nb</t>
  </si>
  <si>
    <t>ATS000:prk_China-wb</t>
  </si>
  <si>
    <t>ATS000:prk_China-rj</t>
  </si>
  <si>
    <t>ATS000:prk_NE_Asia</t>
  </si>
  <si>
    <t>ATS000:prk_NE_Asia-nb</t>
  </si>
  <si>
    <t>ATS000:prk_NE_Asia-wb</t>
  </si>
  <si>
    <t>ATS000:prk_NE_Asia-rj</t>
  </si>
  <si>
    <t>ATS000:prk_SE_Asia</t>
  </si>
  <si>
    <t>ATS000:prk_SE_Asia-nb</t>
  </si>
  <si>
    <t>ATS000:prk_SE_Asia-wb</t>
  </si>
  <si>
    <t>ATS000:prk_SE_Asia-rj</t>
  </si>
  <si>
    <t>ATS000:prk_SW_Asia</t>
  </si>
  <si>
    <t>ATS000:prk_SW_Asia-nb</t>
  </si>
  <si>
    <t>ATS000:prk_SW_Asia-wb</t>
  </si>
  <si>
    <t>ATS000:prk_SW_Asia-rj</t>
  </si>
  <si>
    <t>ATS000:prk_Oceania</t>
  </si>
  <si>
    <t>ATS000:prk_Oceania-nb</t>
  </si>
  <si>
    <t>ATS000:prk_Oceania-wb</t>
  </si>
  <si>
    <t>ATS000:prk_Oceania-rj</t>
  </si>
  <si>
    <t>ATS000:prk_WorldTotal</t>
  </si>
  <si>
    <t>Aircraft Cargo Stock</t>
  </si>
  <si>
    <t>ATS000:crg_U.S.Total</t>
  </si>
  <si>
    <t>ATS000:crg_Canada</t>
  </si>
  <si>
    <t>ATS000:crg_Central_Am</t>
  </si>
  <si>
    <t>ATS000:crg_South_Am</t>
  </si>
  <si>
    <t>ATS000:crg_Europe</t>
  </si>
  <si>
    <t>ATS000:crg_Africa</t>
  </si>
  <si>
    <t>ATS000:crg_Mideast</t>
  </si>
  <si>
    <t>ATS000:crg_Russia</t>
  </si>
  <si>
    <t>ATS000:crg_China</t>
  </si>
  <si>
    <t>ATS000:crg_NE_Asia</t>
  </si>
  <si>
    <t>ATS000:crg_SE_Asia</t>
  </si>
  <si>
    <t>ATS000:crg_SW_Asia</t>
  </si>
  <si>
    <t>ATS000:crg_Oceania</t>
  </si>
  <si>
    <t>ATS000:crg_WorldTotal</t>
  </si>
  <si>
    <t xml:space="preserve">   Source: 2015 stock data:  Jet Inventory Services, World Jet Inventory:  Year-End 2015 (December 2015).</t>
  </si>
  <si>
    <t>2016 and projections:  EIA AEO2017 National Energy Modeling System run ref2017.d120816a.</t>
  </si>
  <si>
    <t>We then divide by the number of active aircraft in Canada (AEO 49) in order to determine average annual distance traveled.</t>
  </si>
  <si>
    <t>https://www.eia.gov/outlooks/aeo/supplement/excel/suptab_49.xlsx</t>
  </si>
  <si>
    <t>Table 49, "Canada" rows</t>
  </si>
  <si>
    <t>freight aircraft</t>
  </si>
  <si>
    <t>Table RA3: Railway Fleet, 2006-2015</t>
  </si>
  <si>
    <t>Locomotives</t>
  </si>
  <si>
    <t>Freight or Passenger</t>
  </si>
  <si>
    <t>Class I</t>
  </si>
  <si>
    <t>Class II</t>
  </si>
  <si>
    <t>Switching and other uses</t>
  </si>
  <si>
    <t>Total Locomotives</t>
  </si>
  <si>
    <t>Passenger Cars</t>
  </si>
  <si>
    <t>Freight Cars</t>
  </si>
  <si>
    <t>Boxcars</t>
  </si>
  <si>
    <t>Flatcars</t>
  </si>
  <si>
    <t>Gondolas</t>
  </si>
  <si>
    <t>Hopper Cars</t>
  </si>
  <si>
    <t>Other Freight Cars</t>
  </si>
  <si>
    <t>Total Freight Cars</t>
  </si>
  <si>
    <t>Notes: R= Revised data.</t>
  </si>
  <si>
    <t>Freight railcars belonging to shippers, including tanker cars, are not included in the table above</t>
  </si>
  <si>
    <t>Source: Transport Canada and Statistics Canada, Rail Carrier annual reports</t>
  </si>
  <si>
    <t>Since locomotives aren't divided into passenger and freight (in fact, the same locomotive might be used for both types of cargo), we</t>
  </si>
  <si>
    <t>divide up the locomotives according to the number of cars of each type, adjusted for the average number of cars per train.</t>
  </si>
  <si>
    <t>Cars per passenger train (avg.)</t>
  </si>
  <si>
    <t>assumption</t>
  </si>
  <si>
    <t>Cars per freight train (avg.)</t>
  </si>
  <si>
    <t>Est. trains by type</t>
  </si>
  <si>
    <t>passengers</t>
  </si>
  <si>
    <t>freight</t>
  </si>
  <si>
    <t>Est. locomotives by type</t>
  </si>
  <si>
    <t>Table RO16: Urban Transit Fleet Composition, 2006-2015</t>
  </si>
  <si>
    <t>(Number of vehicles)</t>
  </si>
  <si>
    <t>2008*</t>
  </si>
  <si>
    <t>Standard motor bus</t>
  </si>
  <si>
    <t>3,039**</t>
  </si>
  <si>
    <t>Low floor bus</t>
  </si>
  <si>
    <t>11,122***</t>
  </si>
  <si>
    <t>Trolley coach</t>
  </si>
  <si>
    <t>Articulated bus</t>
  </si>
  <si>
    <t>N/A4</t>
  </si>
  <si>
    <t>Light rail vehicle</t>
  </si>
  <si>
    <t>Heavy rail vehicle</t>
  </si>
  <si>
    <t>Commuter rail vehicle</t>
  </si>
  <si>
    <t>Other5</t>
  </si>
  <si>
    <t>Total Vehicles</t>
  </si>
  <si>
    <t>Notes: N/A= Not Available.</t>
  </si>
  <si>
    <t>*   New reporting system as of 2008 to diminish the reporting burden for carriers: e.g. Low floor characteristics no longer available as the accessible and non-accessible vehicle</t>
  </si>
  <si>
    <t>concept is confidential.</t>
  </si>
  <si>
    <t>**   Number of non-accessible vehicles (bus), including all types of bus</t>
  </si>
  <si>
    <t>***   Number of accessible vehicles (bus), including all types of bus</t>
  </si>
  <si>
    <t>4   Articulated bus total distributed to accessible and non-accessible vehicles (bus) in the source data</t>
  </si>
  <si>
    <t>5   Including locomotives, ferries and other unspecified.</t>
  </si>
  <si>
    <t>Source: Special tabulation based on Canadian Urban Transit Association (CUTA)</t>
  </si>
  <si>
    <t>Rail transit vehicles in 2015</t>
  </si>
  <si>
    <t>Total rail vehicles by cargo type</t>
  </si>
  <si>
    <t>passenger rail vehicles</t>
  </si>
  <si>
    <t>freight rail vehicles</t>
  </si>
  <si>
    <t>Table RA16: Passenger and Passenger-Kms for VIA Rail Canada and Class II Carriers, 2007-2016</t>
  </si>
  <si>
    <t>Passengers Carried (Thousands)</t>
  </si>
  <si>
    <t>VIA Rail</t>
  </si>
  <si>
    <t>Passenger - Kilometres (Millions)</t>
  </si>
  <si>
    <t>Notes: P= Preliminary data. N/A= Not available.</t>
  </si>
  <si>
    <t>Source: Transport Canada</t>
  </si>
  <si>
    <t>freight rail</t>
  </si>
  <si>
    <t>passenger rail</t>
  </si>
  <si>
    <t>freight ships</t>
  </si>
  <si>
    <t>Marine Transportation</t>
  </si>
  <si>
    <t>Gross Tons (Thousands of tons)</t>
  </si>
  <si>
    <t>Number of Vessels</t>
  </si>
  <si>
    <t>Type of Vessel</t>
  </si>
  <si>
    <t>Dry Bulk</t>
  </si>
  <si>
    <t>Tankers</t>
  </si>
  <si>
    <t>General Cargo</t>
  </si>
  <si>
    <t>Ferries</t>
  </si>
  <si>
    <t>Other</t>
  </si>
  <si>
    <t>Note: Self-propelled vessels of 1,000 gross tons and over, including government-owned ferries; excluding tugs used in offshore supply.</t>
  </si>
  <si>
    <t>this sheet copied from variable SYVbT (Start Year Vehicles by Technology)</t>
  </si>
  <si>
    <t>passenger &amp; freight rail</t>
  </si>
  <si>
    <t>For passenger rail, we take total passenger-kms of VIA and Class II carriers in 2015 (available directly in TC SA - AvRaMa - RA16).</t>
  </si>
  <si>
    <t>For freight rail, we take total domestic tonne-kilometres in 2015 (TCSA - RA6).</t>
  </si>
  <si>
    <t>For each, we then divide by the relevant vehicle loading factor.</t>
  </si>
  <si>
    <t>Finally, we divide each of those results by estimates of the number of passenger and freight trains,  (calculations in TCSA rail, derived from RA3 &amp; RO16).</t>
  </si>
  <si>
    <t>Table M9 (page 83)</t>
  </si>
  <si>
    <t>Canadian-Registered Fleet by Vessel Type, 1996, 2006, and 2016</t>
  </si>
  <si>
    <t>"Other" ships are assumed to be freight rather than passenger ships.</t>
  </si>
  <si>
    <t>Electricity</t>
  </si>
  <si>
    <t>Natural Gas</t>
  </si>
  <si>
    <t>Motor Gasoline</t>
  </si>
  <si>
    <t>Diesel Fuel Oil</t>
  </si>
  <si>
    <t>Ethanol</t>
  </si>
  <si>
    <t>n.a.</t>
  </si>
  <si>
    <t>–</t>
  </si>
  <si>
    <t>Biodiesel Fuel</t>
  </si>
  <si>
    <t>Propane</t>
  </si>
  <si>
    <t>School Buses</t>
  </si>
  <si>
    <t>Urban Transit</t>
  </si>
  <si>
    <t>Inter-City Buses</t>
  </si>
  <si>
    <t xml:space="preserve">Activity </t>
  </si>
  <si>
    <r>
      <t>Cars</t>
    </r>
    <r>
      <rPr>
        <vertAlign val="superscript"/>
        <sz val="10"/>
        <rFont val="Arial"/>
        <family val="2"/>
      </rPr>
      <t>a</t>
    </r>
  </si>
  <si>
    <r>
      <t>Light Trucks</t>
    </r>
    <r>
      <rPr>
        <vertAlign val="superscript"/>
        <sz val="10"/>
        <rFont val="Arial"/>
        <family val="2"/>
      </rPr>
      <t>a</t>
    </r>
  </si>
  <si>
    <r>
      <t>Motorcycles</t>
    </r>
    <r>
      <rPr>
        <vertAlign val="superscript"/>
        <sz val="10"/>
        <rFont val="Arial"/>
        <family val="2"/>
      </rPr>
      <t>a</t>
    </r>
  </si>
  <si>
    <r>
      <t>Sources</t>
    </r>
    <r>
      <rPr>
        <b/>
        <sz val="10"/>
        <rFont val="Arial"/>
        <family val="2"/>
      </rPr>
      <t>:</t>
    </r>
  </si>
  <si>
    <t>Activity</t>
  </si>
  <si>
    <t>Freight ships</t>
  </si>
  <si>
    <t>Passenger ships</t>
  </si>
  <si>
    <t>U.S. Energy Information Administration (EIA)</t>
  </si>
  <si>
    <t xml:space="preserve">Transportation in Canada 2016 Statistical Addendum (TC SA) </t>
  </si>
  <si>
    <t>Table A16, RA6, M9 [TC SA AvRaMa &amp; TCSA Rail]</t>
  </si>
  <si>
    <t>Sources:</t>
  </si>
  <si>
    <t>VIA + Class II passenger rail vehicles</t>
  </si>
  <si>
    <t>We do not have reliable data for passenger ships, so we use passenger rail data as a proxy.</t>
  </si>
  <si>
    <t>We do not have reliable data for freight ships, so we use freight rail as a proxy.</t>
  </si>
  <si>
    <t>Conversion Factor</t>
  </si>
  <si>
    <t>miles_per_km</t>
  </si>
  <si>
    <r>
      <t xml:space="preserve">c)   Statistics Canada, </t>
    </r>
    <r>
      <rPr>
        <i/>
        <sz val="10"/>
        <rFont val="Arial"/>
        <family val="2"/>
      </rPr>
      <t>Road Motor Vehicle Registrations</t>
    </r>
    <r>
      <rPr>
        <sz val="10"/>
        <rFont val="Arial"/>
        <family val="2"/>
      </rPr>
      <t>, Ottawa, 1999 (Cat. No. 53-219-X); and</t>
    </r>
  </si>
  <si>
    <r>
      <t>Average Distance Travelled per Year (km)</t>
    </r>
    <r>
      <rPr>
        <b/>
        <i/>
        <vertAlign val="superscript"/>
        <sz val="10"/>
        <rFont val="Arial"/>
        <family val="2"/>
      </rPr>
      <t>a,b</t>
    </r>
  </si>
  <si>
    <r>
      <t>Stock (thousands)</t>
    </r>
    <r>
      <rPr>
        <b/>
        <i/>
        <vertAlign val="superscript"/>
        <sz val="10"/>
        <rFont val="Arial"/>
        <family val="2"/>
      </rPr>
      <t>a, c</t>
    </r>
  </si>
  <si>
    <t xml:space="preserve"> 11.3</t>
  </si>
  <si>
    <t>11.4</t>
  </si>
  <si>
    <t xml:space="preserve"> 11.5</t>
  </si>
  <si>
    <t xml:space="preserve"> 11.1</t>
  </si>
  <si>
    <t xml:space="preserve"> 11.4</t>
  </si>
  <si>
    <r>
      <t>CAFC Average Light Truck Fleet</t>
    </r>
    <r>
      <rPr>
        <vertAlign val="superscript"/>
        <sz val="10"/>
        <rFont val="Arial"/>
        <family val="2"/>
      </rPr>
      <t>4</t>
    </r>
  </si>
  <si>
    <t xml:space="preserve"> 11.6</t>
  </si>
  <si>
    <r>
      <t>CAFC Standard Light Trucks</t>
    </r>
    <r>
      <rPr>
        <vertAlign val="superscript"/>
        <sz val="10"/>
        <rFont val="Arial"/>
        <family val="2"/>
      </rPr>
      <t>4</t>
    </r>
  </si>
  <si>
    <r>
      <t>CAFC Average Car Fleet</t>
    </r>
    <r>
      <rPr>
        <vertAlign val="superscript"/>
        <sz val="10"/>
        <rFont val="Arial"/>
        <family val="2"/>
      </rPr>
      <t>4</t>
    </r>
  </si>
  <si>
    <r>
      <t>CAFC Standard Cars</t>
    </r>
    <r>
      <rPr>
        <vertAlign val="superscript"/>
        <sz val="10"/>
        <rFont val="Arial"/>
        <family val="2"/>
      </rPr>
      <t>4</t>
    </r>
  </si>
  <si>
    <r>
      <t>Motor Gasoline</t>
    </r>
    <r>
      <rPr>
        <vertAlign val="superscript"/>
        <sz val="10"/>
        <rFont val="Arial"/>
        <family val="2"/>
      </rPr>
      <t>2</t>
    </r>
  </si>
  <si>
    <r>
      <t>Motorcycles</t>
    </r>
    <r>
      <rPr>
        <vertAlign val="superscript"/>
        <sz val="10"/>
        <rFont val="Arial"/>
        <family val="2"/>
      </rPr>
      <t>a,e</t>
    </r>
  </si>
  <si>
    <r>
      <t>Diesel Fuel Oil</t>
    </r>
    <r>
      <rPr>
        <i/>
        <vertAlign val="superscript"/>
        <sz val="10"/>
        <rFont val="Arial"/>
        <family val="2"/>
      </rPr>
      <t>3</t>
    </r>
  </si>
  <si>
    <r>
      <t>Motor Gasoline</t>
    </r>
    <r>
      <rPr>
        <i/>
        <vertAlign val="superscript"/>
        <sz val="10"/>
        <rFont val="Arial"/>
        <family val="2"/>
      </rPr>
      <t>2</t>
    </r>
  </si>
  <si>
    <r>
      <t>Light Trucks</t>
    </r>
    <r>
      <rPr>
        <vertAlign val="superscript"/>
        <sz val="10"/>
        <rFont val="Arial"/>
        <family val="2"/>
      </rPr>
      <t>a,g</t>
    </r>
  </si>
  <si>
    <r>
      <t>Cars</t>
    </r>
    <r>
      <rPr>
        <vertAlign val="superscript"/>
        <sz val="10"/>
        <rFont val="Arial"/>
        <family val="2"/>
      </rPr>
      <t>a,g</t>
    </r>
  </si>
  <si>
    <t xml:space="preserve">On-Road Average Fuel Consumption (L/100 km) </t>
  </si>
  <si>
    <r>
      <t>Average Distance Travelled per Year (km)</t>
    </r>
    <r>
      <rPr>
        <b/>
        <i/>
        <vertAlign val="superscript"/>
        <sz val="10"/>
        <rFont val="Arial"/>
        <family val="2"/>
      </rPr>
      <t xml:space="preserve"> </t>
    </r>
  </si>
  <si>
    <r>
      <t>Motorcycles</t>
    </r>
    <r>
      <rPr>
        <vertAlign val="superscript"/>
        <sz val="10"/>
        <rFont val="Arial"/>
        <family val="2"/>
      </rPr>
      <t>a,c</t>
    </r>
  </si>
  <si>
    <r>
      <t>Light Trucks</t>
    </r>
    <r>
      <rPr>
        <vertAlign val="superscript"/>
        <sz val="10"/>
        <rFont val="Arial"/>
        <family val="2"/>
      </rPr>
      <t>a,f</t>
    </r>
  </si>
  <si>
    <r>
      <t>Cars</t>
    </r>
    <r>
      <rPr>
        <vertAlign val="superscript"/>
        <sz val="10"/>
        <rFont val="Arial"/>
        <family val="2"/>
      </rPr>
      <t>a,f</t>
    </r>
  </si>
  <si>
    <t xml:space="preserve">Stock (thousands) </t>
  </si>
  <si>
    <t xml:space="preserve">Motorcycles </t>
  </si>
  <si>
    <r>
      <t>Light Trucks</t>
    </r>
    <r>
      <rPr>
        <vertAlign val="superscript"/>
        <sz val="10"/>
        <rFont val="Arial"/>
        <family val="2"/>
      </rPr>
      <t>1,a,d</t>
    </r>
  </si>
  <si>
    <r>
      <t>Cars</t>
    </r>
    <r>
      <rPr>
        <vertAlign val="superscript"/>
        <sz val="10"/>
        <rFont val="Arial"/>
        <family val="2"/>
      </rPr>
      <t>1,a,d</t>
    </r>
  </si>
  <si>
    <t xml:space="preserve">Sales (thousands) </t>
  </si>
  <si>
    <t>Light-Duty Vehicles</t>
  </si>
  <si>
    <t>Passenger Transportation Explanatory Variables</t>
  </si>
  <si>
    <r>
      <t xml:space="preserve">f) 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 </t>
    </r>
  </si>
  <si>
    <r>
      <t xml:space="preserve">e)   Statistics Canada, </t>
    </r>
    <r>
      <rPr>
        <i/>
        <sz val="10"/>
        <rFont val="Arial"/>
        <family val="2"/>
      </rPr>
      <t>Canadian Vehicle Survey, 2004–2009</t>
    </r>
    <r>
      <rPr>
        <sz val="10"/>
        <rFont val="Arial"/>
        <family val="2"/>
      </rPr>
      <t>, Ottawa, 2010 (Cat. No. 53-223-X).</t>
    </r>
  </si>
  <si>
    <t>10.9</t>
  </si>
  <si>
    <t>10.8</t>
  </si>
  <si>
    <t xml:space="preserve"> 11.0</t>
  </si>
  <si>
    <t xml:space="preserve"> 11.8</t>
  </si>
  <si>
    <r>
      <t>Lab-Tested Light Truck Fuel Consumption</t>
    </r>
    <r>
      <rPr>
        <b/>
        <i/>
        <vertAlign val="superscript"/>
        <sz val="10"/>
        <rFont val="Arial"/>
        <family val="2"/>
      </rPr>
      <t xml:space="preserve">1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f</t>
    </r>
  </si>
  <si>
    <r>
      <t>Heavy Trucks</t>
    </r>
    <r>
      <rPr>
        <vertAlign val="superscript"/>
        <sz val="10"/>
        <rFont val="Arial"/>
        <family val="2"/>
      </rPr>
      <t>a, e</t>
    </r>
  </si>
  <si>
    <r>
      <t>Medium Trucks</t>
    </r>
    <r>
      <rPr>
        <vertAlign val="superscript"/>
        <sz val="10"/>
        <rFont val="Arial"/>
        <family val="2"/>
      </rPr>
      <t>a, e</t>
    </r>
  </si>
  <si>
    <r>
      <t>Medium Trucks</t>
    </r>
    <r>
      <rPr>
        <vertAlign val="superscript"/>
        <sz val="10"/>
        <rFont val="Arial"/>
        <family val="2"/>
      </rPr>
      <t>a,e</t>
    </r>
  </si>
  <si>
    <t xml:space="preserve">Average Distance Travelled per Year (km) </t>
  </si>
  <si>
    <r>
      <t>Heavy Trucks</t>
    </r>
    <r>
      <rPr>
        <vertAlign val="superscript"/>
        <sz val="10"/>
        <rFont val="Arial"/>
        <family val="2"/>
      </rPr>
      <t>a,d</t>
    </r>
  </si>
  <si>
    <r>
      <t>Medium Trucks</t>
    </r>
    <r>
      <rPr>
        <vertAlign val="superscript"/>
        <sz val="10"/>
        <rFont val="Arial"/>
        <family val="2"/>
      </rPr>
      <t>a,d</t>
    </r>
  </si>
  <si>
    <r>
      <t>Light Trucks</t>
    </r>
    <r>
      <rPr>
        <vertAlign val="superscript"/>
        <sz val="10"/>
        <rFont val="Arial"/>
        <family val="2"/>
      </rPr>
      <t>a,c</t>
    </r>
  </si>
  <si>
    <t>Stock (thousands)</t>
  </si>
  <si>
    <r>
      <t>Heavy Trucks</t>
    </r>
    <r>
      <rPr>
        <vertAlign val="superscript"/>
        <sz val="10"/>
        <rFont val="Arial"/>
        <family val="2"/>
      </rPr>
      <t>1,a,b</t>
    </r>
  </si>
  <si>
    <r>
      <t>Medium Trucks</t>
    </r>
    <r>
      <rPr>
        <vertAlign val="superscript"/>
        <sz val="10"/>
        <rFont val="Arial"/>
        <family val="2"/>
      </rPr>
      <t>1,a,b</t>
    </r>
  </si>
  <si>
    <r>
      <t>Light Trucks</t>
    </r>
    <r>
      <rPr>
        <vertAlign val="superscript"/>
        <sz val="10"/>
        <rFont val="Arial"/>
        <family val="2"/>
      </rPr>
      <t>1,a,b</t>
    </r>
  </si>
  <si>
    <t>Trucks</t>
  </si>
  <si>
    <t>Freight Transportation Explanatory Variables</t>
  </si>
  <si>
    <t>BAADTbVT BAU Average Annual Dist Traveled by Vehicle Type</t>
  </si>
  <si>
    <t>Total Growth 1990–2016</t>
  </si>
  <si>
    <t>1)   These series are representatives of vehicles produced in the model year, not for vehicles sold in that calendar year.</t>
  </si>
  <si>
    <t>2)   Include Ethanol</t>
  </si>
  <si>
    <t>3)   Include Biodiesel</t>
  </si>
  <si>
    <t>4)   Growth rate shown in the final column entitled "Total Growth  1990–2016" is for 1990 to 2010</t>
  </si>
  <si>
    <t>a)   Natural Resources Canada, Transportation End-Use Model, Ottawa, 2018.</t>
  </si>
  <si>
    <r>
      <t xml:space="preserve">b)   IHS Markit, </t>
    </r>
    <r>
      <rPr>
        <i/>
        <sz val="10"/>
        <rFont val="Arial"/>
        <family val="2"/>
      </rPr>
      <t>New Vehicle Registrations, 1990–2016</t>
    </r>
    <r>
      <rPr>
        <sz val="10"/>
        <rFont val="Arial"/>
        <family val="2"/>
      </rPr>
      <t>, Toronto, 2018.</t>
    </r>
  </si>
  <si>
    <r>
      <t xml:space="preserve">c)   DesRosiers Automotive Consultants, </t>
    </r>
    <r>
      <rPr>
        <i/>
        <sz val="10"/>
        <rFont val="Arial"/>
        <family val="2"/>
      </rPr>
      <t>Canadian Vehicles in Operation Census, 1990–2016,</t>
    </r>
    <r>
      <rPr>
        <sz val="10"/>
        <rFont val="Arial"/>
        <family val="2"/>
      </rPr>
      <t xml:space="preserve"> Richmond Hill (Toronto), 2018.</t>
    </r>
  </si>
  <si>
    <r>
      <t xml:space="preserve">d)   R.L. Polk &amp; Co., </t>
    </r>
    <r>
      <rPr>
        <i/>
        <sz val="10"/>
        <rFont val="Arial"/>
        <family val="2"/>
      </rPr>
      <t>Truck Industry Profile, 1994–2002,</t>
    </r>
    <r>
      <rPr>
        <sz val="10"/>
        <rFont val="Arial"/>
        <family val="2"/>
      </rPr>
      <t xml:space="preserve"> Southfield (Detroit), Michigan, 2004. Some data for 2003 to 2009 estimated by Natural Resources Canada. 2010-2016 data were based on Statistics Canada,  Table 23-10-0067-01, Road motor vehicle registrations by type of vehicle, Ottawa, 2018.</t>
    </r>
  </si>
  <si>
    <t>Transportation Sector</t>
  </si>
  <si>
    <t>Table 57: Medium Truck Secondary Energy Use and GHG Emissions by Energy Source</t>
  </si>
  <si>
    <t>Medium Truck Energy Use (PJ)</t>
  </si>
  <si>
    <t>Energy Use by Energy Source (PJ)</t>
  </si>
  <si>
    <t>Shares (%)</t>
  </si>
  <si>
    <t>Tonne-kilometres (millions)</t>
  </si>
  <si>
    <t>Energy Intensity (MJ/Tkm)</t>
  </si>
  <si>
    <r>
      <t>Medium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</si>
  <si>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</si>
  <si>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GHG Intensity (tonne/TJ)</t>
  </si>
  <si>
    <t>Table 59: Heavy Truck Secondary Energy Use and GHG Emissions by Region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</si>
  <si>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Energy Use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(PJ)</t>
    </r>
  </si>
  <si>
    <t>Energy Use by Region (PJ)</t>
  </si>
  <si>
    <t>Newfoundland and Labrador</t>
  </si>
  <si>
    <t>Nova Scotia</t>
  </si>
  <si>
    <t>New Brunswick</t>
  </si>
  <si>
    <t>Alberta</t>
  </si>
  <si>
    <t>British Columbia and Territories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</si>
  <si>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</si>
  <si>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Region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</si>
  <si>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1) Heavy trucks consume only diesel fuel oil.</t>
  </si>
  <si>
    <t>Table 53: Freight Light Truck Secondary Energy Use and GHG Emissions by Energy Source</t>
  </si>
  <si>
    <t>Freight Light Truck Energy Use (PJ)</t>
  </si>
  <si>
    <r>
      <t>Freight Light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</si>
  <si>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Lab-Tested New Vehicle Fuel Consumption</t>
    </r>
    <r>
      <rPr>
        <b/>
        <i/>
        <vertAlign val="superscript"/>
        <sz val="10"/>
        <rFont val="Arial"/>
        <family val="2"/>
      </rPr>
      <t xml:space="preserve">3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g</t>
    </r>
  </si>
  <si>
    <t>2)   Include Ethanol.</t>
  </si>
  <si>
    <t>3)   Include Biodiesel.</t>
  </si>
  <si>
    <t>4)   Growth rate shown in the final column entitled "Total Growth  1990–2016" is for 1990 to 2010.</t>
  </si>
  <si>
    <r>
      <t xml:space="preserve">b)   Statistics Canada, </t>
    </r>
    <r>
      <rPr>
        <i/>
        <sz val="10"/>
        <rFont val="Arial"/>
        <family val="2"/>
      </rPr>
      <t>Passenger Bus and Urban Transit Statistics, 1990–2000,</t>
    </r>
    <r>
      <rPr>
        <sz val="10"/>
        <rFont val="Arial"/>
        <family val="2"/>
      </rPr>
      <t xml:space="preserve"> Ottawa, 2002 (Cat. No. 53-215-X); and </t>
    </r>
  </si>
  <si>
    <r>
      <t xml:space="preserve">      Statistics Canada, </t>
    </r>
    <r>
      <rPr>
        <i/>
        <sz val="10"/>
        <rFont val="Arial"/>
        <family val="2"/>
      </rPr>
      <t>The Canadian Passenger Bus and Urban Transit Industries, 2001–2010</t>
    </r>
    <r>
      <rPr>
        <sz val="10"/>
        <rFont val="Arial"/>
        <family val="2"/>
      </rPr>
      <t xml:space="preserve">, Ottawa, 2013 (Cat. No. 50-002-X); and </t>
    </r>
  </si>
  <si>
    <t xml:space="preserve">      Tables 23-10-0084-01 and 23-10-0086-01, 2018. </t>
  </si>
  <si>
    <r>
      <t xml:space="preserve">      Statistics Canada, </t>
    </r>
    <r>
      <rPr>
        <i/>
        <sz val="10"/>
        <rFont val="Arial"/>
        <family val="2"/>
      </rPr>
      <t>Motor Vehicle Registration, 2000–2016</t>
    </r>
    <r>
      <rPr>
        <sz val="10"/>
        <rFont val="Arial"/>
        <family val="2"/>
      </rPr>
      <t>, Table 23-10-0067-01, Ottawa, 2018.</t>
    </r>
  </si>
  <si>
    <r>
      <t xml:space="preserve">d)   IHS Markit, </t>
    </r>
    <r>
      <rPr>
        <i/>
        <sz val="10"/>
        <rFont val="Arial"/>
        <family val="2"/>
      </rPr>
      <t>New Vehicle Registrations, 1990–2016</t>
    </r>
    <r>
      <rPr>
        <sz val="10"/>
        <rFont val="Arial"/>
        <family val="2"/>
      </rPr>
      <t>, Toronto, 2018.</t>
    </r>
  </si>
  <si>
    <r>
      <t xml:space="preserve">e)   United States Department of Transportation, </t>
    </r>
    <r>
      <rPr>
        <i/>
        <sz val="10"/>
        <rFont val="Arial"/>
        <family val="2"/>
      </rPr>
      <t>National Transportation Statistics,</t>
    </r>
    <r>
      <rPr>
        <sz val="10"/>
        <rFont val="Arial"/>
        <family val="2"/>
      </rPr>
      <t xml:space="preserve"> Table VM-1, 2018.</t>
    </r>
  </si>
  <si>
    <r>
      <t xml:space="preserve">f)    DesRosiers Automotive Consultants, </t>
    </r>
    <r>
      <rPr>
        <i/>
        <sz val="10"/>
        <rFont val="Arial"/>
        <family val="2"/>
      </rPr>
      <t>Canadian Vehicles in Operation Census, 1990–2016</t>
    </r>
    <r>
      <rPr>
        <sz val="10"/>
        <rFont val="Arial"/>
        <family val="2"/>
      </rPr>
      <t>, Richmond Hill (Toronto), 2018.</t>
    </r>
  </si>
  <si>
    <r>
      <t xml:space="preserve">g)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</t>
    </r>
  </si>
  <si>
    <t>Table 30: Car Secondary Energy Use and GHG Emissions by Energy Source</t>
  </si>
  <si>
    <t>Car Energy Use (PJ)</t>
  </si>
  <si>
    <t>Passenger-kilometres (millions)</t>
  </si>
  <si>
    <t>Energy Intensity (MJ/Pkm)</t>
  </si>
  <si>
    <r>
      <t>Car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</si>
  <si>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37: Passenger Truck Secondary Energy Use and GHG Emissions by Energy Source</t>
  </si>
  <si>
    <t>Passenger Truck Energy Use (PJ)</t>
  </si>
  <si>
    <r>
      <t>Passenger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</si>
  <si>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33: Bus Secondary Energy Use and GHG Emissions by Energy Source</t>
  </si>
  <si>
    <t>Bus Energy Use (PJ)</t>
  </si>
  <si>
    <r>
      <t>Bus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</si>
  <si>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Related to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</si>
  <si>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50: Motorcycle Secondary Energy Use, GHG Emissions by Region and Explanatory Variables</t>
  </si>
  <si>
    <r>
      <t>Motorcycle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</si>
  <si>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r>
      <t>Motorcycle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</si>
  <si>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Motorcycle Explanatory Variables</t>
  </si>
  <si>
    <t>Average Distance Travelled per Year (km)</t>
  </si>
  <si>
    <r>
      <t>Motorcycle On-Road Average Fuel Consumption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(L/100 km)</t>
    </r>
  </si>
  <si>
    <t>All on-road, non-electric vehicles</t>
  </si>
  <si>
    <t>Natural Resources Canada</t>
  </si>
  <si>
    <t>Comprehensive Energy Use Database: Transportation Sector - Canada</t>
  </si>
  <si>
    <t>http://oee.nrcan.gc.ca/corporate/statistics/neud/dpa/menus/trends/comprehensive/trends_tran_ca.cfm</t>
  </si>
  <si>
    <t>Tables 13, 14, 30, 32, 33, 34, 37, 38, 39, 49, 50, 51, 52, 53, 54, 57, 59</t>
  </si>
  <si>
    <t>All on road</t>
  </si>
  <si>
    <t>We calculate on road loadings based on data from NRCan on cargo-distance, vehicles, and annual average distance traveled.</t>
  </si>
  <si>
    <t>Nonroad, annual cargo-distance and cargo</t>
  </si>
  <si>
    <t>We take total passenger-km from StatCan and divide this by loading factors from AVLo (from the US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</si>
</sst>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0.0"/>
    <numFmt numFmtId="166" formatCode="0.0%"/>
    <numFmt numFmtId="167" formatCode="###0.00_)"/>
    <numFmt numFmtId="168" formatCode="#,##0_)"/>
    <numFmt numFmtId="169" formatCode="0.000"/>
    <numFmt numFmtId="170" formatCode="0.0\ %"/>
  </numFmts>
  <fonts count="8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10000"/>
      <name val="Tahoma"/>
      <family val="2"/>
    </font>
    <font>
      <sz val="11"/>
      <name val="Tahoma"/>
      <family val="2"/>
    </font>
    <font>
      <sz val="11"/>
      <name val="Arial"/>
      <family val="2"/>
    </font>
    <font>
      <sz val="11"/>
      <name val="Times New Roman Bold"/>
      <family val="2"/>
    </font>
    <font>
      <sz val="11"/>
      <name val="Times New Roman"/>
      <family val="2"/>
    </font>
    <font>
      <sz val="11"/>
      <name val="Times New Roman Italic"/>
      <family val="2"/>
    </font>
    <font>
      <sz val="11"/>
      <color rgb="FF27211F"/>
      <name val="Tahoma"/>
      <family val="2"/>
    </font>
    <font>
      <b/>
      <sz val="14"/>
      <name val="Tahoma"/>
      <family val="2"/>
    </font>
    <font>
      <sz val="14"/>
      <name val="Times New Roman Bold"/>
      <family val="2"/>
    </font>
    <font>
      <sz val="14"/>
      <name val="Arial"/>
      <family val="2"/>
    </font>
    <font>
      <i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sz val="9"/>
      <name val="Calibri"/>
      <family val="2"/>
    </font>
    <font>
      <sz val="12"/>
      <name val="Tahoma"/>
      <family val="2"/>
    </font>
    <font>
      <sz val="12"/>
      <name val="Arial"/>
      <family val="2"/>
    </font>
    <font>
      <sz val="12"/>
      <name val="Times New Roman Bold"/>
      <family val="2"/>
    </font>
    <font>
      <sz val="12"/>
      <name val="Times New Roman"/>
      <family val="2"/>
    </font>
    <font>
      <sz val="12"/>
      <name val="Times New Roman Italic"/>
      <family val="2"/>
    </font>
    <font>
      <u/>
      <sz val="10"/>
      <color rgb="FF0000FF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i/>
      <sz val="10"/>
      <name val="Arial"/>
      <family val="2"/>
    </font>
    <font>
      <b/>
      <i/>
      <vertAlign val="superscript"/>
      <sz val="10"/>
      <name val="Arial"/>
      <family val="2"/>
    </font>
    <font>
      <vertAlign val="superscript"/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10"/>
      <name val="Courier New"/>
      <family val="3"/>
    </font>
    <font>
      <i/>
      <vertAlign val="superscript"/>
      <sz val="10"/>
      <name val="Arial"/>
      <family val="2"/>
    </font>
    <font>
      <b/>
      <u/>
      <sz val="14"/>
      <color rgb="FF0000FF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1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6" fillId="0" borderId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2" borderId="0" applyNumberFormat="0" applyBorder="0" applyAlignment="0" applyProtection="0"/>
    <xf numFmtId="0" fontId="10" fillId="6" borderId="0" applyNumberFormat="0" applyBorder="0" applyAlignment="0" applyProtection="0"/>
    <xf numFmtId="0" fontId="11" fillId="0" borderId="11" applyNumberFormat="0" applyFont="0" applyProtection="0">
      <alignment wrapText="1"/>
    </xf>
    <xf numFmtId="0" fontId="11" fillId="0" borderId="11" applyNumberFormat="0" applyFont="0" applyProtection="0">
      <alignment wrapText="1"/>
    </xf>
    <xf numFmtId="0" fontId="12" fillId="23" borderId="12" applyNumberFormat="0" applyAlignment="0" applyProtection="0"/>
    <xf numFmtId="0" fontId="13" fillId="24" borderId="13" applyNumberFormat="0" applyAlignment="0" applyProtection="0"/>
    <xf numFmtId="0" fontId="14" fillId="0" borderId="0">
      <alignment horizontal="center" vertical="center" wrapText="1"/>
    </xf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5" fillId="0" borderId="0">
      <alignment horizontal="left" vertical="center" wrapText="1"/>
    </xf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167" fontId="16" fillId="0" borderId="14" applyNumberFormat="0" applyFill="0">
      <alignment horizontal="right"/>
    </xf>
    <xf numFmtId="167" fontId="17" fillId="0" borderId="14" applyNumberFormat="0" applyFill="0">
      <alignment horizontal="right"/>
    </xf>
    <xf numFmtId="168" fontId="18" fillId="0" borderId="14">
      <alignment horizontal="right" vertical="center"/>
    </xf>
    <xf numFmtId="49" fontId="19" fillId="0" borderId="14">
      <alignment horizontal="left" vertical="center"/>
    </xf>
    <xf numFmtId="167" fontId="16" fillId="0" borderId="14" applyNumberFormat="0" applyFill="0">
      <alignment horizontal="right"/>
    </xf>
    <xf numFmtId="0" fontId="2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15" applyNumberFormat="0" applyProtection="0">
      <alignment wrapText="1"/>
    </xf>
    <xf numFmtId="0" fontId="11" fillId="0" borderId="15" applyNumberFormat="0" applyProtection="0">
      <alignment wrapText="1"/>
    </xf>
    <xf numFmtId="0" fontId="21" fillId="7" borderId="0" applyNumberFormat="0" applyBorder="0" applyAlignment="0" applyProtection="0"/>
    <xf numFmtId="0" fontId="22" fillId="0" borderId="16" applyNumberFormat="0" applyProtection="0">
      <alignment wrapText="1"/>
    </xf>
    <xf numFmtId="0" fontId="22" fillId="0" borderId="16" applyNumberFormat="0" applyProtection="0">
      <alignment wrapText="1"/>
    </xf>
    <xf numFmtId="0" fontId="23" fillId="0" borderId="17" applyNumberFormat="0" applyFill="0" applyAlignment="0" applyProtection="0"/>
    <xf numFmtId="0" fontId="24" fillId="0" borderId="18" applyNumberFormat="0" applyFill="0" applyAlignment="0" applyProtection="0"/>
    <xf numFmtId="0" fontId="25" fillId="0" borderId="1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14">
      <alignment horizontal="left"/>
    </xf>
    <xf numFmtId="0" fontId="27" fillId="0" borderId="14">
      <alignment horizontal="left"/>
    </xf>
    <xf numFmtId="0" fontId="28" fillId="0" borderId="20">
      <alignment horizontal="right" vertical="center"/>
    </xf>
    <xf numFmtId="0" fontId="29" fillId="0" borderId="14">
      <alignment horizontal="left" vertical="center"/>
    </xf>
    <xf numFmtId="0" fontId="16" fillId="0" borderId="14">
      <alignment horizontal="left" vertical="center"/>
    </xf>
    <xf numFmtId="0" fontId="26" fillId="0" borderId="14">
      <alignment horizontal="left"/>
    </xf>
    <xf numFmtId="0" fontId="26" fillId="25" borderId="0">
      <alignment horizontal="centerContinuous" wrapText="1"/>
    </xf>
    <xf numFmtId="49" fontId="26" fillId="25" borderId="2">
      <alignment horizontal="left" vertical="center"/>
    </xf>
    <xf numFmtId="0" fontId="26" fillId="25" borderId="0">
      <alignment horizontal="centerContinuous" vertical="center" wrapText="1"/>
    </xf>
    <xf numFmtId="0" fontId="30" fillId="0" borderId="0" applyNumberFormat="0" applyFill="0" applyBorder="0" applyAlignment="0" applyProtection="0">
      <alignment vertical="top"/>
      <protection locked="0"/>
    </xf>
    <xf numFmtId="0" fontId="31" fillId="10" borderId="12" applyNumberFormat="0" applyAlignment="0" applyProtection="0"/>
    <xf numFmtId="0" fontId="32" fillId="0" borderId="21" applyNumberFormat="0" applyFill="0" applyAlignment="0" applyProtection="0"/>
    <xf numFmtId="0" fontId="33" fillId="26" borderId="0" applyNumberFormat="0" applyBorder="0" applyAlignment="0" applyProtection="0"/>
    <xf numFmtId="0" fontId="7" fillId="0" borderId="0"/>
    <xf numFmtId="0" fontId="7" fillId="0" borderId="0"/>
    <xf numFmtId="0" fontId="5" fillId="0" borderId="0"/>
    <xf numFmtId="0" fontId="34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4" borderId="10" applyNumberFormat="0" applyFont="0" applyAlignment="0" applyProtection="0"/>
    <xf numFmtId="0" fontId="5" fillId="27" borderId="22" applyNumberFormat="0" applyFont="0" applyAlignment="0" applyProtection="0"/>
    <xf numFmtId="0" fontId="35" fillId="23" borderId="23" applyNumberFormat="0" applyAlignment="0" applyProtection="0"/>
    <xf numFmtId="0" fontId="22" fillId="0" borderId="24" applyNumberFormat="0" applyProtection="0">
      <alignment wrapText="1"/>
    </xf>
    <xf numFmtId="0" fontId="22" fillId="0" borderId="24" applyNumberFormat="0" applyProtection="0">
      <alignment wrapText="1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3" fontId="18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19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8" fillId="0" borderId="0">
      <alignment horizontal="left" vertical="center"/>
    </xf>
    <xf numFmtId="49" fontId="19" fillId="0" borderId="14">
      <alignment horizontal="left"/>
    </xf>
    <xf numFmtId="167" fontId="18" fillId="0" borderId="0" applyNumberFormat="0">
      <alignment horizontal="right"/>
    </xf>
    <xf numFmtId="0" fontId="28" fillId="28" borderId="0">
      <alignment horizontal="centerContinuous" vertical="center" wrapText="1"/>
    </xf>
    <xf numFmtId="0" fontId="28" fillId="0" borderId="25">
      <alignment horizontal="left" vertical="center"/>
    </xf>
    <xf numFmtId="0" fontId="39" fillId="0" borderId="0" applyNumberFormat="0" applyProtection="0">
      <alignment horizontal="left"/>
    </xf>
    <xf numFmtId="0" fontId="39" fillId="0" borderId="0" applyNumberFormat="0" applyProtection="0">
      <alignment horizontal="left"/>
    </xf>
    <xf numFmtId="0" fontId="40" fillId="0" borderId="0" applyNumberFormat="0" applyFill="0" applyBorder="0" applyAlignment="0" applyProtection="0"/>
    <xf numFmtId="0" fontId="26" fillId="0" borderId="0">
      <alignment horizontal="left"/>
    </xf>
    <xf numFmtId="0" fontId="15" fillId="0" borderId="0">
      <alignment horizontal="left"/>
    </xf>
    <xf numFmtId="0" fontId="16" fillId="0" borderId="0">
      <alignment horizontal="left"/>
    </xf>
    <xf numFmtId="0" fontId="41" fillId="0" borderId="0">
      <alignment horizontal="left" vertical="top"/>
    </xf>
    <xf numFmtId="0" fontId="15" fillId="0" borderId="0">
      <alignment horizontal="left"/>
    </xf>
    <xf numFmtId="0" fontId="16" fillId="0" borderId="0">
      <alignment horizontal="left"/>
    </xf>
    <xf numFmtId="0" fontId="42" fillId="0" borderId="26" applyNumberFormat="0" applyFill="0" applyAlignment="0" applyProtection="0"/>
    <xf numFmtId="0" fontId="43" fillId="0" borderId="0" applyNumberFormat="0" applyFill="0" applyBorder="0" applyAlignment="0" applyProtection="0"/>
    <xf numFmtId="49" fontId="18" fillId="0" borderId="14">
      <alignment horizontal="left"/>
    </xf>
    <xf numFmtId="0" fontId="28" fillId="0" borderId="20">
      <alignment horizontal="left"/>
    </xf>
    <xf numFmtId="0" fontId="26" fillId="0" borderId="0">
      <alignment horizontal="left" vertical="center"/>
    </xf>
    <xf numFmtId="49" fontId="36" fillId="0" borderId="14">
      <alignment horizontal="left"/>
    </xf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0" fontId="7" fillId="0" borderId="0"/>
    <xf numFmtId="0" fontId="58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/>
  </cellStyleXfs>
  <cellXfs count="199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4" fillId="0" borderId="0" xfId="1"/>
    <xf numFmtId="0" fontId="3" fillId="2" borderId="0" xfId="0" applyFont="1" applyFill="1"/>
    <xf numFmtId="0" fontId="3" fillId="0" borderId="0" xfId="0" applyFont="1" applyAlignment="1">
      <alignment horizontal="right"/>
    </xf>
    <xf numFmtId="1" fontId="0" fillId="0" borderId="0" xfId="0" applyNumberFormat="1"/>
    <xf numFmtId="0" fontId="3" fillId="0" borderId="0" xfId="0" applyFont="1" applyFill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3" fontId="0" fillId="0" borderId="0" xfId="0" applyNumberFormat="1"/>
    <xf numFmtId="0" fontId="0" fillId="0" borderId="0" xfId="0" applyFont="1"/>
    <xf numFmtId="0" fontId="3" fillId="0" borderId="0" xfId="0" applyFont="1" applyAlignment="1"/>
    <xf numFmtId="0" fontId="0" fillId="0" borderId="0" xfId="0" applyAlignment="1"/>
    <xf numFmtId="1" fontId="0" fillId="0" borderId="0" xfId="0" applyNumberFormat="1" applyFill="1"/>
    <xf numFmtId="0" fontId="45" fillId="0" borderId="0" xfId="0" applyFont="1"/>
    <xf numFmtId="0" fontId="5" fillId="0" borderId="0" xfId="78"/>
    <xf numFmtId="0" fontId="47" fillId="0" borderId="0" xfId="78" applyNumberFormat="1" applyFont="1"/>
    <xf numFmtId="0" fontId="48" fillId="0" borderId="0" xfId="78" applyNumberFormat="1" applyFont="1"/>
    <xf numFmtId="0" fontId="49" fillId="0" borderId="0" xfId="78" applyFont="1"/>
    <xf numFmtId="0" fontId="50" fillId="0" borderId="0" xfId="78" applyNumberFormat="1" applyFont="1"/>
    <xf numFmtId="0" fontId="51" fillId="0" borderId="0" xfId="78" applyNumberFormat="1" applyFont="1"/>
    <xf numFmtId="0" fontId="52" fillId="0" borderId="0" xfId="78" applyNumberFormat="1" applyFont="1"/>
    <xf numFmtId="1" fontId="51" fillId="0" borderId="0" xfId="78" applyNumberFormat="1" applyFont="1"/>
    <xf numFmtId="165" fontId="51" fillId="0" borderId="0" xfId="78" applyNumberFormat="1" applyFont="1"/>
    <xf numFmtId="1" fontId="53" fillId="0" borderId="0" xfId="78" applyNumberFormat="1" applyFont="1"/>
    <xf numFmtId="0" fontId="54" fillId="0" borderId="0" xfId="78" applyNumberFormat="1" applyFont="1"/>
    <xf numFmtId="0" fontId="55" fillId="0" borderId="0" xfId="78" applyNumberFormat="1" applyFont="1"/>
    <xf numFmtId="3" fontId="51" fillId="0" borderId="0" xfId="78" applyNumberFormat="1" applyFont="1"/>
    <xf numFmtId="169" fontId="51" fillId="0" borderId="0" xfId="78" applyNumberFormat="1" applyFont="1"/>
    <xf numFmtId="165" fontId="50" fillId="0" borderId="0" xfId="78" applyNumberFormat="1" applyFont="1"/>
    <xf numFmtId="0" fontId="56" fillId="0" borderId="0" xfId="78" applyFont="1"/>
    <xf numFmtId="1" fontId="52" fillId="0" borderId="0" xfId="78" applyNumberFormat="1" applyFont="1"/>
    <xf numFmtId="3" fontId="50" fillId="0" borderId="0" xfId="78" applyNumberFormat="1" applyFont="1"/>
    <xf numFmtId="0" fontId="7" fillId="0" borderId="0" xfId="0" applyFont="1"/>
    <xf numFmtId="3" fontId="0" fillId="0" borderId="0" xfId="0" applyNumberFormat="1" applyAlignment="1"/>
    <xf numFmtId="0" fontId="45" fillId="0" borderId="0" xfId="0" applyFont="1" applyAlignment="1">
      <alignment horizontal="left"/>
    </xf>
    <xf numFmtId="0" fontId="45" fillId="0" borderId="0" xfId="0" applyFont="1" applyFill="1" applyBorder="1"/>
    <xf numFmtId="0" fontId="5" fillId="0" borderId="0" xfId="2"/>
    <xf numFmtId="165" fontId="45" fillId="0" borderId="0" xfId="0" applyNumberFormat="1" applyFont="1"/>
    <xf numFmtId="165" fontId="46" fillId="0" borderId="0" xfId="0" applyNumberFormat="1" applyFont="1"/>
    <xf numFmtId="0" fontId="11" fillId="0" borderId="0" xfId="179"/>
    <xf numFmtId="0" fontId="11" fillId="0" borderId="0" xfId="52" applyFont="1"/>
    <xf numFmtId="0" fontId="22" fillId="0" borderId="16" xfId="57" applyFont="1" applyFill="1" applyBorder="1" applyAlignment="1">
      <alignment wrapText="1"/>
    </xf>
    <xf numFmtId="0" fontId="58" fillId="0" borderId="0" xfId="179" applyFont="1"/>
    <xf numFmtId="0" fontId="59" fillId="0" borderId="0" xfId="179" applyFont="1"/>
    <xf numFmtId="0" fontId="39" fillId="0" borderId="0" xfId="139" applyFont="1" applyFill="1" applyBorder="1" applyAlignment="1">
      <alignment horizontal="left"/>
    </xf>
    <xf numFmtId="0" fontId="11" fillId="0" borderId="0" xfId="179" applyAlignment="1" applyProtection="1">
      <alignment horizontal="left"/>
    </xf>
    <xf numFmtId="0" fontId="22" fillId="0" borderId="24" xfId="119" applyFont="1" applyFill="1" applyBorder="1" applyAlignment="1">
      <alignment wrapText="1"/>
    </xf>
    <xf numFmtId="0" fontId="0" fillId="0" borderId="11" xfId="29" applyFont="1" applyFill="1" applyBorder="1" applyAlignment="1">
      <alignment wrapText="1"/>
    </xf>
    <xf numFmtId="3" fontId="0" fillId="0" borderId="11" xfId="29" applyNumberFormat="1" applyFont="1" applyFill="1" applyAlignment="1">
      <alignment horizontal="right" wrapText="1"/>
    </xf>
    <xf numFmtId="166" fontId="0" fillId="0" borderId="11" xfId="29" applyNumberFormat="1" applyFont="1" applyFill="1" applyAlignment="1">
      <alignment horizontal="right" wrapText="1"/>
    </xf>
    <xf numFmtId="3" fontId="22" fillId="0" borderId="24" xfId="119" applyNumberFormat="1" applyFill="1" applyAlignment="1">
      <alignment horizontal="right" wrapText="1"/>
    </xf>
    <xf numFmtId="166" fontId="22" fillId="0" borderId="24" xfId="119" applyNumberFormat="1" applyFill="1" applyAlignment="1">
      <alignment horizontal="right" wrapText="1"/>
    </xf>
    <xf numFmtId="0" fontId="60" fillId="0" borderId="0" xfId="179" applyFont="1"/>
    <xf numFmtId="17" fontId="0" fillId="0" borderId="0" xfId="0" applyNumberFormat="1" applyAlignment="1">
      <alignment horizontal="left"/>
    </xf>
    <xf numFmtId="1" fontId="45" fillId="0" borderId="0" xfId="0" applyNumberFormat="1" applyFont="1"/>
    <xf numFmtId="0" fontId="0" fillId="2" borderId="0" xfId="0" applyFill="1"/>
    <xf numFmtId="0" fontId="0" fillId="0" borderId="0" xfId="0" applyAlignment="1">
      <alignment horizontal="right"/>
    </xf>
    <xf numFmtId="0" fontId="57" fillId="0" borderId="0" xfId="0" applyFont="1"/>
    <xf numFmtId="0" fontId="0" fillId="29" borderId="0" xfId="0" applyFill="1"/>
    <xf numFmtId="0" fontId="0" fillId="0" borderId="0" xfId="0" applyFill="1"/>
    <xf numFmtId="1" fontId="0" fillId="30" borderId="0" xfId="0" applyNumberFormat="1" applyFill="1"/>
    <xf numFmtId="0" fontId="61" fillId="0" borderId="0" xfId="2" applyNumberFormat="1" applyFont="1"/>
    <xf numFmtId="0" fontId="62" fillId="0" borderId="0" xfId="2" applyFont="1"/>
    <xf numFmtId="0" fontId="63" fillId="0" borderId="0" xfId="2" applyNumberFormat="1" applyFont="1"/>
    <xf numFmtId="0" fontId="64" fillId="0" borderId="0" xfId="2" applyNumberFormat="1" applyFont="1"/>
    <xf numFmtId="0" fontId="65" fillId="0" borderId="0" xfId="2" applyNumberFormat="1" applyFont="1"/>
    <xf numFmtId="1" fontId="64" fillId="0" borderId="0" xfId="2" applyNumberFormat="1" applyFont="1"/>
    <xf numFmtId="3" fontId="64" fillId="0" borderId="0" xfId="2" applyNumberFormat="1" applyFont="1"/>
    <xf numFmtId="164" fontId="64" fillId="0" borderId="0" xfId="2" applyNumberFormat="1" applyFont="1"/>
    <xf numFmtId="165" fontId="64" fillId="0" borderId="0" xfId="2" applyNumberFormat="1" applyFont="1"/>
    <xf numFmtId="0" fontId="62" fillId="0" borderId="0" xfId="78" applyFont="1"/>
    <xf numFmtId="0" fontId="3" fillId="0" borderId="0" xfId="0" applyFont="1" applyAlignment="1">
      <alignment horizontal="center"/>
    </xf>
    <xf numFmtId="0" fontId="3" fillId="2" borderId="27" xfId="0" applyFont="1" applyFill="1" applyBorder="1"/>
    <xf numFmtId="0" fontId="3" fillId="2" borderId="6" xfId="0" applyFont="1" applyFill="1" applyBorder="1"/>
    <xf numFmtId="0" fontId="3" fillId="2" borderId="0" xfId="0" applyFont="1" applyFill="1" applyBorder="1"/>
    <xf numFmtId="0" fontId="3" fillId="2" borderId="7" xfId="0" applyFont="1" applyFill="1" applyBorder="1"/>
    <xf numFmtId="0" fontId="0" fillId="0" borderId="28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3" fillId="0" borderId="29" xfId="0" applyFont="1" applyBorder="1"/>
    <xf numFmtId="0" fontId="3" fillId="0" borderId="8" xfId="0" applyFont="1" applyBorder="1"/>
    <xf numFmtId="0" fontId="3" fillId="0" borderId="1" xfId="0" applyFont="1" applyBorder="1"/>
    <xf numFmtId="0" fontId="3" fillId="0" borderId="9" xfId="0" applyFont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66" fillId="0" borderId="0" xfId="72" applyFont="1" applyFill="1" applyBorder="1" applyAlignment="1" applyProtection="1"/>
    <xf numFmtId="0" fontId="5" fillId="0" borderId="0" xfId="0" applyFont="1" applyFill="1" applyBorder="1" applyAlignment="1">
      <alignment horizontal="right"/>
    </xf>
    <xf numFmtId="0" fontId="68" fillId="0" borderId="0" xfId="0" applyFont="1" applyFill="1" applyBorder="1"/>
    <xf numFmtId="0" fontId="62" fillId="0" borderId="0" xfId="0" applyFont="1" applyFill="1" applyBorder="1"/>
    <xf numFmtId="0" fontId="69" fillId="0" borderId="0" xfId="0" applyFont="1" applyFill="1" applyBorder="1"/>
    <xf numFmtId="2" fontId="71" fillId="0" borderId="0" xfId="0" applyNumberFormat="1" applyFont="1" applyFill="1" applyBorder="1" applyAlignment="1">
      <alignment horizontal="left" indent="1"/>
    </xf>
    <xf numFmtId="2" fontId="5" fillId="0" borderId="0" xfId="0" applyNumberFormat="1" applyFont="1" applyFill="1" applyBorder="1" applyAlignment="1">
      <alignment horizontal="left" indent="2"/>
    </xf>
    <xf numFmtId="0" fontId="5" fillId="0" borderId="0" xfId="0" applyFont="1" applyFill="1" applyBorder="1" applyAlignment="1">
      <alignment horizontal="left" indent="2"/>
    </xf>
    <xf numFmtId="3" fontId="5" fillId="0" borderId="0" xfId="0" applyNumberFormat="1" applyFont="1" applyFill="1" applyBorder="1"/>
    <xf numFmtId="166" fontId="5" fillId="0" borderId="0" xfId="171" applyNumberFormat="1" applyFont="1" applyFill="1" applyBorder="1" applyAlignment="1">
      <alignment horizontal="center"/>
    </xf>
    <xf numFmtId="0" fontId="75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68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165" fontId="5" fillId="0" borderId="0" xfId="0" applyNumberFormat="1" applyFont="1" applyFill="1" applyBorder="1" applyAlignment="1">
      <alignment horizontal="right"/>
    </xf>
    <xf numFmtId="0" fontId="0" fillId="0" borderId="0" xfId="0" applyNumberFormat="1" applyAlignment="1"/>
    <xf numFmtId="2" fontId="45" fillId="0" borderId="0" xfId="0" applyNumberFormat="1" applyFont="1"/>
    <xf numFmtId="0" fontId="0" fillId="0" borderId="0" xfId="0" applyBorder="1" applyAlignment="1"/>
    <xf numFmtId="1" fontId="0" fillId="31" borderId="0" xfId="0" applyNumberFormat="1" applyFill="1"/>
    <xf numFmtId="1" fontId="0" fillId="0" borderId="0" xfId="0" applyNumberFormat="1" applyAlignment="1"/>
    <xf numFmtId="1" fontId="0" fillId="0" borderId="0" xfId="170" applyNumberFormat="1" applyFont="1" applyFill="1" applyBorder="1" applyAlignment="1"/>
    <xf numFmtId="1" fontId="0" fillId="0" borderId="0" xfId="0" applyNumberFormat="1" applyFill="1" applyAlignment="1"/>
    <xf numFmtId="1" fontId="0" fillId="29" borderId="0" xfId="0" applyNumberFormat="1" applyFill="1" applyAlignment="1"/>
    <xf numFmtId="3" fontId="5" fillId="0" borderId="0" xfId="0" applyNumberFormat="1" applyFont="1" applyFill="1" applyBorder="1" applyAlignment="1">
      <alignment horizontal="right"/>
    </xf>
    <xf numFmtId="166" fontId="5" fillId="0" borderId="0" xfId="171" applyNumberFormat="1" applyFont="1" applyFill="1" applyBorder="1" applyAlignment="1">
      <alignment horizontal="right"/>
    </xf>
    <xf numFmtId="170" fontId="5" fillId="0" borderId="30" xfId="171" applyNumberFormat="1" applyFont="1" applyFill="1" applyBorder="1" applyAlignment="1">
      <alignment horizontal="center"/>
    </xf>
    <xf numFmtId="0" fontId="71" fillId="0" borderId="0" xfId="0" applyFont="1" applyFill="1" applyBorder="1" applyAlignment="1">
      <alignment horizontal="left" indent="1"/>
    </xf>
    <xf numFmtId="49" fontId="77" fillId="0" borderId="0" xfId="0" applyNumberFormat="1" applyFont="1" applyFill="1" applyBorder="1" applyAlignment="1"/>
    <xf numFmtId="49" fontId="77" fillId="0" borderId="0" xfId="0" applyNumberFormat="1" applyFont="1" applyFill="1" applyBorder="1" applyAlignment="1">
      <alignment horizontal="right"/>
    </xf>
    <xf numFmtId="0" fontId="75" fillId="0" borderId="0" xfId="0" applyFont="1" applyFill="1" applyBorder="1" applyAlignment="1">
      <alignment horizontal="left"/>
    </xf>
    <xf numFmtId="49" fontId="5" fillId="0" borderId="0" xfId="0" applyNumberFormat="1" applyFont="1" applyFill="1" applyBorder="1" applyAlignment="1"/>
    <xf numFmtId="49" fontId="5" fillId="0" borderId="0" xfId="0" applyNumberFormat="1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2" fontId="5" fillId="0" borderId="0" xfId="0" applyNumberFormat="1" applyFont="1" applyFill="1" applyBorder="1" applyAlignment="1">
      <alignment horizontal="left" indent="4"/>
    </xf>
    <xf numFmtId="165" fontId="76" fillId="0" borderId="0" xfId="0" applyNumberFormat="1" applyFont="1" applyFill="1" applyBorder="1" applyAlignment="1"/>
    <xf numFmtId="2" fontId="76" fillId="0" borderId="0" xfId="0" applyNumberFormat="1" applyFont="1" applyFill="1" applyBorder="1" applyAlignment="1">
      <alignment horizontal="left" indent="3"/>
    </xf>
    <xf numFmtId="0" fontId="76" fillId="0" borderId="0" xfId="0" applyFont="1" applyFill="1" applyBorder="1"/>
    <xf numFmtId="165" fontId="76" fillId="0" borderId="0" xfId="0" applyNumberFormat="1" applyFont="1" applyFill="1" applyBorder="1"/>
    <xf numFmtId="3" fontId="5" fillId="0" borderId="0" xfId="0" applyNumberFormat="1" applyFont="1" applyFill="1" applyBorder="1" applyAlignment="1"/>
    <xf numFmtId="1" fontId="5" fillId="0" borderId="0" xfId="0" applyNumberFormat="1" applyFont="1" applyFill="1" applyBorder="1" applyAlignment="1"/>
    <xf numFmtId="166" fontId="69" fillId="0" borderId="30" xfId="171" applyNumberFormat="1" applyFont="1" applyFill="1" applyBorder="1" applyAlignment="1">
      <alignment horizontal="center"/>
    </xf>
    <xf numFmtId="166" fontId="5" fillId="0" borderId="30" xfId="0" applyNumberFormat="1" applyFont="1" applyFill="1" applyBorder="1" applyAlignment="1">
      <alignment horizontal="center"/>
    </xf>
    <xf numFmtId="165" fontId="76" fillId="0" borderId="0" xfId="0" applyNumberFormat="1" applyFont="1" applyFill="1" applyBorder="1" applyAlignment="1">
      <alignment horizontal="right"/>
    </xf>
    <xf numFmtId="2" fontId="76" fillId="0" borderId="0" xfId="0" applyNumberFormat="1" applyFont="1" applyFill="1" applyBorder="1" applyAlignment="1">
      <alignment horizontal="left" indent="2"/>
    </xf>
    <xf numFmtId="0" fontId="79" fillId="0" borderId="0" xfId="72" applyFont="1" applyFill="1" applyBorder="1" applyAlignment="1" applyProtection="1"/>
    <xf numFmtId="0" fontId="69" fillId="0" borderId="31" xfId="0" applyFont="1" applyFill="1" applyBorder="1" applyAlignment="1"/>
    <xf numFmtId="0" fontId="69" fillId="0" borderId="32" xfId="0" applyFont="1" applyFill="1" applyBorder="1" applyAlignment="1">
      <alignment horizontal="center" wrapText="1"/>
    </xf>
    <xf numFmtId="0" fontId="69" fillId="0" borderId="30" xfId="0" applyFont="1" applyFill="1" applyBorder="1" applyAlignment="1">
      <alignment horizontal="center" wrapText="1"/>
    </xf>
    <xf numFmtId="166" fontId="5" fillId="0" borderId="30" xfId="171" applyNumberFormat="1" applyFont="1" applyFill="1" applyBorder="1" applyAlignment="1">
      <alignment horizontal="center"/>
    </xf>
    <xf numFmtId="166" fontId="76" fillId="0" borderId="30" xfId="0" applyNumberFormat="1" applyFont="1" applyFill="1" applyBorder="1" applyAlignment="1">
      <alignment horizontal="center"/>
    </xf>
    <xf numFmtId="165" fontId="76" fillId="0" borderId="0" xfId="0" applyNumberFormat="1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6" fillId="0" borderId="0" xfId="0" applyFont="1"/>
    <xf numFmtId="0" fontId="56" fillId="0" borderId="0" xfId="0" applyFont="1" applyFill="1"/>
    <xf numFmtId="0" fontId="67" fillId="0" borderId="0" xfId="0" applyFont="1"/>
    <xf numFmtId="0" fontId="0" fillId="0" borderId="0" xfId="0" applyFill="1" applyAlignment="1">
      <alignment horizontal="right"/>
    </xf>
    <xf numFmtId="0" fontId="68" fillId="0" borderId="0" xfId="0" applyFont="1"/>
    <xf numFmtId="0" fontId="62" fillId="0" borderId="0" xfId="0" applyFont="1"/>
    <xf numFmtId="0" fontId="62" fillId="0" borderId="0" xfId="0" applyFont="1" applyFill="1"/>
    <xf numFmtId="0" fontId="68" fillId="0" borderId="0" xfId="0" applyFont="1" applyFill="1" applyAlignment="1">
      <alignment horizontal="right"/>
    </xf>
    <xf numFmtId="0" fontId="69" fillId="0" borderId="2" xfId="0" applyFont="1" applyBorder="1"/>
    <xf numFmtId="0" fontId="69" fillId="0" borderId="2" xfId="0" applyFont="1" applyFill="1" applyBorder="1"/>
    <xf numFmtId="0" fontId="69" fillId="0" borderId="0" xfId="0" applyFont="1"/>
    <xf numFmtId="0" fontId="69" fillId="0" borderId="0" xfId="0" applyFont="1" applyAlignment="1"/>
    <xf numFmtId="165" fontId="69" fillId="0" borderId="0" xfId="0" applyNumberFormat="1" applyFont="1"/>
    <xf numFmtId="165" fontId="69" fillId="0" borderId="0" xfId="0" applyNumberFormat="1" applyFont="1" applyFill="1"/>
    <xf numFmtId="2" fontId="71" fillId="0" borderId="0" xfId="0" applyNumberFormat="1" applyFont="1" applyAlignment="1">
      <alignment horizontal="left" indent="1"/>
    </xf>
    <xf numFmtId="165" fontId="0" fillId="0" borderId="0" xfId="0" applyNumberFormat="1"/>
    <xf numFmtId="165" fontId="0" fillId="0" borderId="0" xfId="0" applyNumberFormat="1" applyFill="1"/>
    <xf numFmtId="2" fontId="5" fillId="0" borderId="0" xfId="0" applyNumberFormat="1" applyFont="1" applyAlignment="1">
      <alignment horizontal="left" indent="2"/>
    </xf>
    <xf numFmtId="165" fontId="0" fillId="0" borderId="0" xfId="0" applyNumberFormat="1" applyFill="1" applyAlignment="1">
      <alignment horizontal="right"/>
    </xf>
    <xf numFmtId="2" fontId="5" fillId="0" borderId="0" xfId="0" applyNumberFormat="1" applyFont="1" applyAlignment="1"/>
    <xf numFmtId="0" fontId="71" fillId="0" borderId="0" xfId="0" applyFont="1" applyAlignment="1">
      <alignment horizontal="left" indent="1"/>
    </xf>
    <xf numFmtId="165" fontId="0" fillId="0" borderId="0" xfId="0" applyNumberFormat="1" applyAlignment="1">
      <alignment horizontal="right"/>
    </xf>
    <xf numFmtId="2" fontId="74" fillId="0" borderId="0" xfId="0" applyNumberFormat="1" applyFont="1" applyAlignment="1"/>
    <xf numFmtId="1" fontId="58" fillId="0" borderId="0" xfId="0" applyNumberFormat="1" applyFont="1" applyAlignment="1">
      <alignment horizontal="left" indent="2"/>
    </xf>
    <xf numFmtId="3" fontId="0" fillId="0" borderId="0" xfId="0" applyNumberFormat="1" applyFill="1"/>
    <xf numFmtId="2" fontId="69" fillId="0" borderId="0" xfId="0" applyNumberFormat="1" applyFont="1"/>
    <xf numFmtId="2" fontId="69" fillId="0" borderId="0" xfId="0" applyNumberFormat="1" applyFont="1" applyFill="1"/>
    <xf numFmtId="0" fontId="69" fillId="0" borderId="0" xfId="0" applyFont="1" applyAlignment="1">
      <alignment horizontal="left"/>
    </xf>
    <xf numFmtId="0" fontId="5" fillId="0" borderId="0" xfId="0" applyFont="1" applyAlignment="1">
      <alignment horizontal="left" indent="2"/>
    </xf>
    <xf numFmtId="0" fontId="5" fillId="0" borderId="0" xfId="0" applyFont="1" applyAlignment="1">
      <alignment horizontal="left"/>
    </xf>
    <xf numFmtId="2" fontId="74" fillId="0" borderId="0" xfId="0" applyNumberFormat="1" applyFont="1" applyAlignment="1">
      <alignment horizontal="left"/>
    </xf>
    <xf numFmtId="0" fontId="5" fillId="0" borderId="0" xfId="0" applyFont="1"/>
    <xf numFmtId="0" fontId="71" fillId="0" borderId="0" xfId="0" applyFont="1" applyAlignment="1">
      <alignment horizontal="left" wrapText="1" indent="1"/>
    </xf>
    <xf numFmtId="165" fontId="5" fillId="0" borderId="0" xfId="0" applyNumberFormat="1" applyFont="1"/>
    <xf numFmtId="165" fontId="5" fillId="0" borderId="0" xfId="0" applyNumberFormat="1" applyFont="1" applyFill="1"/>
    <xf numFmtId="0" fontId="0" fillId="0" borderId="0" xfId="0" applyAlignment="1">
      <alignment horizontal="left" indent="2"/>
    </xf>
    <xf numFmtId="0" fontId="5" fillId="0" borderId="0" xfId="0" applyFont="1" applyAlignment="1"/>
    <xf numFmtId="170" fontId="76" fillId="0" borderId="30" xfId="171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75" fillId="0" borderId="0" xfId="0" applyFont="1"/>
    <xf numFmtId="1" fontId="58" fillId="0" borderId="0" xfId="0" applyNumberFormat="1" applyFont="1" applyAlignment="1"/>
    <xf numFmtId="2" fontId="5" fillId="0" borderId="0" xfId="0" applyNumberFormat="1" applyFont="1" applyAlignment="1">
      <alignment horizontal="right"/>
    </xf>
    <xf numFmtId="0" fontId="69" fillId="0" borderId="0" xfId="0" applyFont="1" applyAlignment="1">
      <alignment horizontal="left" wrapText="1"/>
    </xf>
    <xf numFmtId="2" fontId="5" fillId="0" borderId="0" xfId="0" applyNumberFormat="1" applyFont="1" applyAlignment="1">
      <alignment horizontal="left"/>
    </xf>
    <xf numFmtId="2" fontId="69" fillId="0" borderId="0" xfId="0" applyNumberFormat="1" applyFont="1" applyAlignment="1"/>
    <xf numFmtId="0" fontId="69" fillId="0" borderId="0" xfId="0" applyFont="1" applyAlignment="1">
      <alignment wrapText="1"/>
    </xf>
    <xf numFmtId="0" fontId="5" fillId="0" borderId="0" xfId="0" applyFont="1" applyAlignment="1">
      <alignment horizontal="left" indent="1"/>
    </xf>
    <xf numFmtId="3" fontId="5" fillId="0" borderId="0" xfId="0" applyNumberFormat="1" applyFont="1"/>
    <xf numFmtId="3" fontId="5" fillId="0" borderId="0" xfId="0" applyNumberFormat="1" applyFont="1" applyFill="1"/>
    <xf numFmtId="0" fontId="5" fillId="0" borderId="0" xfId="0" applyFont="1" applyAlignment="1">
      <alignment horizontal="left" wrapText="1" indent="1"/>
    </xf>
    <xf numFmtId="0" fontId="30" fillId="0" borderId="0" xfId="72" applyAlignment="1" applyProtection="1"/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1" fillId="0" borderId="15" xfId="54" applyFont="1" applyFill="1" applyBorder="1" applyAlignment="1">
      <alignment wrapText="1"/>
    </xf>
    <xf numFmtId="0" fontId="4" fillId="0" borderId="0" xfId="1" applyAlignment="1"/>
  </cellXfs>
  <cellStyles count="2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Body: normal cell" xfId="29"/>
    <cellStyle name="Body: normal cell 2" xfId="30"/>
    <cellStyle name="Calculation 2" xfId="31"/>
    <cellStyle name="Check Cell 2" xfId="32"/>
    <cellStyle name="Column heading" xfId="33"/>
    <cellStyle name="Comma" xfId="170" builtinId="3"/>
    <cellStyle name="Comma 2" xfId="34"/>
    <cellStyle name="Comma 2 2" xfId="35"/>
    <cellStyle name="Comma 2 2 2" xfId="180"/>
    <cellStyle name="Comma 2 2 3" xfId="181"/>
    <cellStyle name="Comma 2 3" xfId="182"/>
    <cellStyle name="Comma 3" xfId="36"/>
    <cellStyle name="Comma 4" xfId="37"/>
    <cellStyle name="Comma 5" xfId="38"/>
    <cellStyle name="Comma 6" xfId="39"/>
    <cellStyle name="Comma 7" xfId="40"/>
    <cellStyle name="Comma 8" xfId="41"/>
    <cellStyle name="Corner heading" xfId="42"/>
    <cellStyle name="Currency 2" xfId="43"/>
    <cellStyle name="Currency 3" xfId="44"/>
    <cellStyle name="Currency 3 2" xfId="45"/>
    <cellStyle name="Data" xfId="46"/>
    <cellStyle name="Data 2" xfId="47"/>
    <cellStyle name="Data no deci" xfId="48"/>
    <cellStyle name="Data Superscript" xfId="49"/>
    <cellStyle name="Data_1-1A-Regular" xfId="50"/>
    <cellStyle name="Explanatory Text 2" xfId="5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nt: Calibri, 9pt regular" xfId="52"/>
    <cellStyle name="Font: Calibri, 9pt regular 2" xfId="53"/>
    <cellStyle name="Footnotes: top row" xfId="54"/>
    <cellStyle name="Footnotes: top row 2" xfId="55"/>
    <cellStyle name="Good 2" xfId="56"/>
    <cellStyle name="Header: bottom row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" builtinId="8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12" xfId="163"/>
    <cellStyle name="Normal 2" xfId="2"/>
    <cellStyle name="Normal 2 2" xfId="78"/>
    <cellStyle name="Normal 2 2 2" xfId="183"/>
    <cellStyle name="Normal 2 2 3" xfId="184"/>
    <cellStyle name="Normal 2 3" xfId="79"/>
    <cellStyle name="Normal 2 4" xfId="179"/>
    <cellStyle name="Normal 2 5" xfId="213"/>
    <cellStyle name="Normal 3" xfId="3"/>
    <cellStyle name="Normal 3 2" xfId="80"/>
    <cellStyle name="Normal 3 2 2" xfId="81"/>
    <cellStyle name="Normal 3 2 2 2" xfId="82"/>
    <cellStyle name="Normal 3 2 3" xfId="83"/>
    <cellStyle name="Normal 3 3" xfId="84"/>
    <cellStyle name="Normal 3 3 2" xfId="85"/>
    <cellStyle name="Normal 3 3 2 2" xfId="86"/>
    <cellStyle name="Normal 3 3 3" xfId="87"/>
    <cellStyle name="Normal 3 4" xfId="88"/>
    <cellStyle name="Normal 3 4 2" xfId="89"/>
    <cellStyle name="Normal 3 5" xfId="90"/>
    <cellStyle name="Normal 3 6" xfId="91"/>
    <cellStyle name="Normal 3 7" xfId="92"/>
    <cellStyle name="Normal 3 8" xfId="185"/>
    <cellStyle name="Normal 3 9" xfId="186"/>
    <cellStyle name="Normal 4" xfId="93"/>
    <cellStyle name="Normal 4 2" xfId="94"/>
    <cellStyle name="Normal 4 2 2" xfId="95"/>
    <cellStyle name="Normal 4 2 2 2" xfId="96"/>
    <cellStyle name="Normal 4 2 3" xfId="97"/>
    <cellStyle name="Normal 4 3" xfId="98"/>
    <cellStyle name="Normal 4 3 2" xfId="99"/>
    <cellStyle name="Normal 4 3 2 2" xfId="100"/>
    <cellStyle name="Normal 4 3 3" xfId="101"/>
    <cellStyle name="Normal 4 4" xfId="102"/>
    <cellStyle name="Normal 4 4 2" xfId="103"/>
    <cellStyle name="Normal 4 5" xfId="104"/>
    <cellStyle name="Normal 4 6" xfId="105"/>
    <cellStyle name="Normal 4 7" xfId="106"/>
    <cellStyle name="Normal 4 8" xfId="187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7 2" xfId="113"/>
    <cellStyle name="Normal 8" xfId="114"/>
    <cellStyle name="Normal 9" xfId="115"/>
    <cellStyle name="Note 2" xfId="116"/>
    <cellStyle name="Note 2 2" xfId="117"/>
    <cellStyle name="Output 2" xfId="118"/>
    <cellStyle name="Parent row" xfId="119"/>
    <cellStyle name="Parent row 2" xfId="120"/>
    <cellStyle name="Percent" xfId="171" builtinId="5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139"/>
    <cellStyle name="Table title 2" xfId="140"/>
    <cellStyle name="Title 2" xfId="141"/>
    <cellStyle name="Title Text" xfId="142"/>
    <cellStyle name="Title Text 1" xfId="143"/>
    <cellStyle name="Title Text 2" xfId="144"/>
    <cellStyle name="Title-1" xfId="145"/>
    <cellStyle name="Title-2" xfId="146"/>
    <cellStyle name="Title-3" xfId="147"/>
    <cellStyle name="Total 2" xfId="148"/>
    <cellStyle name="Warning Text 2" xfId="149"/>
    <cellStyle name="Wrap" xfId="150"/>
    <cellStyle name="Wrap Bold" xfId="151"/>
    <cellStyle name="Wrap Title" xfId="152"/>
    <cellStyle name="Wrap_NTS99-~11" xfId="1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5</xdr:row>
      <xdr:rowOff>161925</xdr:rowOff>
    </xdr:to>
    <xdr:pic>
      <xdr:nvPicPr>
        <xdr:cNvPr id="2" name="Picture 1" descr="S:\DEMAND POLICY AND ANALYSIS DIVISION\9-MARKET ANALYSIS\EE TRENDS WG\NEUD\IMAGES\NRCANLOGOEN.JPG"/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53400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352425</xdr:colOff>
      <xdr:row>0</xdr:row>
      <xdr:rowOff>209550</xdr:rowOff>
    </xdr:from>
    <xdr:to>
      <xdr:col>29</xdr:col>
      <xdr:colOff>76200</xdr:colOff>
      <xdr:row>4</xdr:row>
      <xdr:rowOff>114300</xdr:rowOff>
    </xdr:to>
    <xdr:pic>
      <xdr:nvPicPr>
        <xdr:cNvPr id="3" name="Picture 2" descr="S:\DEMAND POLICY AND ANALYSIS DIVISION\9-MARKET ANALYSIS\EE TRENDS WG\NEUD\IMAGES\CANADA_BLK.JPG"/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0" y="209550"/>
          <a:ext cx="10191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/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8486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/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5200" y="209550"/>
          <a:ext cx="9429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5</xdr:row>
      <xdr:rowOff>161925</xdr:rowOff>
    </xdr:to>
    <xdr:pic>
      <xdr:nvPicPr>
        <xdr:cNvPr id="2" name="Picture 1" descr="S:\DEMAND POLICY AND ANALYSIS DIVISION\9-MARKET ANALYSIS\EE TRENDS WG\NEUD\IMAGES\NRCANLOGOEN.JPG"/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0577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352425</xdr:colOff>
      <xdr:row>0</xdr:row>
      <xdr:rowOff>209550</xdr:rowOff>
    </xdr:from>
    <xdr:to>
      <xdr:col>29</xdr:col>
      <xdr:colOff>76200</xdr:colOff>
      <xdr:row>4</xdr:row>
      <xdr:rowOff>114300</xdr:rowOff>
    </xdr:to>
    <xdr:pic>
      <xdr:nvPicPr>
        <xdr:cNvPr id="3" name="Picture 2" descr="S:\DEMAND POLICY AND ANALYSIS DIVISION\9-MARKET ANALYSIS\EE TRENDS WG\NEUD\IMAGES\CANADA_BLK.JPG"/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64375" y="209550"/>
          <a:ext cx="10191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/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248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/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0" y="209550"/>
          <a:ext cx="9429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ownloads/eps-1.4.3-canada-WiPA/InputData/trans/AVLo/Avg%20Vehicle%20Loading_Upd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oadmap Energy_PJ"/>
      <sheetName val="Roadmap TKM"/>
      <sheetName val="Roadmap PKM"/>
      <sheetName val="Roadmap Model Results"/>
      <sheetName val="EUDH T4"/>
      <sheetName val="Passenger Calcs"/>
      <sheetName val="EUDH T8"/>
      <sheetName val="Fuel Efficiency Adjustments"/>
      <sheetName val="CAN Calculations"/>
      <sheetName val="Calibration Adjustments"/>
      <sheetName val="Freight Fleet Data"/>
      <sheetName val="Freight Energy Data"/>
      <sheetName val="Passenger Fleet Data"/>
      <sheetName val="Passenger Energy Data"/>
      <sheetName val="Onroad Calcs"/>
      <sheetName val="SYFAFE-psgr"/>
      <sheetName val="SYFAFE-frgt"/>
    </sheetNames>
    <sheetDataSet>
      <sheetData sheetId="0">
        <row r="33">
          <cell r="A33">
            <v>1.60934</v>
          </cell>
        </row>
        <row r="34">
          <cell r="A34">
            <v>947817000000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0.68595041322314043</v>
          </cell>
        </row>
        <row r="3">
          <cell r="B3">
            <v>0.68881036513545346</v>
          </cell>
        </row>
        <row r="6">
          <cell r="B6">
            <v>0.55000000000000004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ee.nrcan.gc.ca/corporate/statistics/neud/dpa/menus/trends/comprehensive/trends_tran_ca.cfm" TargetMode="External"/><Relationship Id="rId2" Type="http://schemas.openxmlformats.org/officeDocument/2006/relationships/hyperlink" Target="https://www.eia.gov/outlooks/aeo/supplement/excel/suptab_49.xlsx" TargetMode="External"/><Relationship Id="rId1" Type="http://schemas.openxmlformats.org/officeDocument/2006/relationships/hyperlink" Target="https://www.tc.gc.ca/eng/policy/anre-menu.ht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A30" workbookViewId="0">
      <selection activeCell="A41" sqref="A41"/>
    </sheetView>
  </sheetViews>
  <sheetFormatPr defaultColWidth="8.81640625" defaultRowHeight="14.5"/>
  <cols>
    <col min="1" max="1" width="8.81640625" customWidth="1"/>
    <col min="2" max="2" width="59.54296875" customWidth="1"/>
  </cols>
  <sheetData>
    <row r="1" spans="1:2">
      <c r="A1" s="1" t="s">
        <v>442</v>
      </c>
    </row>
    <row r="3" spans="1:2">
      <c r="A3" s="1" t="s">
        <v>385</v>
      </c>
      <c r="B3" s="4" t="s">
        <v>513</v>
      </c>
    </row>
    <row r="4" spans="1:2">
      <c r="B4" s="15" t="s">
        <v>58</v>
      </c>
    </row>
    <row r="5" spans="1:2">
      <c r="B5" s="36">
        <v>2016</v>
      </c>
    </row>
    <row r="6" spans="1:2">
      <c r="B6" s="15" t="s">
        <v>383</v>
      </c>
    </row>
    <row r="7" spans="1:2">
      <c r="B7" s="15" t="s">
        <v>59</v>
      </c>
    </row>
    <row r="8" spans="1:2">
      <c r="B8" s="198" t="s">
        <v>60</v>
      </c>
    </row>
    <row r="9" spans="1:2">
      <c r="B9" s="37" t="s">
        <v>384</v>
      </c>
    </row>
    <row r="11" spans="1:2">
      <c r="B11" s="4" t="s">
        <v>506</v>
      </c>
    </row>
    <row r="12" spans="1:2">
      <c r="B12" t="s">
        <v>507</v>
      </c>
    </row>
    <row r="13" spans="1:2">
      <c r="B13" s="2">
        <v>2019</v>
      </c>
    </row>
    <row r="14" spans="1:2">
      <c r="B14" t="s">
        <v>508</v>
      </c>
    </row>
    <row r="15" spans="1:2">
      <c r="B15" s="193" t="s">
        <v>509</v>
      </c>
    </row>
    <row r="16" spans="1:2">
      <c r="B16" t="s">
        <v>510</v>
      </c>
    </row>
    <row r="18" spans="1:3">
      <c r="B18" s="4" t="s">
        <v>79</v>
      </c>
    </row>
    <row r="19" spans="1:3">
      <c r="B19" t="s">
        <v>382</v>
      </c>
    </row>
    <row r="20" spans="1:3">
      <c r="B20" s="55">
        <v>42736</v>
      </c>
    </row>
    <row r="21" spans="1:3">
      <c r="B21" t="s">
        <v>67</v>
      </c>
    </row>
    <row r="22" spans="1:3">
      <c r="B22" s="3" t="s">
        <v>277</v>
      </c>
    </row>
    <row r="23" spans="1:3">
      <c r="B23" t="s">
        <v>278</v>
      </c>
    </row>
    <row r="25" spans="1:3">
      <c r="A25" s="1" t="s">
        <v>8</v>
      </c>
      <c r="C25" s="15"/>
    </row>
    <row r="26" spans="1:3">
      <c r="A26" s="15" t="s">
        <v>9</v>
      </c>
      <c r="C26" s="15"/>
    </row>
    <row r="27" spans="1:3">
      <c r="A27" s="15" t="s">
        <v>10</v>
      </c>
      <c r="C27" s="15"/>
    </row>
    <row r="28" spans="1:3">
      <c r="A28" s="15" t="s">
        <v>11</v>
      </c>
      <c r="C28" s="15"/>
    </row>
    <row r="29" spans="1:3">
      <c r="A29" s="15"/>
    </row>
    <row r="30" spans="1:3">
      <c r="A30" s="1" t="s">
        <v>511</v>
      </c>
    </row>
    <row r="31" spans="1:3">
      <c r="A31" t="s">
        <v>512</v>
      </c>
    </row>
    <row r="33" spans="1:1">
      <c r="A33" s="1" t="s">
        <v>354</v>
      </c>
    </row>
    <row r="34" spans="1:1">
      <c r="A34" t="s">
        <v>355</v>
      </c>
    </row>
    <row r="35" spans="1:1">
      <c r="A35" t="s">
        <v>356</v>
      </c>
    </row>
    <row r="36" spans="1:1">
      <c r="A36" t="s">
        <v>357</v>
      </c>
    </row>
    <row r="37" spans="1:1">
      <c r="A37" t="s">
        <v>358</v>
      </c>
    </row>
    <row r="39" spans="1:1">
      <c r="A39" s="1" t="s">
        <v>4</v>
      </c>
    </row>
    <row r="40" spans="1:1">
      <c r="A40" t="s">
        <v>514</v>
      </c>
    </row>
    <row r="41" spans="1:1">
      <c r="A41" t="s">
        <v>276</v>
      </c>
    </row>
    <row r="42" spans="1:1">
      <c r="A42" s="1"/>
    </row>
    <row r="43" spans="1:1">
      <c r="A43" s="1" t="s">
        <v>12</v>
      </c>
    </row>
    <row r="44" spans="1:1">
      <c r="A44" t="s">
        <v>387</v>
      </c>
    </row>
    <row r="46" spans="1:1">
      <c r="A46" s="1" t="s">
        <v>342</v>
      </c>
    </row>
    <row r="47" spans="1:1">
      <c r="A47" t="s">
        <v>388</v>
      </c>
    </row>
    <row r="49" spans="1:2">
      <c r="A49" s="1" t="s">
        <v>389</v>
      </c>
    </row>
    <row r="50" spans="1:2">
      <c r="A50">
        <v>0.62137100000000001</v>
      </c>
      <c r="B50" t="s">
        <v>390</v>
      </c>
    </row>
  </sheetData>
  <hyperlinks>
    <hyperlink ref="B8" r:id="rId1"/>
    <hyperlink ref="B22" r:id="rId2"/>
    <hyperlink ref="B15" r:id="rId3"/>
  </hyperlinks>
  <pageMargins left="0.7" right="0.7" top="0.75" bottom="0.75" header="0.3" footer="0.3"/>
  <pageSetup orientation="portrait" horizontalDpi="1200" verticalDpi="1200" r:id="rId4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workbookViewId="0">
      <selection activeCell="B5" sqref="B5"/>
    </sheetView>
  </sheetViews>
  <sheetFormatPr defaultColWidth="8.81640625" defaultRowHeight="14.5"/>
  <cols>
    <col min="1" max="1" width="16.453125" style="13" customWidth="1"/>
    <col min="2" max="37" width="10" style="13" customWidth="1"/>
    <col min="38" max="16384" width="8.81640625" style="13"/>
  </cols>
  <sheetData>
    <row r="1" spans="1:37">
      <c r="A1" s="12" t="s">
        <v>1</v>
      </c>
      <c r="B1" s="12">
        <v>2015</v>
      </c>
      <c r="C1" s="5">
        <v>2016</v>
      </c>
      <c r="D1" s="5">
        <v>2017</v>
      </c>
      <c r="E1" s="5">
        <v>2018</v>
      </c>
      <c r="F1" s="5">
        <v>2019</v>
      </c>
      <c r="G1" s="5">
        <v>2020</v>
      </c>
      <c r="H1" s="5">
        <v>2021</v>
      </c>
      <c r="I1" s="5">
        <v>2022</v>
      </c>
      <c r="J1" s="5">
        <v>2023</v>
      </c>
      <c r="K1" s="5">
        <v>2024</v>
      </c>
      <c r="L1" s="5">
        <v>2025</v>
      </c>
      <c r="M1" s="5">
        <v>2026</v>
      </c>
      <c r="N1" s="5">
        <v>2027</v>
      </c>
      <c r="O1" s="5">
        <v>2028</v>
      </c>
      <c r="P1" s="5">
        <v>2029</v>
      </c>
      <c r="Q1" s="5">
        <v>2030</v>
      </c>
      <c r="R1" s="5">
        <v>2031</v>
      </c>
      <c r="S1" s="5">
        <v>2032</v>
      </c>
      <c r="T1" s="5">
        <v>2033</v>
      </c>
      <c r="U1" s="5">
        <v>2034</v>
      </c>
      <c r="V1" s="5">
        <v>2035</v>
      </c>
      <c r="W1" s="5">
        <v>2036</v>
      </c>
      <c r="X1" s="5">
        <v>2037</v>
      </c>
      <c r="Y1" s="5">
        <v>2038</v>
      </c>
      <c r="Z1" s="5">
        <v>2039</v>
      </c>
      <c r="AA1" s="5">
        <v>2040</v>
      </c>
      <c r="AB1" s="5">
        <v>2041</v>
      </c>
      <c r="AC1" s="5">
        <v>2042</v>
      </c>
      <c r="AD1" s="5">
        <v>2043</v>
      </c>
      <c r="AE1" s="5">
        <v>2044</v>
      </c>
      <c r="AF1" s="5">
        <v>2045</v>
      </c>
      <c r="AG1" s="5">
        <v>2046</v>
      </c>
      <c r="AH1" s="5">
        <v>2047</v>
      </c>
      <c r="AI1" s="5">
        <v>2048</v>
      </c>
      <c r="AJ1" s="5">
        <v>2049</v>
      </c>
      <c r="AK1" s="5">
        <v>2050</v>
      </c>
    </row>
    <row r="2" spans="1:37">
      <c r="A2" s="13" t="s">
        <v>2</v>
      </c>
      <c r="B2" s="14">
        <f>CONVERT(SUMPRODUCT('Passenger Fleet Data'!AC16:AC17,'Passenger Fleet Data'!AC20:AC21)/SUM('Passenger Fleet Data'!AC16:AC17),"km","mi")</f>
        <v>9333.369848513792</v>
      </c>
      <c r="C2" s="107">
        <f t="shared" ref="C2:AK2" si="0">$B2</f>
        <v>9333.369848513792</v>
      </c>
      <c r="D2" s="107">
        <f t="shared" si="0"/>
        <v>9333.369848513792</v>
      </c>
      <c r="E2" s="107">
        <f t="shared" si="0"/>
        <v>9333.369848513792</v>
      </c>
      <c r="F2" s="107">
        <f t="shared" si="0"/>
        <v>9333.369848513792</v>
      </c>
      <c r="G2" s="107">
        <f t="shared" si="0"/>
        <v>9333.369848513792</v>
      </c>
      <c r="H2" s="107">
        <f t="shared" si="0"/>
        <v>9333.369848513792</v>
      </c>
      <c r="I2" s="107">
        <f t="shared" si="0"/>
        <v>9333.369848513792</v>
      </c>
      <c r="J2" s="107">
        <f t="shared" si="0"/>
        <v>9333.369848513792</v>
      </c>
      <c r="K2" s="107">
        <f t="shared" si="0"/>
        <v>9333.369848513792</v>
      </c>
      <c r="L2" s="107">
        <f t="shared" si="0"/>
        <v>9333.369848513792</v>
      </c>
      <c r="M2" s="107">
        <f t="shared" si="0"/>
        <v>9333.369848513792</v>
      </c>
      <c r="N2" s="107">
        <f t="shared" si="0"/>
        <v>9333.369848513792</v>
      </c>
      <c r="O2" s="107">
        <f t="shared" si="0"/>
        <v>9333.369848513792</v>
      </c>
      <c r="P2" s="107">
        <f t="shared" si="0"/>
        <v>9333.369848513792</v>
      </c>
      <c r="Q2" s="107">
        <f t="shared" si="0"/>
        <v>9333.369848513792</v>
      </c>
      <c r="R2" s="107">
        <f t="shared" si="0"/>
        <v>9333.369848513792</v>
      </c>
      <c r="S2" s="107">
        <f t="shared" si="0"/>
        <v>9333.369848513792</v>
      </c>
      <c r="T2" s="107">
        <f t="shared" si="0"/>
        <v>9333.369848513792</v>
      </c>
      <c r="U2" s="107">
        <f t="shared" si="0"/>
        <v>9333.369848513792</v>
      </c>
      <c r="V2" s="107">
        <f t="shared" si="0"/>
        <v>9333.369848513792</v>
      </c>
      <c r="W2" s="107">
        <f t="shared" si="0"/>
        <v>9333.369848513792</v>
      </c>
      <c r="X2" s="107">
        <f t="shared" si="0"/>
        <v>9333.369848513792</v>
      </c>
      <c r="Y2" s="107">
        <f t="shared" si="0"/>
        <v>9333.369848513792</v>
      </c>
      <c r="Z2" s="107">
        <f t="shared" si="0"/>
        <v>9333.369848513792</v>
      </c>
      <c r="AA2" s="107">
        <f t="shared" si="0"/>
        <v>9333.369848513792</v>
      </c>
      <c r="AB2" s="107">
        <f t="shared" si="0"/>
        <v>9333.369848513792</v>
      </c>
      <c r="AC2" s="107">
        <f t="shared" si="0"/>
        <v>9333.369848513792</v>
      </c>
      <c r="AD2" s="107">
        <f t="shared" si="0"/>
        <v>9333.369848513792</v>
      </c>
      <c r="AE2" s="107">
        <f t="shared" si="0"/>
        <v>9333.369848513792</v>
      </c>
      <c r="AF2" s="107">
        <f t="shared" si="0"/>
        <v>9333.369848513792</v>
      </c>
      <c r="AG2" s="107">
        <f t="shared" si="0"/>
        <v>9333.369848513792</v>
      </c>
      <c r="AH2" s="107">
        <f t="shared" si="0"/>
        <v>9333.369848513792</v>
      </c>
      <c r="AI2" s="107">
        <f t="shared" si="0"/>
        <v>9333.369848513792</v>
      </c>
      <c r="AJ2" s="107">
        <f t="shared" si="0"/>
        <v>9333.369848513792</v>
      </c>
      <c r="AK2" s="107">
        <f t="shared" si="0"/>
        <v>9333.369848513792</v>
      </c>
    </row>
    <row r="3" spans="1:37">
      <c r="A3" s="105" t="s">
        <v>3</v>
      </c>
      <c r="B3" s="108">
        <f>CONVERT(SUMPRODUCT('Passenger Fleet Data'!AC40:AC42,'Passenger Fleet Data'!AC44:AC46)/SUM('Passenger Fleet Data'!AC40:AC42),"km","mi")</f>
        <v>21672.43854216898</v>
      </c>
      <c r="C3" s="107">
        <f t="shared" ref="C3:C7" si="1">$B3</f>
        <v>21672.43854216898</v>
      </c>
      <c r="D3" s="107">
        <f t="shared" ref="D3:M7" si="2">$B3</f>
        <v>21672.43854216898</v>
      </c>
      <c r="E3" s="107">
        <f t="shared" si="2"/>
        <v>21672.43854216898</v>
      </c>
      <c r="F3" s="107">
        <f t="shared" si="2"/>
        <v>21672.43854216898</v>
      </c>
      <c r="G3" s="107">
        <f t="shared" si="2"/>
        <v>21672.43854216898</v>
      </c>
      <c r="H3" s="107">
        <f t="shared" si="2"/>
        <v>21672.43854216898</v>
      </c>
      <c r="I3" s="107">
        <f t="shared" si="2"/>
        <v>21672.43854216898</v>
      </c>
      <c r="J3" s="107">
        <f t="shared" si="2"/>
        <v>21672.43854216898</v>
      </c>
      <c r="K3" s="107">
        <f t="shared" si="2"/>
        <v>21672.43854216898</v>
      </c>
      <c r="L3" s="107">
        <f t="shared" si="2"/>
        <v>21672.43854216898</v>
      </c>
      <c r="M3" s="107">
        <f t="shared" si="2"/>
        <v>21672.43854216898</v>
      </c>
      <c r="N3" s="107">
        <f t="shared" ref="N3:W7" si="3">$B3</f>
        <v>21672.43854216898</v>
      </c>
      <c r="O3" s="107">
        <f t="shared" si="3"/>
        <v>21672.43854216898</v>
      </c>
      <c r="P3" s="107">
        <f t="shared" si="3"/>
        <v>21672.43854216898</v>
      </c>
      <c r="Q3" s="107">
        <f t="shared" si="3"/>
        <v>21672.43854216898</v>
      </c>
      <c r="R3" s="107">
        <f t="shared" si="3"/>
        <v>21672.43854216898</v>
      </c>
      <c r="S3" s="107">
        <f t="shared" si="3"/>
        <v>21672.43854216898</v>
      </c>
      <c r="T3" s="107">
        <f t="shared" si="3"/>
        <v>21672.43854216898</v>
      </c>
      <c r="U3" s="107">
        <f t="shared" si="3"/>
        <v>21672.43854216898</v>
      </c>
      <c r="V3" s="107">
        <f t="shared" si="3"/>
        <v>21672.43854216898</v>
      </c>
      <c r="W3" s="107">
        <f t="shared" si="3"/>
        <v>21672.43854216898</v>
      </c>
      <c r="X3" s="107">
        <f t="shared" ref="X3:AK7" si="4">$B3</f>
        <v>21672.43854216898</v>
      </c>
      <c r="Y3" s="107">
        <f t="shared" si="4"/>
        <v>21672.43854216898</v>
      </c>
      <c r="Z3" s="107">
        <f t="shared" si="4"/>
        <v>21672.43854216898</v>
      </c>
      <c r="AA3" s="107">
        <f t="shared" si="4"/>
        <v>21672.43854216898</v>
      </c>
      <c r="AB3" s="107">
        <f t="shared" si="4"/>
        <v>21672.43854216898</v>
      </c>
      <c r="AC3" s="107">
        <f t="shared" si="4"/>
        <v>21672.43854216898</v>
      </c>
      <c r="AD3" s="107">
        <f t="shared" si="4"/>
        <v>21672.43854216898</v>
      </c>
      <c r="AE3" s="107">
        <f t="shared" si="4"/>
        <v>21672.43854216898</v>
      </c>
      <c r="AF3" s="107">
        <f t="shared" si="4"/>
        <v>21672.43854216898</v>
      </c>
      <c r="AG3" s="107">
        <f t="shared" si="4"/>
        <v>21672.43854216898</v>
      </c>
      <c r="AH3" s="107">
        <f t="shared" si="4"/>
        <v>21672.43854216898</v>
      </c>
      <c r="AI3" s="107">
        <f t="shared" si="4"/>
        <v>21672.43854216898</v>
      </c>
      <c r="AJ3" s="107">
        <f t="shared" si="4"/>
        <v>21672.43854216898</v>
      </c>
      <c r="AK3" s="107">
        <f t="shared" si="4"/>
        <v>21672.43854216898</v>
      </c>
    </row>
    <row r="4" spans="1:37">
      <c r="A4" s="13" t="s">
        <v>4</v>
      </c>
      <c r="B4" s="109">
        <f>CONVERT('TC SA AvRaMa'!C19*10^6/'Avg vehicle loadings'!B5,"km","mi")/'AEO 49 (CAN aircraft)'!C76</f>
        <v>1233528.1034556348</v>
      </c>
      <c r="C4" s="107">
        <f t="shared" si="1"/>
        <v>1233528.1034556348</v>
      </c>
      <c r="D4" s="107">
        <f t="shared" si="2"/>
        <v>1233528.1034556348</v>
      </c>
      <c r="E4" s="107">
        <f t="shared" si="2"/>
        <v>1233528.1034556348</v>
      </c>
      <c r="F4" s="107">
        <f t="shared" si="2"/>
        <v>1233528.1034556348</v>
      </c>
      <c r="G4" s="107">
        <f t="shared" si="2"/>
        <v>1233528.1034556348</v>
      </c>
      <c r="H4" s="107">
        <f t="shared" si="2"/>
        <v>1233528.1034556348</v>
      </c>
      <c r="I4" s="107">
        <f t="shared" si="2"/>
        <v>1233528.1034556348</v>
      </c>
      <c r="J4" s="107">
        <f t="shared" si="2"/>
        <v>1233528.1034556348</v>
      </c>
      <c r="K4" s="107">
        <f t="shared" si="2"/>
        <v>1233528.1034556348</v>
      </c>
      <c r="L4" s="107">
        <f t="shared" si="2"/>
        <v>1233528.1034556348</v>
      </c>
      <c r="M4" s="107">
        <f t="shared" si="2"/>
        <v>1233528.1034556348</v>
      </c>
      <c r="N4" s="107">
        <f t="shared" si="3"/>
        <v>1233528.1034556348</v>
      </c>
      <c r="O4" s="107">
        <f t="shared" si="3"/>
        <v>1233528.1034556348</v>
      </c>
      <c r="P4" s="107">
        <f t="shared" si="3"/>
        <v>1233528.1034556348</v>
      </c>
      <c r="Q4" s="107">
        <f t="shared" si="3"/>
        <v>1233528.1034556348</v>
      </c>
      <c r="R4" s="107">
        <f t="shared" si="3"/>
        <v>1233528.1034556348</v>
      </c>
      <c r="S4" s="107">
        <f t="shared" si="3"/>
        <v>1233528.1034556348</v>
      </c>
      <c r="T4" s="107">
        <f t="shared" si="3"/>
        <v>1233528.1034556348</v>
      </c>
      <c r="U4" s="107">
        <f t="shared" si="3"/>
        <v>1233528.1034556348</v>
      </c>
      <c r="V4" s="107">
        <f t="shared" si="3"/>
        <v>1233528.1034556348</v>
      </c>
      <c r="W4" s="107">
        <f t="shared" si="3"/>
        <v>1233528.1034556348</v>
      </c>
      <c r="X4" s="107">
        <f t="shared" si="4"/>
        <v>1233528.1034556348</v>
      </c>
      <c r="Y4" s="107">
        <f t="shared" si="4"/>
        <v>1233528.1034556348</v>
      </c>
      <c r="Z4" s="107">
        <f t="shared" si="4"/>
        <v>1233528.1034556348</v>
      </c>
      <c r="AA4" s="107">
        <f t="shared" si="4"/>
        <v>1233528.1034556348</v>
      </c>
      <c r="AB4" s="107">
        <f t="shared" si="4"/>
        <v>1233528.1034556348</v>
      </c>
      <c r="AC4" s="107">
        <f t="shared" si="4"/>
        <v>1233528.1034556348</v>
      </c>
      <c r="AD4" s="107">
        <f t="shared" si="4"/>
        <v>1233528.1034556348</v>
      </c>
      <c r="AE4" s="107">
        <f t="shared" si="4"/>
        <v>1233528.1034556348</v>
      </c>
      <c r="AF4" s="107">
        <f t="shared" si="4"/>
        <v>1233528.1034556348</v>
      </c>
      <c r="AG4" s="107">
        <f t="shared" si="4"/>
        <v>1233528.1034556348</v>
      </c>
      <c r="AH4" s="107">
        <f t="shared" si="4"/>
        <v>1233528.1034556348</v>
      </c>
      <c r="AI4" s="107">
        <f t="shared" si="4"/>
        <v>1233528.1034556348</v>
      </c>
      <c r="AJ4" s="107">
        <f t="shared" si="4"/>
        <v>1233528.1034556348</v>
      </c>
      <c r="AK4" s="107">
        <f t="shared" si="4"/>
        <v>1233528.1034556348</v>
      </c>
    </row>
    <row r="5" spans="1:37">
      <c r="A5" s="13" t="s">
        <v>5</v>
      </c>
      <c r="B5" s="109">
        <f>'TC SA AvRaMa'!D103*10^6/'Avg vehicle loadings'!B8/'TC SA Rail'!B64*miles_per_km</f>
        <v>68274.783776137221</v>
      </c>
      <c r="C5" s="107">
        <f t="shared" si="1"/>
        <v>68274.783776137221</v>
      </c>
      <c r="D5" s="107">
        <f t="shared" si="2"/>
        <v>68274.783776137221</v>
      </c>
      <c r="E5" s="107">
        <f t="shared" si="2"/>
        <v>68274.783776137221</v>
      </c>
      <c r="F5" s="107">
        <f t="shared" si="2"/>
        <v>68274.783776137221</v>
      </c>
      <c r="G5" s="107">
        <f t="shared" si="2"/>
        <v>68274.783776137221</v>
      </c>
      <c r="H5" s="107">
        <f t="shared" si="2"/>
        <v>68274.783776137221</v>
      </c>
      <c r="I5" s="107">
        <f t="shared" si="2"/>
        <v>68274.783776137221</v>
      </c>
      <c r="J5" s="107">
        <f t="shared" si="2"/>
        <v>68274.783776137221</v>
      </c>
      <c r="K5" s="107">
        <f t="shared" si="2"/>
        <v>68274.783776137221</v>
      </c>
      <c r="L5" s="107">
        <f t="shared" si="2"/>
        <v>68274.783776137221</v>
      </c>
      <c r="M5" s="107">
        <f t="shared" si="2"/>
        <v>68274.783776137221</v>
      </c>
      <c r="N5" s="107">
        <f t="shared" si="3"/>
        <v>68274.783776137221</v>
      </c>
      <c r="O5" s="107">
        <f t="shared" si="3"/>
        <v>68274.783776137221</v>
      </c>
      <c r="P5" s="107">
        <f t="shared" si="3"/>
        <v>68274.783776137221</v>
      </c>
      <c r="Q5" s="107">
        <f t="shared" si="3"/>
        <v>68274.783776137221</v>
      </c>
      <c r="R5" s="107">
        <f t="shared" si="3"/>
        <v>68274.783776137221</v>
      </c>
      <c r="S5" s="107">
        <f t="shared" si="3"/>
        <v>68274.783776137221</v>
      </c>
      <c r="T5" s="107">
        <f t="shared" si="3"/>
        <v>68274.783776137221</v>
      </c>
      <c r="U5" s="107">
        <f t="shared" si="3"/>
        <v>68274.783776137221</v>
      </c>
      <c r="V5" s="107">
        <f t="shared" si="3"/>
        <v>68274.783776137221</v>
      </c>
      <c r="W5" s="107">
        <f t="shared" si="3"/>
        <v>68274.783776137221</v>
      </c>
      <c r="X5" s="107">
        <f t="shared" si="4"/>
        <v>68274.783776137221</v>
      </c>
      <c r="Y5" s="107">
        <f t="shared" si="4"/>
        <v>68274.783776137221</v>
      </c>
      <c r="Z5" s="107">
        <f t="shared" si="4"/>
        <v>68274.783776137221</v>
      </c>
      <c r="AA5" s="107">
        <f t="shared" si="4"/>
        <v>68274.783776137221</v>
      </c>
      <c r="AB5" s="107">
        <f t="shared" si="4"/>
        <v>68274.783776137221</v>
      </c>
      <c r="AC5" s="107">
        <f t="shared" si="4"/>
        <v>68274.783776137221</v>
      </c>
      <c r="AD5" s="107">
        <f t="shared" si="4"/>
        <v>68274.783776137221</v>
      </c>
      <c r="AE5" s="107">
        <f t="shared" si="4"/>
        <v>68274.783776137221</v>
      </c>
      <c r="AF5" s="107">
        <f t="shared" si="4"/>
        <v>68274.783776137221</v>
      </c>
      <c r="AG5" s="107">
        <f t="shared" si="4"/>
        <v>68274.783776137221</v>
      </c>
      <c r="AH5" s="107">
        <f t="shared" si="4"/>
        <v>68274.783776137221</v>
      </c>
      <c r="AI5" s="107">
        <f t="shared" si="4"/>
        <v>68274.783776137221</v>
      </c>
      <c r="AJ5" s="107">
        <f t="shared" si="4"/>
        <v>68274.783776137221</v>
      </c>
      <c r="AK5" s="107">
        <f t="shared" si="4"/>
        <v>68274.783776137221</v>
      </c>
    </row>
    <row r="6" spans="1:37">
      <c r="A6" s="13" t="s">
        <v>6</v>
      </c>
      <c r="B6" s="110">
        <f>B5</f>
        <v>68274.783776137221</v>
      </c>
      <c r="C6" s="107">
        <f t="shared" si="1"/>
        <v>68274.783776137221</v>
      </c>
      <c r="D6" s="107">
        <f t="shared" si="2"/>
        <v>68274.783776137221</v>
      </c>
      <c r="E6" s="107">
        <f t="shared" si="2"/>
        <v>68274.783776137221</v>
      </c>
      <c r="F6" s="107">
        <f t="shared" si="2"/>
        <v>68274.783776137221</v>
      </c>
      <c r="G6" s="107">
        <f t="shared" si="2"/>
        <v>68274.783776137221</v>
      </c>
      <c r="H6" s="107">
        <f t="shared" si="2"/>
        <v>68274.783776137221</v>
      </c>
      <c r="I6" s="107">
        <f t="shared" si="2"/>
        <v>68274.783776137221</v>
      </c>
      <c r="J6" s="107">
        <f t="shared" si="2"/>
        <v>68274.783776137221</v>
      </c>
      <c r="K6" s="107">
        <f t="shared" si="2"/>
        <v>68274.783776137221</v>
      </c>
      <c r="L6" s="107">
        <f t="shared" si="2"/>
        <v>68274.783776137221</v>
      </c>
      <c r="M6" s="107">
        <f t="shared" si="2"/>
        <v>68274.783776137221</v>
      </c>
      <c r="N6" s="107">
        <f t="shared" si="3"/>
        <v>68274.783776137221</v>
      </c>
      <c r="O6" s="107">
        <f t="shared" si="3"/>
        <v>68274.783776137221</v>
      </c>
      <c r="P6" s="107">
        <f t="shared" si="3"/>
        <v>68274.783776137221</v>
      </c>
      <c r="Q6" s="107">
        <f t="shared" si="3"/>
        <v>68274.783776137221</v>
      </c>
      <c r="R6" s="107">
        <f t="shared" si="3"/>
        <v>68274.783776137221</v>
      </c>
      <c r="S6" s="107">
        <f t="shared" si="3"/>
        <v>68274.783776137221</v>
      </c>
      <c r="T6" s="107">
        <f t="shared" si="3"/>
        <v>68274.783776137221</v>
      </c>
      <c r="U6" s="107">
        <f t="shared" si="3"/>
        <v>68274.783776137221</v>
      </c>
      <c r="V6" s="107">
        <f t="shared" si="3"/>
        <v>68274.783776137221</v>
      </c>
      <c r="W6" s="107">
        <f t="shared" si="3"/>
        <v>68274.783776137221</v>
      </c>
      <c r="X6" s="107">
        <f t="shared" si="4"/>
        <v>68274.783776137221</v>
      </c>
      <c r="Y6" s="107">
        <f t="shared" si="4"/>
        <v>68274.783776137221</v>
      </c>
      <c r="Z6" s="107">
        <f t="shared" si="4"/>
        <v>68274.783776137221</v>
      </c>
      <c r="AA6" s="107">
        <f t="shared" si="4"/>
        <v>68274.783776137221</v>
      </c>
      <c r="AB6" s="107">
        <f t="shared" si="4"/>
        <v>68274.783776137221</v>
      </c>
      <c r="AC6" s="107">
        <f t="shared" si="4"/>
        <v>68274.783776137221</v>
      </c>
      <c r="AD6" s="107">
        <f t="shared" si="4"/>
        <v>68274.783776137221</v>
      </c>
      <c r="AE6" s="107">
        <f t="shared" si="4"/>
        <v>68274.783776137221</v>
      </c>
      <c r="AF6" s="107">
        <f t="shared" si="4"/>
        <v>68274.783776137221</v>
      </c>
      <c r="AG6" s="107">
        <f t="shared" si="4"/>
        <v>68274.783776137221</v>
      </c>
      <c r="AH6" s="107">
        <f t="shared" si="4"/>
        <v>68274.783776137221</v>
      </c>
      <c r="AI6" s="107">
        <f t="shared" si="4"/>
        <v>68274.783776137221</v>
      </c>
      <c r="AJ6" s="107">
        <f t="shared" si="4"/>
        <v>68274.783776137221</v>
      </c>
      <c r="AK6" s="107">
        <f t="shared" si="4"/>
        <v>68274.783776137221</v>
      </c>
    </row>
    <row r="7" spans="1:37">
      <c r="A7" s="13" t="s">
        <v>7</v>
      </c>
      <c r="B7" s="109">
        <f>CONVERT('Passenger Fleet Data'!AC22,"km","mi")</f>
        <v>2585.8201248458995</v>
      </c>
      <c r="C7" s="107">
        <f t="shared" si="1"/>
        <v>2585.8201248458995</v>
      </c>
      <c r="D7" s="107">
        <f t="shared" si="2"/>
        <v>2585.8201248458995</v>
      </c>
      <c r="E7" s="107">
        <f t="shared" si="2"/>
        <v>2585.8201248458995</v>
      </c>
      <c r="F7" s="107">
        <f t="shared" si="2"/>
        <v>2585.8201248458995</v>
      </c>
      <c r="G7" s="107">
        <f t="shared" si="2"/>
        <v>2585.8201248458995</v>
      </c>
      <c r="H7" s="107">
        <f t="shared" si="2"/>
        <v>2585.8201248458995</v>
      </c>
      <c r="I7" s="107">
        <f t="shared" si="2"/>
        <v>2585.8201248458995</v>
      </c>
      <c r="J7" s="107">
        <f t="shared" si="2"/>
        <v>2585.8201248458995</v>
      </c>
      <c r="K7" s="107">
        <f t="shared" si="2"/>
        <v>2585.8201248458995</v>
      </c>
      <c r="L7" s="107">
        <f t="shared" si="2"/>
        <v>2585.8201248458995</v>
      </c>
      <c r="M7" s="107">
        <f t="shared" si="2"/>
        <v>2585.8201248458995</v>
      </c>
      <c r="N7" s="107">
        <f t="shared" si="3"/>
        <v>2585.8201248458995</v>
      </c>
      <c r="O7" s="107">
        <f t="shared" si="3"/>
        <v>2585.8201248458995</v>
      </c>
      <c r="P7" s="107">
        <f t="shared" si="3"/>
        <v>2585.8201248458995</v>
      </c>
      <c r="Q7" s="107">
        <f t="shared" si="3"/>
        <v>2585.8201248458995</v>
      </c>
      <c r="R7" s="107">
        <f t="shared" si="3"/>
        <v>2585.8201248458995</v>
      </c>
      <c r="S7" s="107">
        <f t="shared" si="3"/>
        <v>2585.8201248458995</v>
      </c>
      <c r="T7" s="107">
        <f t="shared" si="3"/>
        <v>2585.8201248458995</v>
      </c>
      <c r="U7" s="107">
        <f t="shared" si="3"/>
        <v>2585.8201248458995</v>
      </c>
      <c r="V7" s="107">
        <f t="shared" si="3"/>
        <v>2585.8201248458995</v>
      </c>
      <c r="W7" s="107">
        <f t="shared" si="3"/>
        <v>2585.8201248458995</v>
      </c>
      <c r="X7" s="107">
        <f t="shared" si="4"/>
        <v>2585.8201248458995</v>
      </c>
      <c r="Y7" s="107">
        <f t="shared" si="4"/>
        <v>2585.8201248458995</v>
      </c>
      <c r="Z7" s="107">
        <f t="shared" si="4"/>
        <v>2585.8201248458995</v>
      </c>
      <c r="AA7" s="107">
        <f t="shared" si="4"/>
        <v>2585.8201248458995</v>
      </c>
      <c r="AB7" s="107">
        <f t="shared" si="4"/>
        <v>2585.8201248458995</v>
      </c>
      <c r="AC7" s="107">
        <f t="shared" si="4"/>
        <v>2585.8201248458995</v>
      </c>
      <c r="AD7" s="107">
        <f t="shared" si="4"/>
        <v>2585.8201248458995</v>
      </c>
      <c r="AE7" s="107">
        <f t="shared" si="4"/>
        <v>2585.8201248458995</v>
      </c>
      <c r="AF7" s="107">
        <f t="shared" si="4"/>
        <v>2585.8201248458995</v>
      </c>
      <c r="AG7" s="107">
        <f t="shared" si="4"/>
        <v>2585.8201248458995</v>
      </c>
      <c r="AH7" s="107">
        <f t="shared" si="4"/>
        <v>2585.8201248458995</v>
      </c>
      <c r="AI7" s="107">
        <f t="shared" si="4"/>
        <v>2585.8201248458995</v>
      </c>
      <c r="AJ7" s="107">
        <f t="shared" si="4"/>
        <v>2585.8201248458995</v>
      </c>
      <c r="AK7" s="107">
        <f t="shared" si="4"/>
        <v>2585.8201248458995</v>
      </c>
    </row>
  </sheetData>
  <pageMargins left="0.7" right="0.7" top="0.75" bottom="0.75" header="0.3" footer="0.3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workbookViewId="0">
      <selection activeCell="G8" sqref="G8"/>
    </sheetView>
  </sheetViews>
  <sheetFormatPr defaultColWidth="8.81640625" defaultRowHeight="14.5"/>
  <cols>
    <col min="1" max="1" width="16.453125" style="13" customWidth="1"/>
    <col min="2" max="37" width="10.26953125" style="13" customWidth="1"/>
    <col min="38" max="16384" width="8.81640625" style="13"/>
  </cols>
  <sheetData>
    <row r="1" spans="1:37">
      <c r="A1" s="12" t="s">
        <v>1</v>
      </c>
      <c r="B1" s="12">
        <v>2015</v>
      </c>
      <c r="C1" s="5">
        <v>2016</v>
      </c>
      <c r="D1" s="12">
        <v>2017</v>
      </c>
      <c r="E1" s="5">
        <v>2018</v>
      </c>
      <c r="F1" s="12">
        <v>2019</v>
      </c>
      <c r="G1" s="5">
        <v>2020</v>
      </c>
      <c r="H1" s="12">
        <v>2021</v>
      </c>
      <c r="I1" s="5">
        <v>2022</v>
      </c>
      <c r="J1" s="12">
        <v>2023</v>
      </c>
      <c r="K1" s="5">
        <v>2024</v>
      </c>
      <c r="L1" s="12">
        <v>2025</v>
      </c>
      <c r="M1" s="5">
        <v>2026</v>
      </c>
      <c r="N1" s="12">
        <v>2027</v>
      </c>
      <c r="O1" s="5">
        <v>2028</v>
      </c>
      <c r="P1" s="12">
        <v>2029</v>
      </c>
      <c r="Q1" s="5">
        <v>2030</v>
      </c>
      <c r="R1" s="12">
        <v>2031</v>
      </c>
      <c r="S1" s="5">
        <v>2032</v>
      </c>
      <c r="T1" s="12">
        <v>2033</v>
      </c>
      <c r="U1" s="5">
        <v>2034</v>
      </c>
      <c r="V1" s="12">
        <v>2035</v>
      </c>
      <c r="W1" s="5">
        <v>2036</v>
      </c>
      <c r="X1" s="12">
        <v>2037</v>
      </c>
      <c r="Y1" s="5">
        <v>2038</v>
      </c>
      <c r="Z1" s="12">
        <v>2039</v>
      </c>
      <c r="AA1" s="5">
        <v>2040</v>
      </c>
      <c r="AB1" s="12">
        <v>2041</v>
      </c>
      <c r="AC1" s="5">
        <v>2042</v>
      </c>
      <c r="AD1" s="12">
        <v>2043</v>
      </c>
      <c r="AE1" s="5">
        <v>2044</v>
      </c>
      <c r="AF1" s="12">
        <v>2045</v>
      </c>
      <c r="AG1" s="5">
        <v>2046</v>
      </c>
      <c r="AH1" s="12">
        <v>2047</v>
      </c>
      <c r="AI1" s="5">
        <v>2048</v>
      </c>
      <c r="AJ1" s="12">
        <v>2049</v>
      </c>
      <c r="AK1" s="5">
        <v>2050</v>
      </c>
    </row>
    <row r="2" spans="1:37">
      <c r="A2" s="13" t="s">
        <v>2</v>
      </c>
      <c r="B2" s="14">
        <f>CONVERT('Freight Fleet Data'!AC20,"km","mi")</f>
        <v>11078.810068574525</v>
      </c>
      <c r="C2" s="107">
        <f t="shared" ref="C2:AK2" si="0">$B2</f>
        <v>11078.810068574525</v>
      </c>
      <c r="D2" s="107">
        <f t="shared" si="0"/>
        <v>11078.810068574525</v>
      </c>
      <c r="E2" s="107">
        <f t="shared" si="0"/>
        <v>11078.810068574525</v>
      </c>
      <c r="F2" s="107">
        <f t="shared" si="0"/>
        <v>11078.810068574525</v>
      </c>
      <c r="G2" s="107">
        <f t="shared" si="0"/>
        <v>11078.810068574525</v>
      </c>
      <c r="H2" s="107">
        <f t="shared" si="0"/>
        <v>11078.810068574525</v>
      </c>
      <c r="I2" s="107">
        <f t="shared" si="0"/>
        <v>11078.810068574525</v>
      </c>
      <c r="J2" s="107">
        <f t="shared" si="0"/>
        <v>11078.810068574525</v>
      </c>
      <c r="K2" s="107">
        <f t="shared" si="0"/>
        <v>11078.810068574525</v>
      </c>
      <c r="L2" s="107">
        <f t="shared" si="0"/>
        <v>11078.810068574525</v>
      </c>
      <c r="M2" s="107">
        <f t="shared" si="0"/>
        <v>11078.810068574525</v>
      </c>
      <c r="N2" s="107">
        <f t="shared" si="0"/>
        <v>11078.810068574525</v>
      </c>
      <c r="O2" s="107">
        <f t="shared" si="0"/>
        <v>11078.810068574525</v>
      </c>
      <c r="P2" s="107">
        <f t="shared" si="0"/>
        <v>11078.810068574525</v>
      </c>
      <c r="Q2" s="107">
        <f t="shared" si="0"/>
        <v>11078.810068574525</v>
      </c>
      <c r="R2" s="107">
        <f t="shared" si="0"/>
        <v>11078.810068574525</v>
      </c>
      <c r="S2" s="107">
        <f t="shared" si="0"/>
        <v>11078.810068574525</v>
      </c>
      <c r="T2" s="107">
        <f t="shared" si="0"/>
        <v>11078.810068574525</v>
      </c>
      <c r="U2" s="107">
        <f t="shared" si="0"/>
        <v>11078.810068574525</v>
      </c>
      <c r="V2" s="107">
        <f t="shared" si="0"/>
        <v>11078.810068574525</v>
      </c>
      <c r="W2" s="107">
        <f t="shared" si="0"/>
        <v>11078.810068574525</v>
      </c>
      <c r="X2" s="107">
        <f t="shared" si="0"/>
        <v>11078.810068574525</v>
      </c>
      <c r="Y2" s="107">
        <f t="shared" si="0"/>
        <v>11078.810068574525</v>
      </c>
      <c r="Z2" s="107">
        <f t="shared" si="0"/>
        <v>11078.810068574525</v>
      </c>
      <c r="AA2" s="107">
        <f t="shared" si="0"/>
        <v>11078.810068574525</v>
      </c>
      <c r="AB2" s="107">
        <f t="shared" si="0"/>
        <v>11078.810068574525</v>
      </c>
      <c r="AC2" s="107">
        <f t="shared" si="0"/>
        <v>11078.810068574525</v>
      </c>
      <c r="AD2" s="107">
        <f t="shared" si="0"/>
        <v>11078.810068574525</v>
      </c>
      <c r="AE2" s="107">
        <f t="shared" si="0"/>
        <v>11078.810068574525</v>
      </c>
      <c r="AF2" s="107">
        <f t="shared" si="0"/>
        <v>11078.810068574525</v>
      </c>
      <c r="AG2" s="107">
        <f t="shared" si="0"/>
        <v>11078.810068574525</v>
      </c>
      <c r="AH2" s="107">
        <f t="shared" si="0"/>
        <v>11078.810068574525</v>
      </c>
      <c r="AI2" s="107">
        <f t="shared" si="0"/>
        <v>11078.810068574525</v>
      </c>
      <c r="AJ2" s="107">
        <f t="shared" si="0"/>
        <v>11078.810068574525</v>
      </c>
      <c r="AK2" s="107">
        <f t="shared" si="0"/>
        <v>11078.810068574525</v>
      </c>
    </row>
    <row r="3" spans="1:37" s="103" customFormat="1">
      <c r="A3" s="103" t="s">
        <v>3</v>
      </c>
      <c r="B3" s="14">
        <f>CONVERT(SUMPRODUCT('Freight Fleet Data'!AC17:AC18,'Freight Fleet Data'!AC21:AC22)/SUM('Freight Fleet Data'!AC17:AC18),"km","mi")</f>
        <v>21339.782835366615</v>
      </c>
      <c r="C3" s="107">
        <f t="shared" ref="C3:C7" si="1">$B3</f>
        <v>21339.782835366615</v>
      </c>
      <c r="D3" s="107">
        <f t="shared" ref="D3:M7" si="2">$B3</f>
        <v>21339.782835366615</v>
      </c>
      <c r="E3" s="107">
        <f t="shared" si="2"/>
        <v>21339.782835366615</v>
      </c>
      <c r="F3" s="107">
        <f t="shared" si="2"/>
        <v>21339.782835366615</v>
      </c>
      <c r="G3" s="107">
        <f t="shared" si="2"/>
        <v>21339.782835366615</v>
      </c>
      <c r="H3" s="107">
        <f t="shared" si="2"/>
        <v>21339.782835366615</v>
      </c>
      <c r="I3" s="107">
        <f t="shared" si="2"/>
        <v>21339.782835366615</v>
      </c>
      <c r="J3" s="107">
        <f t="shared" si="2"/>
        <v>21339.782835366615</v>
      </c>
      <c r="K3" s="107">
        <f t="shared" si="2"/>
        <v>21339.782835366615</v>
      </c>
      <c r="L3" s="107">
        <f t="shared" si="2"/>
        <v>21339.782835366615</v>
      </c>
      <c r="M3" s="107">
        <f t="shared" si="2"/>
        <v>21339.782835366615</v>
      </c>
      <c r="N3" s="107">
        <f t="shared" ref="N3:W7" si="3">$B3</f>
        <v>21339.782835366615</v>
      </c>
      <c r="O3" s="107">
        <f t="shared" si="3"/>
        <v>21339.782835366615</v>
      </c>
      <c r="P3" s="107">
        <f t="shared" si="3"/>
        <v>21339.782835366615</v>
      </c>
      <c r="Q3" s="107">
        <f t="shared" si="3"/>
        <v>21339.782835366615</v>
      </c>
      <c r="R3" s="107">
        <f t="shared" si="3"/>
        <v>21339.782835366615</v>
      </c>
      <c r="S3" s="107">
        <f t="shared" si="3"/>
        <v>21339.782835366615</v>
      </c>
      <c r="T3" s="107">
        <f t="shared" si="3"/>
        <v>21339.782835366615</v>
      </c>
      <c r="U3" s="107">
        <f t="shared" si="3"/>
        <v>21339.782835366615</v>
      </c>
      <c r="V3" s="107">
        <f t="shared" si="3"/>
        <v>21339.782835366615</v>
      </c>
      <c r="W3" s="107">
        <f t="shared" si="3"/>
        <v>21339.782835366615</v>
      </c>
      <c r="X3" s="107">
        <f t="shared" ref="X3:AK7" si="4">$B3</f>
        <v>21339.782835366615</v>
      </c>
      <c r="Y3" s="107">
        <f t="shared" si="4"/>
        <v>21339.782835366615</v>
      </c>
      <c r="Z3" s="107">
        <f t="shared" si="4"/>
        <v>21339.782835366615</v>
      </c>
      <c r="AA3" s="107">
        <f t="shared" si="4"/>
        <v>21339.782835366615</v>
      </c>
      <c r="AB3" s="107">
        <f t="shared" si="4"/>
        <v>21339.782835366615</v>
      </c>
      <c r="AC3" s="107">
        <f t="shared" si="4"/>
        <v>21339.782835366615</v>
      </c>
      <c r="AD3" s="107">
        <f t="shared" si="4"/>
        <v>21339.782835366615</v>
      </c>
      <c r="AE3" s="107">
        <f t="shared" si="4"/>
        <v>21339.782835366615</v>
      </c>
      <c r="AF3" s="107">
        <f t="shared" si="4"/>
        <v>21339.782835366615</v>
      </c>
      <c r="AG3" s="107">
        <f t="shared" si="4"/>
        <v>21339.782835366615</v>
      </c>
      <c r="AH3" s="107">
        <f t="shared" si="4"/>
        <v>21339.782835366615</v>
      </c>
      <c r="AI3" s="107">
        <f t="shared" si="4"/>
        <v>21339.782835366615</v>
      </c>
      <c r="AJ3" s="107">
        <f t="shared" si="4"/>
        <v>21339.782835366615</v>
      </c>
      <c r="AK3" s="107">
        <f t="shared" si="4"/>
        <v>21339.782835366615</v>
      </c>
    </row>
    <row r="4" spans="1:37">
      <c r="A4" s="13" t="s">
        <v>4</v>
      </c>
      <c r="B4" s="14">
        <f>CONVERT('TC SA AvRaMa'!E19*10^6/'Avg vehicle loadings'!B6/'AEO 49 (CAN aircraft)'!C185,"km","mi")</f>
        <v>637282.31441052724</v>
      </c>
      <c r="C4" s="107">
        <f t="shared" si="1"/>
        <v>637282.31441052724</v>
      </c>
      <c r="D4" s="107">
        <f t="shared" si="2"/>
        <v>637282.31441052724</v>
      </c>
      <c r="E4" s="107">
        <f t="shared" si="2"/>
        <v>637282.31441052724</v>
      </c>
      <c r="F4" s="107">
        <f t="shared" si="2"/>
        <v>637282.31441052724</v>
      </c>
      <c r="G4" s="107">
        <f t="shared" si="2"/>
        <v>637282.31441052724</v>
      </c>
      <c r="H4" s="107">
        <f t="shared" si="2"/>
        <v>637282.31441052724</v>
      </c>
      <c r="I4" s="107">
        <f t="shared" si="2"/>
        <v>637282.31441052724</v>
      </c>
      <c r="J4" s="107">
        <f t="shared" si="2"/>
        <v>637282.31441052724</v>
      </c>
      <c r="K4" s="107">
        <f t="shared" si="2"/>
        <v>637282.31441052724</v>
      </c>
      <c r="L4" s="107">
        <f t="shared" si="2"/>
        <v>637282.31441052724</v>
      </c>
      <c r="M4" s="107">
        <f t="shared" si="2"/>
        <v>637282.31441052724</v>
      </c>
      <c r="N4" s="107">
        <f t="shared" si="3"/>
        <v>637282.31441052724</v>
      </c>
      <c r="O4" s="107">
        <f t="shared" si="3"/>
        <v>637282.31441052724</v>
      </c>
      <c r="P4" s="107">
        <f t="shared" si="3"/>
        <v>637282.31441052724</v>
      </c>
      <c r="Q4" s="107">
        <f t="shared" si="3"/>
        <v>637282.31441052724</v>
      </c>
      <c r="R4" s="107">
        <f t="shared" si="3"/>
        <v>637282.31441052724</v>
      </c>
      <c r="S4" s="107">
        <f t="shared" si="3"/>
        <v>637282.31441052724</v>
      </c>
      <c r="T4" s="107">
        <f t="shared" si="3"/>
        <v>637282.31441052724</v>
      </c>
      <c r="U4" s="107">
        <f t="shared" si="3"/>
        <v>637282.31441052724</v>
      </c>
      <c r="V4" s="107">
        <f t="shared" si="3"/>
        <v>637282.31441052724</v>
      </c>
      <c r="W4" s="107">
        <f t="shared" si="3"/>
        <v>637282.31441052724</v>
      </c>
      <c r="X4" s="107">
        <f t="shared" si="4"/>
        <v>637282.31441052724</v>
      </c>
      <c r="Y4" s="107">
        <f t="shared" si="4"/>
        <v>637282.31441052724</v>
      </c>
      <c r="Z4" s="107">
        <f t="shared" si="4"/>
        <v>637282.31441052724</v>
      </c>
      <c r="AA4" s="107">
        <f t="shared" si="4"/>
        <v>637282.31441052724</v>
      </c>
      <c r="AB4" s="107">
        <f t="shared" si="4"/>
        <v>637282.31441052724</v>
      </c>
      <c r="AC4" s="107">
        <f t="shared" si="4"/>
        <v>637282.31441052724</v>
      </c>
      <c r="AD4" s="107">
        <f t="shared" si="4"/>
        <v>637282.31441052724</v>
      </c>
      <c r="AE4" s="107">
        <f t="shared" si="4"/>
        <v>637282.31441052724</v>
      </c>
      <c r="AF4" s="107">
        <f t="shared" si="4"/>
        <v>637282.31441052724</v>
      </c>
      <c r="AG4" s="107">
        <f t="shared" si="4"/>
        <v>637282.31441052724</v>
      </c>
      <c r="AH4" s="107">
        <f t="shared" si="4"/>
        <v>637282.31441052724</v>
      </c>
      <c r="AI4" s="107">
        <f t="shared" si="4"/>
        <v>637282.31441052724</v>
      </c>
      <c r="AJ4" s="107">
        <f t="shared" si="4"/>
        <v>637282.31441052724</v>
      </c>
      <c r="AK4" s="107">
        <f t="shared" si="4"/>
        <v>637282.31441052724</v>
      </c>
    </row>
    <row r="5" spans="1:37">
      <c r="A5" s="13" t="s">
        <v>5</v>
      </c>
      <c r="B5" s="14">
        <f>'TC SA AvRaMa'!J55*10^6/'Avg vehicle loadings'!B9/'TC SA Rail'!B93*miles_per_km</f>
        <v>40584.659122260775</v>
      </c>
      <c r="C5" s="107">
        <f t="shared" si="1"/>
        <v>40584.659122260775</v>
      </c>
      <c r="D5" s="107">
        <f t="shared" si="2"/>
        <v>40584.659122260775</v>
      </c>
      <c r="E5" s="107">
        <f t="shared" si="2"/>
        <v>40584.659122260775</v>
      </c>
      <c r="F5" s="107">
        <f t="shared" si="2"/>
        <v>40584.659122260775</v>
      </c>
      <c r="G5" s="107">
        <f t="shared" si="2"/>
        <v>40584.659122260775</v>
      </c>
      <c r="H5" s="107">
        <f t="shared" si="2"/>
        <v>40584.659122260775</v>
      </c>
      <c r="I5" s="107">
        <f t="shared" si="2"/>
        <v>40584.659122260775</v>
      </c>
      <c r="J5" s="107">
        <f t="shared" si="2"/>
        <v>40584.659122260775</v>
      </c>
      <c r="K5" s="107">
        <f t="shared" si="2"/>
        <v>40584.659122260775</v>
      </c>
      <c r="L5" s="107">
        <f t="shared" si="2"/>
        <v>40584.659122260775</v>
      </c>
      <c r="M5" s="107">
        <f t="shared" si="2"/>
        <v>40584.659122260775</v>
      </c>
      <c r="N5" s="107">
        <f t="shared" si="3"/>
        <v>40584.659122260775</v>
      </c>
      <c r="O5" s="107">
        <f t="shared" si="3"/>
        <v>40584.659122260775</v>
      </c>
      <c r="P5" s="107">
        <f t="shared" si="3"/>
        <v>40584.659122260775</v>
      </c>
      <c r="Q5" s="107">
        <f t="shared" si="3"/>
        <v>40584.659122260775</v>
      </c>
      <c r="R5" s="107">
        <f t="shared" si="3"/>
        <v>40584.659122260775</v>
      </c>
      <c r="S5" s="107">
        <f t="shared" si="3"/>
        <v>40584.659122260775</v>
      </c>
      <c r="T5" s="107">
        <f t="shared" si="3"/>
        <v>40584.659122260775</v>
      </c>
      <c r="U5" s="107">
        <f t="shared" si="3"/>
        <v>40584.659122260775</v>
      </c>
      <c r="V5" s="107">
        <f t="shared" si="3"/>
        <v>40584.659122260775</v>
      </c>
      <c r="W5" s="107">
        <f t="shared" si="3"/>
        <v>40584.659122260775</v>
      </c>
      <c r="X5" s="107">
        <f t="shared" si="4"/>
        <v>40584.659122260775</v>
      </c>
      <c r="Y5" s="107">
        <f t="shared" si="4"/>
        <v>40584.659122260775</v>
      </c>
      <c r="Z5" s="107">
        <f t="shared" si="4"/>
        <v>40584.659122260775</v>
      </c>
      <c r="AA5" s="107">
        <f t="shared" si="4"/>
        <v>40584.659122260775</v>
      </c>
      <c r="AB5" s="107">
        <f t="shared" si="4"/>
        <v>40584.659122260775</v>
      </c>
      <c r="AC5" s="107">
        <f t="shared" si="4"/>
        <v>40584.659122260775</v>
      </c>
      <c r="AD5" s="107">
        <f t="shared" si="4"/>
        <v>40584.659122260775</v>
      </c>
      <c r="AE5" s="107">
        <f t="shared" si="4"/>
        <v>40584.659122260775</v>
      </c>
      <c r="AF5" s="107">
        <f t="shared" si="4"/>
        <v>40584.659122260775</v>
      </c>
      <c r="AG5" s="107">
        <f t="shared" si="4"/>
        <v>40584.659122260775</v>
      </c>
      <c r="AH5" s="107">
        <f t="shared" si="4"/>
        <v>40584.659122260775</v>
      </c>
      <c r="AI5" s="107">
        <f t="shared" si="4"/>
        <v>40584.659122260775</v>
      </c>
      <c r="AJ5" s="107">
        <f t="shared" si="4"/>
        <v>40584.659122260775</v>
      </c>
      <c r="AK5" s="107">
        <f t="shared" si="4"/>
        <v>40584.659122260775</v>
      </c>
    </row>
    <row r="6" spans="1:37">
      <c r="A6" s="13" t="s">
        <v>6</v>
      </c>
      <c r="B6" s="110">
        <f>B5</f>
        <v>40584.659122260775</v>
      </c>
      <c r="C6" s="107">
        <f t="shared" si="1"/>
        <v>40584.659122260775</v>
      </c>
      <c r="D6" s="107">
        <f t="shared" si="2"/>
        <v>40584.659122260775</v>
      </c>
      <c r="E6" s="107">
        <f t="shared" si="2"/>
        <v>40584.659122260775</v>
      </c>
      <c r="F6" s="107">
        <f t="shared" si="2"/>
        <v>40584.659122260775</v>
      </c>
      <c r="G6" s="107">
        <f t="shared" si="2"/>
        <v>40584.659122260775</v>
      </c>
      <c r="H6" s="107">
        <f t="shared" si="2"/>
        <v>40584.659122260775</v>
      </c>
      <c r="I6" s="107">
        <f t="shared" si="2"/>
        <v>40584.659122260775</v>
      </c>
      <c r="J6" s="107">
        <f t="shared" si="2"/>
        <v>40584.659122260775</v>
      </c>
      <c r="K6" s="107">
        <f t="shared" si="2"/>
        <v>40584.659122260775</v>
      </c>
      <c r="L6" s="107">
        <f t="shared" si="2"/>
        <v>40584.659122260775</v>
      </c>
      <c r="M6" s="107">
        <f t="shared" si="2"/>
        <v>40584.659122260775</v>
      </c>
      <c r="N6" s="107">
        <f t="shared" si="3"/>
        <v>40584.659122260775</v>
      </c>
      <c r="O6" s="107">
        <f t="shared" si="3"/>
        <v>40584.659122260775</v>
      </c>
      <c r="P6" s="107">
        <f t="shared" si="3"/>
        <v>40584.659122260775</v>
      </c>
      <c r="Q6" s="107">
        <f t="shared" si="3"/>
        <v>40584.659122260775</v>
      </c>
      <c r="R6" s="107">
        <f t="shared" si="3"/>
        <v>40584.659122260775</v>
      </c>
      <c r="S6" s="107">
        <f t="shared" si="3"/>
        <v>40584.659122260775</v>
      </c>
      <c r="T6" s="107">
        <f t="shared" si="3"/>
        <v>40584.659122260775</v>
      </c>
      <c r="U6" s="107">
        <f t="shared" si="3"/>
        <v>40584.659122260775</v>
      </c>
      <c r="V6" s="107">
        <f t="shared" si="3"/>
        <v>40584.659122260775</v>
      </c>
      <c r="W6" s="107">
        <f t="shared" si="3"/>
        <v>40584.659122260775</v>
      </c>
      <c r="X6" s="107">
        <f t="shared" si="4"/>
        <v>40584.659122260775</v>
      </c>
      <c r="Y6" s="107">
        <f t="shared" si="4"/>
        <v>40584.659122260775</v>
      </c>
      <c r="Z6" s="107">
        <f t="shared" si="4"/>
        <v>40584.659122260775</v>
      </c>
      <c r="AA6" s="107">
        <f t="shared" si="4"/>
        <v>40584.659122260775</v>
      </c>
      <c r="AB6" s="107">
        <f t="shared" si="4"/>
        <v>40584.659122260775</v>
      </c>
      <c r="AC6" s="107">
        <f t="shared" si="4"/>
        <v>40584.659122260775</v>
      </c>
      <c r="AD6" s="107">
        <f t="shared" si="4"/>
        <v>40584.659122260775</v>
      </c>
      <c r="AE6" s="107">
        <f t="shared" si="4"/>
        <v>40584.659122260775</v>
      </c>
      <c r="AF6" s="107">
        <f t="shared" si="4"/>
        <v>40584.659122260775</v>
      </c>
      <c r="AG6" s="107">
        <f t="shared" si="4"/>
        <v>40584.659122260775</v>
      </c>
      <c r="AH6" s="107">
        <f t="shared" si="4"/>
        <v>40584.659122260775</v>
      </c>
      <c r="AI6" s="107">
        <f t="shared" si="4"/>
        <v>40584.659122260775</v>
      </c>
      <c r="AJ6" s="107">
        <f t="shared" si="4"/>
        <v>40584.659122260775</v>
      </c>
      <c r="AK6" s="107">
        <f t="shared" si="4"/>
        <v>40584.659122260775</v>
      </c>
    </row>
    <row r="7" spans="1:37">
      <c r="A7" s="13" t="s">
        <v>7</v>
      </c>
      <c r="B7" s="13">
        <v>0</v>
      </c>
      <c r="C7" s="35">
        <f t="shared" si="1"/>
        <v>0</v>
      </c>
      <c r="D7" s="35">
        <f t="shared" si="2"/>
        <v>0</v>
      </c>
      <c r="E7" s="35">
        <f t="shared" si="2"/>
        <v>0</v>
      </c>
      <c r="F7" s="35">
        <f t="shared" si="2"/>
        <v>0</v>
      </c>
      <c r="G7" s="35">
        <f t="shared" si="2"/>
        <v>0</v>
      </c>
      <c r="H7" s="35">
        <f t="shared" si="2"/>
        <v>0</v>
      </c>
      <c r="I7" s="35">
        <f t="shared" si="2"/>
        <v>0</v>
      </c>
      <c r="J7" s="35">
        <f t="shared" si="2"/>
        <v>0</v>
      </c>
      <c r="K7" s="35">
        <f t="shared" si="2"/>
        <v>0</v>
      </c>
      <c r="L7" s="35">
        <f t="shared" si="2"/>
        <v>0</v>
      </c>
      <c r="M7" s="35">
        <f t="shared" si="2"/>
        <v>0</v>
      </c>
      <c r="N7" s="35">
        <f t="shared" si="3"/>
        <v>0</v>
      </c>
      <c r="O7" s="35">
        <f t="shared" si="3"/>
        <v>0</v>
      </c>
      <c r="P7" s="35">
        <f t="shared" si="3"/>
        <v>0</v>
      </c>
      <c r="Q7" s="35">
        <f t="shared" si="3"/>
        <v>0</v>
      </c>
      <c r="R7" s="35">
        <f t="shared" si="3"/>
        <v>0</v>
      </c>
      <c r="S7" s="35">
        <f t="shared" si="3"/>
        <v>0</v>
      </c>
      <c r="T7" s="35">
        <f t="shared" si="3"/>
        <v>0</v>
      </c>
      <c r="U7" s="35">
        <f t="shared" si="3"/>
        <v>0</v>
      </c>
      <c r="V7" s="35">
        <f t="shared" si="3"/>
        <v>0</v>
      </c>
      <c r="W7" s="35">
        <f t="shared" si="3"/>
        <v>0</v>
      </c>
      <c r="X7" s="35">
        <f t="shared" si="4"/>
        <v>0</v>
      </c>
      <c r="Y7" s="35">
        <f t="shared" si="4"/>
        <v>0</v>
      </c>
      <c r="Z7" s="35">
        <f t="shared" si="4"/>
        <v>0</v>
      </c>
      <c r="AA7" s="35">
        <f t="shared" si="4"/>
        <v>0</v>
      </c>
      <c r="AB7" s="35">
        <f t="shared" si="4"/>
        <v>0</v>
      </c>
      <c r="AC7" s="35">
        <f t="shared" si="4"/>
        <v>0</v>
      </c>
      <c r="AD7" s="35">
        <f t="shared" si="4"/>
        <v>0</v>
      </c>
      <c r="AE7" s="35">
        <f t="shared" si="4"/>
        <v>0</v>
      </c>
      <c r="AF7" s="35">
        <f t="shared" si="4"/>
        <v>0</v>
      </c>
      <c r="AG7" s="35">
        <f t="shared" si="4"/>
        <v>0</v>
      </c>
      <c r="AH7" s="35">
        <f t="shared" si="4"/>
        <v>0</v>
      </c>
      <c r="AI7" s="35">
        <f t="shared" si="4"/>
        <v>0</v>
      </c>
      <c r="AJ7" s="35">
        <f t="shared" si="4"/>
        <v>0</v>
      </c>
      <c r="AK7" s="35">
        <f t="shared" si="4"/>
        <v>0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zoomScaleNormal="100" workbookViewId="0">
      <selection activeCell="C76" sqref="C76"/>
    </sheetView>
  </sheetViews>
  <sheetFormatPr defaultColWidth="8.81640625" defaultRowHeight="12.5"/>
  <cols>
    <col min="1" max="1" width="17.453125" style="16" customWidth="1"/>
    <col min="2" max="2" width="11.81640625" style="16" customWidth="1"/>
    <col min="3" max="3" width="21.81640625" style="16" customWidth="1"/>
    <col min="4" max="4" width="13.81640625" style="16" customWidth="1"/>
    <col min="5" max="5" width="20.54296875" style="16" customWidth="1"/>
    <col min="6" max="11" width="11.81640625" style="16" customWidth="1"/>
    <col min="12" max="12" width="12.81640625" style="16" customWidth="1"/>
    <col min="13" max="16384" width="8.81640625" style="16"/>
  </cols>
  <sheetData>
    <row r="1" spans="1:16" ht="14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6" ht="14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6" ht="14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6" ht="17.5">
      <c r="A4" s="26" t="s">
        <v>31</v>
      </c>
      <c r="B4" s="19"/>
      <c r="C4" s="19"/>
      <c r="D4" s="19"/>
      <c r="E4" s="19"/>
      <c r="F4" s="19"/>
      <c r="G4" s="19"/>
      <c r="H4" s="26" t="s">
        <v>343</v>
      </c>
      <c r="I4" s="19"/>
      <c r="J4" s="19"/>
      <c r="K4" s="19"/>
      <c r="L4" s="19"/>
      <c r="M4" s="19"/>
      <c r="N4" s="19"/>
    </row>
    <row r="5" spans="1:16" ht="17.5">
      <c r="A5" s="27" t="s">
        <v>32</v>
      </c>
      <c r="B5" s="19"/>
      <c r="C5" s="19"/>
      <c r="D5" s="19"/>
      <c r="E5" s="19"/>
      <c r="F5" s="19"/>
      <c r="G5" s="19"/>
      <c r="H5" s="1" t="s">
        <v>359</v>
      </c>
      <c r="I5"/>
      <c r="J5"/>
      <c r="K5"/>
      <c r="L5"/>
      <c r="M5"/>
      <c r="N5"/>
      <c r="O5"/>
      <c r="P5"/>
    </row>
    <row r="6" spans="1:16" ht="15" thickBot="1">
      <c r="A6" s="19"/>
      <c r="B6" s="19"/>
      <c r="C6" s="19"/>
      <c r="D6" s="19"/>
      <c r="E6" s="19"/>
      <c r="F6" s="19"/>
      <c r="G6" s="19"/>
      <c r="H6" s="1" t="s">
        <v>360</v>
      </c>
      <c r="I6"/>
      <c r="J6"/>
      <c r="K6"/>
      <c r="L6"/>
      <c r="M6"/>
      <c r="N6"/>
      <c r="O6"/>
      <c r="P6"/>
    </row>
    <row r="7" spans="1:16" ht="15" thickBot="1">
      <c r="A7" s="21" t="s">
        <v>33</v>
      </c>
      <c r="B7" s="19"/>
      <c r="C7" s="19"/>
      <c r="D7" s="19"/>
      <c r="E7" s="19"/>
      <c r="F7" s="19"/>
      <c r="G7" s="19"/>
      <c r="H7" s="1"/>
      <c r="I7" s="194" t="s">
        <v>344</v>
      </c>
      <c r="J7" s="195"/>
      <c r="K7" s="196"/>
      <c r="L7" s="194" t="s">
        <v>345</v>
      </c>
      <c r="M7" s="195"/>
      <c r="N7" s="196"/>
      <c r="O7"/>
      <c r="P7"/>
    </row>
    <row r="8" spans="1:16" ht="14.5">
      <c r="A8" s="19"/>
      <c r="B8" s="19"/>
      <c r="C8" s="19"/>
      <c r="D8" s="19"/>
      <c r="E8" s="19"/>
      <c r="F8" s="19"/>
      <c r="G8" s="19"/>
      <c r="H8" s="74" t="s">
        <v>346</v>
      </c>
      <c r="I8" s="75">
        <v>1996</v>
      </c>
      <c r="J8" s="76">
        <v>2006</v>
      </c>
      <c r="K8" s="77">
        <v>2016</v>
      </c>
      <c r="L8" s="75">
        <v>1996</v>
      </c>
      <c r="M8" s="76">
        <v>2006</v>
      </c>
      <c r="N8" s="77">
        <v>2016</v>
      </c>
      <c r="O8"/>
      <c r="P8"/>
    </row>
    <row r="9" spans="1:16" ht="14.5">
      <c r="A9" s="22" t="s">
        <v>0</v>
      </c>
      <c r="B9" s="22" t="s">
        <v>29</v>
      </c>
      <c r="C9" s="22" t="s">
        <v>34</v>
      </c>
      <c r="D9" s="22" t="s">
        <v>35</v>
      </c>
      <c r="E9" s="22" t="s">
        <v>36</v>
      </c>
      <c r="F9" s="19"/>
      <c r="G9" s="19"/>
      <c r="H9" s="78" t="s">
        <v>347</v>
      </c>
      <c r="I9" s="79">
        <v>1289</v>
      </c>
      <c r="J9" s="80">
        <v>1109</v>
      </c>
      <c r="K9" s="81">
        <v>1238</v>
      </c>
      <c r="L9" s="79">
        <v>72</v>
      </c>
      <c r="M9" s="80">
        <v>62</v>
      </c>
      <c r="N9" s="81">
        <v>68</v>
      </c>
      <c r="O9"/>
      <c r="P9"/>
    </row>
    <row r="10" spans="1:16" ht="14.5">
      <c r="A10" s="23">
        <v>2006</v>
      </c>
      <c r="B10" s="24">
        <v>51.8</v>
      </c>
      <c r="C10" s="28">
        <v>118729</v>
      </c>
      <c r="D10" s="29">
        <v>0.79</v>
      </c>
      <c r="E10" s="28">
        <v>2033</v>
      </c>
      <c r="F10" s="19"/>
      <c r="G10" s="19"/>
      <c r="H10" s="78" t="s">
        <v>348</v>
      </c>
      <c r="I10" s="79">
        <v>159</v>
      </c>
      <c r="J10" s="80">
        <v>520</v>
      </c>
      <c r="K10" s="81">
        <v>615</v>
      </c>
      <c r="L10" s="79">
        <v>21</v>
      </c>
      <c r="M10" s="80">
        <v>24</v>
      </c>
      <c r="N10" s="81">
        <v>25</v>
      </c>
      <c r="O10"/>
      <c r="P10"/>
    </row>
    <row r="11" spans="1:16" ht="14.5">
      <c r="A11" s="23">
        <v>2007</v>
      </c>
      <c r="B11" s="24">
        <v>55</v>
      </c>
      <c r="C11" s="28">
        <v>126334</v>
      </c>
      <c r="D11" s="29">
        <v>0.89300000000000002</v>
      </c>
      <c r="E11" s="28">
        <v>1997</v>
      </c>
      <c r="F11" s="19"/>
      <c r="G11" s="19"/>
      <c r="H11" s="78" t="s">
        <v>349</v>
      </c>
      <c r="I11" s="79">
        <v>131</v>
      </c>
      <c r="J11" s="80">
        <v>108</v>
      </c>
      <c r="K11" s="81">
        <v>113</v>
      </c>
      <c r="L11" s="79">
        <v>16</v>
      </c>
      <c r="M11" s="80">
        <v>18</v>
      </c>
      <c r="N11" s="81">
        <v>16</v>
      </c>
      <c r="O11"/>
      <c r="P11"/>
    </row>
    <row r="12" spans="1:16" ht="14.5">
      <c r="A12" s="23">
        <v>2008</v>
      </c>
      <c r="B12" s="24">
        <v>57.7</v>
      </c>
      <c r="C12" s="28">
        <v>129600</v>
      </c>
      <c r="D12" s="29">
        <v>0.878</v>
      </c>
      <c r="E12" s="28">
        <v>1809</v>
      </c>
      <c r="F12" s="19"/>
      <c r="G12" s="19"/>
      <c r="H12" s="78" t="s">
        <v>350</v>
      </c>
      <c r="I12" s="79">
        <v>345</v>
      </c>
      <c r="J12" s="80">
        <v>408</v>
      </c>
      <c r="K12" s="81">
        <v>470</v>
      </c>
      <c r="L12" s="79">
        <v>60</v>
      </c>
      <c r="M12" s="80">
        <v>72</v>
      </c>
      <c r="N12" s="81">
        <v>70</v>
      </c>
      <c r="O12"/>
      <c r="P12"/>
    </row>
    <row r="13" spans="1:16" ht="14.5">
      <c r="A13" s="23">
        <v>2009</v>
      </c>
      <c r="B13" s="24">
        <v>55</v>
      </c>
      <c r="C13" s="28">
        <v>122683</v>
      </c>
      <c r="D13" s="29">
        <v>0.67100000000000004</v>
      </c>
      <c r="E13" s="28">
        <v>1628</v>
      </c>
      <c r="F13" s="19"/>
      <c r="G13" s="19"/>
      <c r="H13" s="78" t="s">
        <v>351</v>
      </c>
      <c r="I13" s="79">
        <v>34</v>
      </c>
      <c r="J13" s="80">
        <v>38</v>
      </c>
      <c r="K13" s="81">
        <v>36</v>
      </c>
      <c r="L13" s="79">
        <v>7</v>
      </c>
      <c r="M13" s="80">
        <v>6</v>
      </c>
      <c r="N13" s="81">
        <v>6</v>
      </c>
      <c r="O13"/>
      <c r="P13"/>
    </row>
    <row r="14" spans="1:16" ht="15" thickBot="1">
      <c r="A14" s="23">
        <v>2010</v>
      </c>
      <c r="B14" s="24">
        <v>59</v>
      </c>
      <c r="C14" s="28">
        <v>136286</v>
      </c>
      <c r="D14" s="29">
        <v>0.79</v>
      </c>
      <c r="E14" s="28">
        <v>2085</v>
      </c>
      <c r="F14" s="19"/>
      <c r="G14" s="19"/>
      <c r="H14" s="82" t="s">
        <v>28</v>
      </c>
      <c r="I14" s="83">
        <v>1958</v>
      </c>
      <c r="J14" s="84">
        <v>2183</v>
      </c>
      <c r="K14" s="85">
        <v>2472</v>
      </c>
      <c r="L14" s="83">
        <v>176</v>
      </c>
      <c r="M14" s="84">
        <v>182</v>
      </c>
      <c r="N14" s="85">
        <v>185</v>
      </c>
      <c r="O14"/>
      <c r="P14"/>
    </row>
    <row r="15" spans="1:16" ht="14.5">
      <c r="A15" s="23">
        <v>2011</v>
      </c>
      <c r="B15" s="24">
        <v>62.9</v>
      </c>
      <c r="C15" s="28">
        <v>147107</v>
      </c>
      <c r="D15" s="29">
        <v>0.754</v>
      </c>
      <c r="E15" s="28">
        <v>2212</v>
      </c>
      <c r="F15" s="19"/>
      <c r="G15" s="19"/>
      <c r="H15" t="s">
        <v>352</v>
      </c>
      <c r="I15"/>
      <c r="J15"/>
      <c r="K15"/>
      <c r="L15"/>
      <c r="M15"/>
      <c r="N15"/>
      <c r="O15"/>
      <c r="P15"/>
    </row>
    <row r="16" spans="1:16" ht="14.5">
      <c r="A16" s="23">
        <v>2012</v>
      </c>
      <c r="B16" s="24">
        <v>66.900000000000006</v>
      </c>
      <c r="C16" s="28">
        <v>156323</v>
      </c>
      <c r="D16" s="29">
        <v>0.747</v>
      </c>
      <c r="E16" s="28">
        <v>2266</v>
      </c>
      <c r="F16" s="19"/>
      <c r="G16" s="19"/>
      <c r="H16"/>
      <c r="I16"/>
      <c r="J16"/>
      <c r="K16"/>
      <c r="L16"/>
      <c r="M16"/>
      <c r="N16"/>
      <c r="O16"/>
      <c r="P16"/>
    </row>
    <row r="17" spans="1:16" ht="14.5">
      <c r="A17" s="23">
        <v>2013</v>
      </c>
      <c r="B17" s="24">
        <v>67.400000000000006</v>
      </c>
      <c r="C17" s="28">
        <v>155876</v>
      </c>
      <c r="D17" s="29">
        <v>0.71499999999999997</v>
      </c>
      <c r="E17" s="28">
        <v>2169</v>
      </c>
      <c r="F17" s="19"/>
      <c r="G17" s="19"/>
      <c r="H17" t="s">
        <v>361</v>
      </c>
      <c r="I17"/>
      <c r="J17"/>
      <c r="K17"/>
      <c r="L17"/>
      <c r="M17"/>
      <c r="N17"/>
      <c r="O17"/>
      <c r="P17"/>
    </row>
    <row r="18" spans="1:16" ht="14.5">
      <c r="A18" s="23">
        <v>2014</v>
      </c>
      <c r="B18" s="24">
        <v>72.2</v>
      </c>
      <c r="C18" s="28">
        <v>167108</v>
      </c>
      <c r="D18" s="29">
        <v>0.73699999999999999</v>
      </c>
      <c r="E18" s="28">
        <v>2376</v>
      </c>
      <c r="F18" s="19"/>
      <c r="G18" s="19"/>
      <c r="H18"/>
      <c r="I18"/>
      <c r="J18"/>
      <c r="K18"/>
      <c r="L18"/>
      <c r="M18"/>
      <c r="N18"/>
      <c r="O18"/>
      <c r="P18"/>
    </row>
    <row r="19" spans="1:16" ht="14.5">
      <c r="A19" s="23">
        <v>2015</v>
      </c>
      <c r="B19" s="24">
        <v>75.5</v>
      </c>
      <c r="C19" s="28">
        <v>176255</v>
      </c>
      <c r="D19" s="29">
        <v>0.69499999999999995</v>
      </c>
      <c r="E19" s="28">
        <v>2283</v>
      </c>
      <c r="F19" s="19"/>
      <c r="G19" s="19"/>
      <c r="H19"/>
      <c r="I19"/>
      <c r="J19"/>
      <c r="K19"/>
      <c r="L19" s="7" t="s">
        <v>381</v>
      </c>
      <c r="M19" s="60">
        <f>N12</f>
        <v>70</v>
      </c>
      <c r="N19"/>
      <c r="O19"/>
      <c r="P19"/>
    </row>
    <row r="20" spans="1:16" ht="14.5">
      <c r="A20" s="20" t="s">
        <v>37</v>
      </c>
      <c r="B20" s="30">
        <v>4.3</v>
      </c>
      <c r="C20" s="30">
        <v>4.5</v>
      </c>
      <c r="D20" s="30">
        <v>-1.4</v>
      </c>
      <c r="E20" s="30">
        <v>1.3</v>
      </c>
      <c r="F20" s="19"/>
      <c r="G20" s="19"/>
      <c r="H20"/>
      <c r="I20"/>
      <c r="J20"/>
      <c r="K20"/>
      <c r="L20" s="7" t="s">
        <v>380</v>
      </c>
      <c r="M20" s="60">
        <f>N9+N10+N11+N13</f>
        <v>115</v>
      </c>
      <c r="N20"/>
      <c r="O20"/>
      <c r="P20"/>
    </row>
    <row r="21" spans="1:16" ht="14">
      <c r="A21" s="21" t="s">
        <v>38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1:16" ht="14">
      <c r="A22" s="21" t="s">
        <v>39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</row>
    <row r="23" spans="1:16" ht="14">
      <c r="A23" s="22" t="s">
        <v>40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</row>
    <row r="24" spans="1:16" ht="1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5" spans="1:16" ht="14">
      <c r="A25" s="25">
        <v>75</v>
      </c>
      <c r="B25" s="17" t="s">
        <v>30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 spans="1:16" ht="14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  <row r="27" spans="1:16" ht="14"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</row>
    <row r="28" spans="1:16" ht="14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</row>
    <row r="29" spans="1:16" ht="14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</row>
    <row r="30" spans="1:16" ht="14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1:16" ht="17.5">
      <c r="A31" s="26" t="s">
        <v>41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1:16" ht="17.5">
      <c r="A32" s="27" t="s">
        <v>42</v>
      </c>
      <c r="B32" s="31"/>
      <c r="C32" s="31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14" ht="14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  <row r="34" spans="1:14" ht="14">
      <c r="A34" s="21" t="s">
        <v>43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1:14" ht="14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</row>
    <row r="36" spans="1:14" ht="14">
      <c r="A36" s="19"/>
      <c r="B36" s="32">
        <v>2007</v>
      </c>
      <c r="C36" s="32">
        <v>2008</v>
      </c>
      <c r="D36" s="32">
        <v>2009</v>
      </c>
      <c r="E36" s="32">
        <v>2010</v>
      </c>
      <c r="F36" s="32">
        <v>2011</v>
      </c>
      <c r="G36" s="32">
        <v>2012</v>
      </c>
      <c r="H36" s="32">
        <v>2013</v>
      </c>
      <c r="I36" s="32">
        <v>2014</v>
      </c>
      <c r="J36" s="22" t="s">
        <v>44</v>
      </c>
      <c r="K36" s="22" t="s">
        <v>45</v>
      </c>
      <c r="L36" s="19"/>
      <c r="M36" s="19"/>
      <c r="N36" s="19"/>
    </row>
    <row r="37" spans="1:14" ht="14">
      <c r="A37" s="21" t="s">
        <v>22</v>
      </c>
      <c r="B37" s="28">
        <v>51006</v>
      </c>
      <c r="C37" s="28">
        <v>49697</v>
      </c>
      <c r="D37" s="28">
        <v>40813</v>
      </c>
      <c r="E37" s="28">
        <v>49456</v>
      </c>
      <c r="F37" s="28">
        <v>52577</v>
      </c>
      <c r="G37" s="28">
        <v>56322</v>
      </c>
      <c r="H37" s="28">
        <v>56587</v>
      </c>
      <c r="I37" s="28">
        <v>53511</v>
      </c>
      <c r="J37" s="28">
        <v>52972</v>
      </c>
      <c r="K37" s="28">
        <v>52063</v>
      </c>
      <c r="L37" s="19"/>
      <c r="M37" s="19"/>
      <c r="N37" s="19"/>
    </row>
    <row r="38" spans="1:14" ht="14">
      <c r="A38" s="21" t="s">
        <v>23</v>
      </c>
      <c r="B38" s="28">
        <v>122604</v>
      </c>
      <c r="C38" s="28">
        <v>117951</v>
      </c>
      <c r="D38" s="28">
        <v>115532</v>
      </c>
      <c r="E38" s="28">
        <v>121480</v>
      </c>
      <c r="F38" s="28">
        <v>125017</v>
      </c>
      <c r="G38" s="28">
        <v>126078</v>
      </c>
      <c r="H38" s="28">
        <v>120363</v>
      </c>
      <c r="I38" s="28">
        <v>128376</v>
      </c>
      <c r="J38" s="28">
        <v>132397</v>
      </c>
      <c r="K38" s="28">
        <v>129981</v>
      </c>
      <c r="L38" s="19"/>
      <c r="M38" s="19"/>
      <c r="N38" s="19"/>
    </row>
    <row r="39" spans="1:14" ht="14">
      <c r="A39" s="20" t="s">
        <v>24</v>
      </c>
      <c r="B39" s="33">
        <v>173610</v>
      </c>
      <c r="C39" s="33">
        <v>167649</v>
      </c>
      <c r="D39" s="33">
        <v>156345</v>
      </c>
      <c r="E39" s="33">
        <v>170936</v>
      </c>
      <c r="F39" s="33">
        <v>177595</v>
      </c>
      <c r="G39" s="33">
        <v>182400</v>
      </c>
      <c r="H39" s="33">
        <v>176950</v>
      </c>
      <c r="I39" s="33">
        <v>181887</v>
      </c>
      <c r="J39" s="33">
        <v>185368</v>
      </c>
      <c r="K39" s="33">
        <v>182044</v>
      </c>
      <c r="L39" s="19"/>
      <c r="M39" s="19"/>
      <c r="N39" s="19"/>
    </row>
    <row r="40" spans="1:14" ht="14">
      <c r="A40" s="21" t="s">
        <v>26</v>
      </c>
      <c r="B40" s="28">
        <v>25197</v>
      </c>
      <c r="C40" s="28">
        <v>27292</v>
      </c>
      <c r="D40" s="28">
        <v>22934</v>
      </c>
      <c r="E40" s="28">
        <v>30319</v>
      </c>
      <c r="F40" s="28">
        <v>34204</v>
      </c>
      <c r="G40" s="28">
        <v>37959</v>
      </c>
      <c r="H40" s="28">
        <v>40464</v>
      </c>
      <c r="I40" s="28">
        <v>40902</v>
      </c>
      <c r="J40" s="28">
        <v>35781</v>
      </c>
      <c r="K40" s="28">
        <v>34493</v>
      </c>
      <c r="L40" s="19"/>
      <c r="M40" s="19"/>
      <c r="N40" s="19"/>
    </row>
    <row r="41" spans="1:14" ht="14">
      <c r="A41" s="21" t="s">
        <v>25</v>
      </c>
      <c r="B41" s="28">
        <v>74969</v>
      </c>
      <c r="C41" s="28">
        <v>68557</v>
      </c>
      <c r="D41" s="28">
        <v>49331</v>
      </c>
      <c r="E41" s="28">
        <v>60086</v>
      </c>
      <c r="F41" s="28">
        <v>62878</v>
      </c>
      <c r="G41" s="28">
        <v>65258</v>
      </c>
      <c r="H41" s="28">
        <v>73588</v>
      </c>
      <c r="I41" s="28">
        <v>75741</v>
      </c>
      <c r="J41" s="28">
        <v>74903</v>
      </c>
      <c r="K41" s="28">
        <v>72557</v>
      </c>
      <c r="L41" s="19"/>
      <c r="M41" s="19"/>
      <c r="N41" s="19"/>
    </row>
    <row r="42" spans="1:14" ht="14">
      <c r="A42" s="21" t="s">
        <v>46</v>
      </c>
      <c r="B42" s="28">
        <v>7466</v>
      </c>
      <c r="C42" s="28">
        <v>6990</v>
      </c>
      <c r="D42" s="28">
        <v>6185</v>
      </c>
      <c r="E42" s="28">
        <v>6494</v>
      </c>
      <c r="F42" s="28">
        <v>7070</v>
      </c>
      <c r="G42" s="28">
        <v>8178</v>
      </c>
      <c r="H42" s="28">
        <v>9389</v>
      </c>
      <c r="I42" s="28">
        <v>10624</v>
      </c>
      <c r="J42" s="28">
        <v>8856</v>
      </c>
      <c r="K42" s="28">
        <v>8341</v>
      </c>
      <c r="L42" s="19"/>
      <c r="M42" s="19"/>
      <c r="N42" s="19"/>
    </row>
    <row r="43" spans="1:14" ht="14">
      <c r="A43" s="21" t="s">
        <v>47</v>
      </c>
      <c r="B43" s="28">
        <v>73546</v>
      </c>
      <c r="C43" s="28">
        <v>66879</v>
      </c>
      <c r="D43" s="28">
        <v>48097</v>
      </c>
      <c r="E43" s="28">
        <v>58712</v>
      </c>
      <c r="F43" s="28">
        <v>61575</v>
      </c>
      <c r="G43" s="28">
        <v>63940</v>
      </c>
      <c r="H43" s="28">
        <v>72387</v>
      </c>
      <c r="I43" s="28">
        <v>74597</v>
      </c>
      <c r="J43" s="28">
        <v>73558</v>
      </c>
      <c r="K43" s="28">
        <v>70949</v>
      </c>
      <c r="L43" s="19"/>
      <c r="M43" s="19"/>
      <c r="N43" s="19"/>
    </row>
    <row r="44" spans="1:14" ht="14">
      <c r="A44" s="21" t="s">
        <v>48</v>
      </c>
      <c r="B44" s="28">
        <v>1424</v>
      </c>
      <c r="C44" s="28">
        <v>1678</v>
      </c>
      <c r="D44" s="28">
        <v>1234</v>
      </c>
      <c r="E44" s="28">
        <v>1374</v>
      </c>
      <c r="F44" s="28">
        <v>1304</v>
      </c>
      <c r="G44" s="28">
        <v>1318</v>
      </c>
      <c r="H44" s="28">
        <v>1201</v>
      </c>
      <c r="I44" s="28">
        <v>1144</v>
      </c>
      <c r="J44" s="28">
        <v>1345</v>
      </c>
      <c r="K44" s="28">
        <v>1609</v>
      </c>
      <c r="L44" s="19"/>
      <c r="M44" s="19"/>
      <c r="N44" s="19"/>
    </row>
    <row r="45" spans="1:14" ht="14">
      <c r="A45" s="21" t="s">
        <v>49</v>
      </c>
      <c r="B45" s="23">
        <v>139</v>
      </c>
      <c r="C45" s="23">
        <v>124</v>
      </c>
      <c r="D45" s="23">
        <v>156</v>
      </c>
      <c r="E45" s="23">
        <v>280</v>
      </c>
      <c r="F45" s="23">
        <v>329</v>
      </c>
      <c r="G45" s="23">
        <v>403</v>
      </c>
      <c r="H45" s="23">
        <v>407</v>
      </c>
      <c r="I45" s="23">
        <v>507</v>
      </c>
      <c r="J45" s="23">
        <v>442</v>
      </c>
      <c r="K45" s="23">
        <v>472</v>
      </c>
      <c r="L45" s="19"/>
      <c r="M45" s="19"/>
      <c r="N45" s="19"/>
    </row>
    <row r="46" spans="1:14" ht="14">
      <c r="A46" s="21" t="s">
        <v>50</v>
      </c>
      <c r="B46" s="23">
        <v>0</v>
      </c>
      <c r="C46" s="23">
        <v>0</v>
      </c>
      <c r="D46" s="23">
        <v>2</v>
      </c>
      <c r="E46" s="23">
        <v>0</v>
      </c>
      <c r="F46" s="23">
        <v>4</v>
      </c>
      <c r="G46" s="23">
        <v>8</v>
      </c>
      <c r="H46" s="23">
        <v>8</v>
      </c>
      <c r="I46" s="23">
        <v>6</v>
      </c>
      <c r="J46" s="23">
        <v>0</v>
      </c>
      <c r="K46" s="23">
        <v>0</v>
      </c>
      <c r="L46" s="19"/>
      <c r="M46" s="19"/>
      <c r="N46" s="19"/>
    </row>
    <row r="47" spans="1:14" ht="14">
      <c r="A47" s="21" t="s">
        <v>51</v>
      </c>
      <c r="B47" s="28">
        <v>25059</v>
      </c>
      <c r="C47" s="28">
        <v>27168</v>
      </c>
      <c r="D47" s="28">
        <v>22779</v>
      </c>
      <c r="E47" s="28">
        <v>30039</v>
      </c>
      <c r="F47" s="28">
        <v>33875</v>
      </c>
      <c r="G47" s="28">
        <v>37556</v>
      </c>
      <c r="H47" s="28">
        <v>40057</v>
      </c>
      <c r="I47" s="28">
        <v>40396</v>
      </c>
      <c r="J47" s="28">
        <v>35339</v>
      </c>
      <c r="K47" s="28">
        <v>34021</v>
      </c>
      <c r="L47" s="19"/>
      <c r="M47" s="19"/>
      <c r="N47" s="19"/>
    </row>
    <row r="48" spans="1:14" ht="14">
      <c r="A48" s="21" t="s">
        <v>52</v>
      </c>
      <c r="B48" s="23">
        <v>3</v>
      </c>
      <c r="C48" s="23">
        <v>5</v>
      </c>
      <c r="D48" s="23">
        <v>4</v>
      </c>
      <c r="E48" s="23">
        <v>7</v>
      </c>
      <c r="F48" s="23">
        <v>5</v>
      </c>
      <c r="G48" s="23">
        <v>10</v>
      </c>
      <c r="H48" s="23">
        <v>11</v>
      </c>
      <c r="I48" s="23">
        <v>13</v>
      </c>
      <c r="J48" s="23">
        <v>11</v>
      </c>
      <c r="K48" s="23">
        <v>5</v>
      </c>
      <c r="L48" s="19"/>
      <c r="M48" s="19"/>
      <c r="N48" s="19"/>
    </row>
    <row r="49" spans="1:14" ht="14">
      <c r="A49" s="21" t="s">
        <v>53</v>
      </c>
      <c r="B49" s="28">
        <v>7463</v>
      </c>
      <c r="C49" s="28">
        <v>6985</v>
      </c>
      <c r="D49" s="28">
        <v>6179</v>
      </c>
      <c r="E49" s="28">
        <v>6487</v>
      </c>
      <c r="F49" s="28">
        <v>7061</v>
      </c>
      <c r="G49" s="28">
        <v>8160</v>
      </c>
      <c r="H49" s="28">
        <v>9369</v>
      </c>
      <c r="I49" s="28">
        <v>10604</v>
      </c>
      <c r="J49" s="28">
        <v>8845</v>
      </c>
      <c r="K49" s="28">
        <v>8336</v>
      </c>
      <c r="L49" s="19"/>
      <c r="M49" s="19"/>
      <c r="N49" s="19"/>
    </row>
    <row r="50" spans="1:14" ht="14">
      <c r="A50" s="20" t="s">
        <v>27</v>
      </c>
      <c r="B50" s="33">
        <v>107633</v>
      </c>
      <c r="C50" s="33">
        <v>102839</v>
      </c>
      <c r="D50" s="33">
        <v>78450</v>
      </c>
      <c r="E50" s="33">
        <v>96899</v>
      </c>
      <c r="F50" s="33">
        <v>104153</v>
      </c>
      <c r="G50" s="33">
        <v>111395</v>
      </c>
      <c r="H50" s="33">
        <v>123440</v>
      </c>
      <c r="I50" s="33">
        <v>127266</v>
      </c>
      <c r="J50" s="33">
        <v>119540</v>
      </c>
      <c r="K50" s="33">
        <v>115391</v>
      </c>
      <c r="L50" s="19"/>
      <c r="M50" s="19"/>
      <c r="N50" s="19"/>
    </row>
    <row r="51" spans="1:14" ht="14">
      <c r="A51" s="19"/>
      <c r="B51" s="19"/>
      <c r="C51" s="19"/>
      <c r="D51" s="19"/>
      <c r="E51" s="19"/>
      <c r="F51" s="21" t="s">
        <v>54</v>
      </c>
      <c r="G51" s="19"/>
      <c r="H51" s="19"/>
      <c r="I51" s="19"/>
      <c r="J51" s="19"/>
      <c r="K51" s="19"/>
      <c r="L51" s="19"/>
      <c r="M51" s="19"/>
      <c r="N51" s="19"/>
    </row>
    <row r="52" spans="1:14" ht="14">
      <c r="A52" s="19"/>
      <c r="B52" s="32">
        <v>2007</v>
      </c>
      <c r="C52" s="32">
        <v>2008</v>
      </c>
      <c r="D52" s="32">
        <v>2009</v>
      </c>
      <c r="E52" s="32">
        <v>2010</v>
      </c>
      <c r="F52" s="32">
        <v>2011</v>
      </c>
      <c r="G52" s="32">
        <v>2012</v>
      </c>
      <c r="H52" s="32">
        <v>2013</v>
      </c>
      <c r="I52" s="32">
        <v>2014</v>
      </c>
      <c r="J52" s="22" t="s">
        <v>44</v>
      </c>
      <c r="K52" s="22" t="s">
        <v>45</v>
      </c>
      <c r="L52" s="19"/>
      <c r="M52" s="19"/>
      <c r="N52" s="19"/>
    </row>
    <row r="53" spans="1:14" ht="14">
      <c r="A53" s="21" t="s">
        <v>22</v>
      </c>
      <c r="B53" s="28">
        <v>38497</v>
      </c>
      <c r="C53" s="28">
        <v>37884</v>
      </c>
      <c r="D53" s="28">
        <v>31174</v>
      </c>
      <c r="E53" s="28">
        <v>36848</v>
      </c>
      <c r="F53" s="28">
        <v>42368</v>
      </c>
      <c r="G53" s="28">
        <v>47191</v>
      </c>
      <c r="H53" s="28">
        <v>48403</v>
      </c>
      <c r="I53" s="28">
        <v>44694</v>
      </c>
      <c r="J53" s="28">
        <v>43365</v>
      </c>
      <c r="K53" s="28">
        <v>43783</v>
      </c>
      <c r="L53" s="19"/>
      <c r="M53" s="19"/>
      <c r="N53" s="19"/>
    </row>
    <row r="54" spans="1:14" ht="14">
      <c r="A54" s="21" t="s">
        <v>23</v>
      </c>
      <c r="B54" s="28">
        <v>207037</v>
      </c>
      <c r="C54" s="28">
        <v>198958</v>
      </c>
      <c r="D54" s="28">
        <v>185113</v>
      </c>
      <c r="E54" s="28">
        <v>203444</v>
      </c>
      <c r="F54" s="28">
        <v>206100</v>
      </c>
      <c r="G54" s="28">
        <v>209431</v>
      </c>
      <c r="H54" s="28">
        <v>210214</v>
      </c>
      <c r="I54" s="28">
        <v>232708</v>
      </c>
      <c r="J54" s="28">
        <v>239415</v>
      </c>
      <c r="K54" s="28">
        <v>233189</v>
      </c>
      <c r="L54" s="19"/>
      <c r="M54" s="19"/>
      <c r="N54" s="19"/>
    </row>
    <row r="55" spans="1:14" ht="14">
      <c r="A55" s="20" t="s">
        <v>24</v>
      </c>
      <c r="B55" s="33">
        <v>245534</v>
      </c>
      <c r="C55" s="33">
        <v>236842</v>
      </c>
      <c r="D55" s="33">
        <v>216287</v>
      </c>
      <c r="E55" s="33">
        <v>240292</v>
      </c>
      <c r="F55" s="33">
        <v>248468</v>
      </c>
      <c r="G55" s="33">
        <v>256622</v>
      </c>
      <c r="H55" s="33">
        <v>258617</v>
      </c>
      <c r="I55" s="33">
        <v>277402</v>
      </c>
      <c r="J55" s="33">
        <v>282780</v>
      </c>
      <c r="K55" s="33">
        <v>276972</v>
      </c>
      <c r="L55" s="19"/>
      <c r="M55" s="19"/>
      <c r="N55" s="19"/>
    </row>
    <row r="56" spans="1:14" ht="14">
      <c r="A56" s="21" t="s">
        <v>26</v>
      </c>
      <c r="B56" s="28">
        <v>21054</v>
      </c>
      <c r="C56" s="28">
        <v>22403</v>
      </c>
      <c r="D56" s="28">
        <v>19963</v>
      </c>
      <c r="E56" s="28">
        <v>23585</v>
      </c>
      <c r="F56" s="28">
        <v>25534</v>
      </c>
      <c r="G56" s="28">
        <v>30704</v>
      </c>
      <c r="H56" s="28">
        <v>33683</v>
      </c>
      <c r="I56" s="28">
        <v>34683</v>
      </c>
      <c r="J56" s="28">
        <v>29259</v>
      </c>
      <c r="K56" s="28">
        <v>27304</v>
      </c>
      <c r="L56" s="19"/>
      <c r="M56" s="19"/>
      <c r="N56" s="19"/>
    </row>
    <row r="57" spans="1:14" ht="14">
      <c r="A57" s="21" t="s">
        <v>25</v>
      </c>
      <c r="B57" s="28">
        <v>74031</v>
      </c>
      <c r="C57" s="28">
        <v>68552</v>
      </c>
      <c r="D57" s="28">
        <v>52300</v>
      </c>
      <c r="E57" s="28">
        <v>62232</v>
      </c>
      <c r="F57" s="28">
        <v>67453</v>
      </c>
      <c r="G57" s="28">
        <v>72158</v>
      </c>
      <c r="H57" s="28">
        <v>82923</v>
      </c>
      <c r="I57" s="28">
        <v>87694</v>
      </c>
      <c r="J57" s="28">
        <v>88523</v>
      </c>
      <c r="K57" s="28">
        <v>83357</v>
      </c>
      <c r="L57" s="19"/>
      <c r="M57" s="19"/>
      <c r="N57" s="19"/>
    </row>
    <row r="58" spans="1:14" ht="14">
      <c r="A58" s="21" t="s">
        <v>46</v>
      </c>
      <c r="B58" s="28">
        <v>7303</v>
      </c>
      <c r="C58" s="28">
        <v>7026</v>
      </c>
      <c r="D58" s="28">
        <v>6236</v>
      </c>
      <c r="E58" s="28">
        <v>6527</v>
      </c>
      <c r="F58" s="28">
        <v>6368</v>
      </c>
      <c r="G58" s="28">
        <v>8812</v>
      </c>
      <c r="H58" s="28">
        <v>11042</v>
      </c>
      <c r="I58" s="28">
        <v>14290</v>
      </c>
      <c r="J58" s="28">
        <v>12424</v>
      </c>
      <c r="K58" s="28">
        <v>10155</v>
      </c>
      <c r="L58" s="19"/>
      <c r="M58" s="19"/>
      <c r="N58" s="19"/>
    </row>
    <row r="59" spans="1:14" ht="14">
      <c r="A59" s="21" t="s">
        <v>47</v>
      </c>
      <c r="B59" s="28">
        <v>72978</v>
      </c>
      <c r="C59" s="28">
        <v>67409</v>
      </c>
      <c r="D59" s="28">
        <v>51299</v>
      </c>
      <c r="E59" s="28">
        <v>61193</v>
      </c>
      <c r="F59" s="28">
        <v>66362</v>
      </c>
      <c r="G59" s="28">
        <v>71120</v>
      </c>
      <c r="H59" s="28">
        <v>81949</v>
      </c>
      <c r="I59" s="28">
        <v>86739</v>
      </c>
      <c r="J59" s="28">
        <v>87401</v>
      </c>
      <c r="K59" s="28">
        <v>81936</v>
      </c>
      <c r="L59" s="19"/>
      <c r="M59" s="19"/>
      <c r="N59" s="19"/>
    </row>
    <row r="60" spans="1:14" ht="14">
      <c r="A60" s="21" t="s">
        <v>48</v>
      </c>
      <c r="B60" s="28">
        <v>1052</v>
      </c>
      <c r="C60" s="28">
        <v>1143</v>
      </c>
      <c r="D60" s="28">
        <v>1001</v>
      </c>
      <c r="E60" s="28">
        <v>1039</v>
      </c>
      <c r="F60" s="28">
        <v>1091</v>
      </c>
      <c r="G60" s="28">
        <v>1038</v>
      </c>
      <c r="H60" s="23">
        <v>973</v>
      </c>
      <c r="I60" s="23">
        <v>955</v>
      </c>
      <c r="J60" s="28">
        <v>1122</v>
      </c>
      <c r="K60" s="28">
        <v>1421</v>
      </c>
      <c r="L60" s="19"/>
      <c r="M60" s="19"/>
      <c r="N60" s="19"/>
    </row>
    <row r="61" spans="1:14" ht="14">
      <c r="A61" s="21" t="s">
        <v>49</v>
      </c>
      <c r="B61" s="23">
        <v>103</v>
      </c>
      <c r="C61" s="23">
        <v>93</v>
      </c>
      <c r="D61" s="23">
        <v>113</v>
      </c>
      <c r="E61" s="23">
        <v>236</v>
      </c>
      <c r="F61" s="23">
        <v>289</v>
      </c>
      <c r="G61" s="23">
        <v>398</v>
      </c>
      <c r="H61" s="23">
        <v>395</v>
      </c>
      <c r="I61" s="23">
        <v>528</v>
      </c>
      <c r="J61" s="23">
        <v>407</v>
      </c>
      <c r="K61" s="23">
        <v>446</v>
      </c>
      <c r="L61" s="19"/>
      <c r="M61" s="19"/>
      <c r="N61" s="19"/>
    </row>
    <row r="62" spans="1:14" ht="14">
      <c r="A62" s="21" t="s">
        <v>50</v>
      </c>
      <c r="B62" s="23">
        <v>0</v>
      </c>
      <c r="C62" s="23">
        <v>0</v>
      </c>
      <c r="D62" s="23">
        <v>1</v>
      </c>
      <c r="E62" s="23">
        <v>0</v>
      </c>
      <c r="F62" s="23">
        <v>2</v>
      </c>
      <c r="G62" s="23">
        <v>11</v>
      </c>
      <c r="H62" s="23">
        <v>11</v>
      </c>
      <c r="I62" s="23">
        <v>3</v>
      </c>
      <c r="J62" s="23">
        <v>0</v>
      </c>
      <c r="K62" s="23">
        <v>0</v>
      </c>
      <c r="L62" s="19"/>
      <c r="M62" s="19"/>
      <c r="N62" s="19"/>
    </row>
    <row r="63" spans="1:14" ht="14">
      <c r="A63" s="21" t="s">
        <v>51</v>
      </c>
      <c r="B63" s="28">
        <v>20951</v>
      </c>
      <c r="C63" s="28">
        <v>22310</v>
      </c>
      <c r="D63" s="28">
        <v>19850</v>
      </c>
      <c r="E63" s="28">
        <v>23348</v>
      </c>
      <c r="F63" s="28">
        <v>25246</v>
      </c>
      <c r="G63" s="28">
        <v>30307</v>
      </c>
      <c r="H63" s="28">
        <v>33288</v>
      </c>
      <c r="I63" s="28">
        <v>34154</v>
      </c>
      <c r="J63" s="28">
        <v>28852</v>
      </c>
      <c r="K63" s="28">
        <v>26858</v>
      </c>
      <c r="L63" s="19"/>
      <c r="M63" s="19"/>
      <c r="N63" s="19"/>
    </row>
    <row r="64" spans="1:14" ht="14">
      <c r="A64" s="21" t="s">
        <v>52</v>
      </c>
      <c r="B64" s="23">
        <v>3</v>
      </c>
      <c r="C64" s="23">
        <v>4</v>
      </c>
      <c r="D64" s="23">
        <v>3</v>
      </c>
      <c r="E64" s="23">
        <v>6</v>
      </c>
      <c r="F64" s="23">
        <v>4</v>
      </c>
      <c r="G64" s="23">
        <v>9</v>
      </c>
      <c r="H64" s="23">
        <v>10</v>
      </c>
      <c r="I64" s="23">
        <v>12</v>
      </c>
      <c r="J64" s="23">
        <v>11</v>
      </c>
      <c r="K64" s="23">
        <v>4</v>
      </c>
      <c r="L64" s="19"/>
      <c r="M64" s="19"/>
      <c r="N64" s="19"/>
    </row>
    <row r="65" spans="1:14" ht="14">
      <c r="A65" s="21" t="s">
        <v>53</v>
      </c>
      <c r="B65" s="28">
        <v>7300</v>
      </c>
      <c r="C65" s="28">
        <v>7022</v>
      </c>
      <c r="D65" s="28">
        <v>6233</v>
      </c>
      <c r="E65" s="28">
        <v>6521</v>
      </c>
      <c r="F65" s="28">
        <v>6362</v>
      </c>
      <c r="G65" s="28">
        <v>8793</v>
      </c>
      <c r="H65" s="28">
        <v>11022</v>
      </c>
      <c r="I65" s="28">
        <v>14276</v>
      </c>
      <c r="J65" s="28">
        <v>12413</v>
      </c>
      <c r="K65" s="28">
        <v>10150</v>
      </c>
      <c r="L65" s="19"/>
      <c r="M65" s="19"/>
      <c r="N65" s="19"/>
    </row>
    <row r="66" spans="1:14" ht="14">
      <c r="A66" s="20" t="s">
        <v>27</v>
      </c>
      <c r="B66" s="33">
        <v>102388</v>
      </c>
      <c r="C66" s="33">
        <v>97982</v>
      </c>
      <c r="D66" s="33">
        <v>78499</v>
      </c>
      <c r="E66" s="33">
        <v>92343</v>
      </c>
      <c r="F66" s="33">
        <v>99356</v>
      </c>
      <c r="G66" s="33">
        <v>111674</v>
      </c>
      <c r="H66" s="33">
        <v>127649</v>
      </c>
      <c r="I66" s="33">
        <v>136667</v>
      </c>
      <c r="J66" s="33">
        <v>130205</v>
      </c>
      <c r="K66" s="33">
        <v>120815</v>
      </c>
      <c r="L66" s="19"/>
      <c r="M66" s="19"/>
      <c r="N66" s="19"/>
    </row>
    <row r="67" spans="1:14" ht="14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</row>
    <row r="68" spans="1:14" ht="14">
      <c r="A68" s="21" t="s">
        <v>55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</row>
    <row r="69" spans="1:14" ht="14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</row>
    <row r="70" spans="1:14" ht="14">
      <c r="A70" s="22" t="s">
        <v>56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</row>
    <row r="71" spans="1:14" ht="14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</row>
    <row r="72" spans="1:14" ht="14.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19"/>
    </row>
    <row r="73" spans="1:14" ht="14.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19"/>
    </row>
    <row r="74" spans="1:14" ht="14.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19"/>
    </row>
    <row r="75" spans="1:14" ht="14.5">
      <c r="A75" s="38"/>
      <c r="B75" s="38"/>
      <c r="C75" s="38"/>
      <c r="D75" s="38"/>
      <c r="E75" s="38"/>
      <c r="F75" s="38"/>
      <c r="G75"/>
      <c r="H75"/>
      <c r="I75"/>
      <c r="J75"/>
      <c r="K75"/>
      <c r="L75"/>
      <c r="M75"/>
    </row>
    <row r="76" spans="1:14" ht="15.5">
      <c r="A76" s="63" t="s">
        <v>41</v>
      </c>
      <c r="B76" s="64"/>
      <c r="C76" s="64"/>
      <c r="D76" s="64"/>
      <c r="E76" s="64"/>
      <c r="F76" s="38"/>
      <c r="G76"/>
      <c r="H76"/>
      <c r="I76"/>
      <c r="J76"/>
      <c r="K76"/>
      <c r="L76"/>
      <c r="M76"/>
    </row>
    <row r="77" spans="1:14" ht="15.5">
      <c r="A77" s="64"/>
      <c r="B77" s="64"/>
      <c r="C77" s="64"/>
      <c r="D77" s="64"/>
      <c r="E77" s="64"/>
      <c r="F77" s="38"/>
      <c r="G77"/>
      <c r="H77"/>
      <c r="I77"/>
      <c r="J77"/>
      <c r="K77"/>
      <c r="L77"/>
      <c r="M77"/>
    </row>
    <row r="78" spans="1:14" ht="15.5">
      <c r="A78" s="65" t="s">
        <v>334</v>
      </c>
      <c r="B78" s="64"/>
      <c r="C78" s="64"/>
      <c r="D78" s="64"/>
      <c r="E78" s="64"/>
      <c r="F78" s="38"/>
      <c r="G78"/>
      <c r="H78"/>
      <c r="I78"/>
      <c r="J78"/>
      <c r="K78"/>
      <c r="L78"/>
      <c r="M78"/>
    </row>
    <row r="79" spans="1:14" ht="15.5">
      <c r="A79" s="64"/>
      <c r="B79" s="64"/>
      <c r="C79" s="64"/>
      <c r="D79" s="64"/>
      <c r="E79" s="64"/>
      <c r="F79" s="38"/>
      <c r="G79"/>
      <c r="H79"/>
      <c r="I79"/>
      <c r="J79"/>
      <c r="K79"/>
      <c r="L79"/>
      <c r="M79"/>
    </row>
    <row r="80" spans="1:14" ht="15.5">
      <c r="A80" s="66" t="s">
        <v>335</v>
      </c>
      <c r="B80" s="64"/>
      <c r="C80" s="64"/>
      <c r="D80" s="64"/>
      <c r="E80" s="64"/>
      <c r="F80" s="38"/>
      <c r="G80"/>
      <c r="H80"/>
      <c r="I80"/>
      <c r="J80"/>
      <c r="K80"/>
      <c r="L80"/>
      <c r="M80"/>
    </row>
    <row r="81" spans="1:13" ht="15.5">
      <c r="A81" s="64"/>
      <c r="B81" s="64"/>
      <c r="C81" s="64"/>
      <c r="D81" s="64"/>
      <c r="E81" s="64"/>
      <c r="F81" s="38"/>
      <c r="G81"/>
      <c r="H81"/>
      <c r="I81"/>
      <c r="J81"/>
      <c r="K81"/>
      <c r="L81"/>
      <c r="M81"/>
    </row>
    <row r="82" spans="1:13" ht="15.5">
      <c r="A82" s="67" t="s">
        <v>0</v>
      </c>
      <c r="B82" s="67" t="s">
        <v>336</v>
      </c>
      <c r="C82" s="67" t="s">
        <v>284</v>
      </c>
      <c r="D82" s="67" t="s">
        <v>28</v>
      </c>
      <c r="E82" s="64"/>
      <c r="F82" s="38"/>
      <c r="G82"/>
      <c r="H82"/>
      <c r="I82"/>
      <c r="J82"/>
      <c r="K82"/>
      <c r="L82"/>
      <c r="M82"/>
    </row>
    <row r="83" spans="1:13" ht="15.5">
      <c r="A83" s="68">
        <v>2007</v>
      </c>
      <c r="B83" s="69">
        <v>4181</v>
      </c>
      <c r="C83" s="68">
        <v>155</v>
      </c>
      <c r="D83" s="69">
        <v>4336</v>
      </c>
      <c r="E83" s="64"/>
      <c r="F83" s="38"/>
      <c r="G83"/>
      <c r="H83"/>
      <c r="I83"/>
      <c r="J83"/>
      <c r="K83"/>
      <c r="L83"/>
      <c r="M83"/>
    </row>
    <row r="84" spans="1:13" ht="15.5">
      <c r="A84" s="68">
        <v>2008</v>
      </c>
      <c r="B84" s="69">
        <v>4605</v>
      </c>
      <c r="C84" s="68">
        <v>148</v>
      </c>
      <c r="D84" s="69">
        <v>4753</v>
      </c>
      <c r="E84" s="64"/>
      <c r="F84" s="38"/>
      <c r="G84"/>
      <c r="H84"/>
      <c r="I84"/>
      <c r="J84"/>
      <c r="K84"/>
      <c r="L84"/>
      <c r="M84"/>
    </row>
    <row r="85" spans="1:13" ht="15.5">
      <c r="A85" s="68">
        <v>2009</v>
      </c>
      <c r="B85" s="69">
        <v>4229</v>
      </c>
      <c r="C85" s="68">
        <v>144</v>
      </c>
      <c r="D85" s="69">
        <v>4373</v>
      </c>
      <c r="E85" s="64"/>
      <c r="F85" s="38"/>
      <c r="G85"/>
      <c r="H85"/>
      <c r="I85"/>
      <c r="J85"/>
      <c r="K85"/>
      <c r="L85"/>
      <c r="M85"/>
    </row>
    <row r="86" spans="1:13" ht="15.5">
      <c r="A86" s="68">
        <v>2010</v>
      </c>
      <c r="B86" s="69">
        <v>4153</v>
      </c>
      <c r="C86" s="68">
        <v>147</v>
      </c>
      <c r="D86" s="69">
        <v>4300</v>
      </c>
      <c r="E86" s="64"/>
      <c r="F86" s="38"/>
      <c r="G86"/>
      <c r="H86"/>
      <c r="I86"/>
      <c r="J86"/>
      <c r="K86"/>
      <c r="L86"/>
      <c r="M86"/>
    </row>
    <row r="87" spans="1:13" ht="15.5">
      <c r="A87" s="68">
        <v>2011</v>
      </c>
      <c r="B87" s="69">
        <v>4130</v>
      </c>
      <c r="C87" s="68">
        <v>153</v>
      </c>
      <c r="D87" s="69">
        <v>4283</v>
      </c>
      <c r="E87" s="64"/>
      <c r="F87" s="38"/>
      <c r="G87"/>
      <c r="H87"/>
      <c r="I87"/>
      <c r="J87"/>
      <c r="K87"/>
      <c r="L87"/>
      <c r="M87"/>
    </row>
    <row r="88" spans="1:13" ht="15.5">
      <c r="A88" s="68">
        <v>2012</v>
      </c>
      <c r="B88" s="69">
        <v>3923</v>
      </c>
      <c r="C88" s="68">
        <v>137</v>
      </c>
      <c r="D88" s="69">
        <v>4060</v>
      </c>
      <c r="E88" s="64"/>
      <c r="F88" s="38"/>
      <c r="G88"/>
      <c r="H88"/>
      <c r="I88"/>
      <c r="J88"/>
      <c r="K88"/>
      <c r="L88"/>
      <c r="M88"/>
    </row>
    <row r="89" spans="1:13" ht="15.5">
      <c r="A89" s="68">
        <v>2013</v>
      </c>
      <c r="B89" s="69">
        <v>3890</v>
      </c>
      <c r="C89" s="68">
        <v>102</v>
      </c>
      <c r="D89" s="69">
        <v>3992</v>
      </c>
      <c r="E89" s="64"/>
      <c r="F89" s="38"/>
      <c r="G89"/>
      <c r="H89"/>
      <c r="I89"/>
      <c r="J89"/>
      <c r="K89"/>
      <c r="L89"/>
      <c r="M89"/>
    </row>
    <row r="90" spans="1:13" ht="15.5">
      <c r="A90" s="68">
        <v>2014</v>
      </c>
      <c r="B90" s="69">
        <v>3800</v>
      </c>
      <c r="C90" s="68">
        <v>103</v>
      </c>
      <c r="D90" s="69">
        <v>3903</v>
      </c>
      <c r="E90" s="64"/>
      <c r="F90" s="38"/>
      <c r="G90"/>
      <c r="H90"/>
      <c r="I90"/>
      <c r="J90"/>
      <c r="K90"/>
      <c r="L90"/>
      <c r="M90"/>
    </row>
    <row r="91" spans="1:13" ht="15.5">
      <c r="A91" s="68">
        <v>2015</v>
      </c>
      <c r="B91" s="69">
        <v>3818</v>
      </c>
      <c r="C91" s="68">
        <v>197</v>
      </c>
      <c r="D91" s="69">
        <v>4015</v>
      </c>
      <c r="E91" s="64"/>
      <c r="F91" s="38"/>
      <c r="G91"/>
      <c r="H91"/>
      <c r="I91"/>
      <c r="J91"/>
      <c r="K91"/>
      <c r="L91"/>
      <c r="M91"/>
    </row>
    <row r="92" spans="1:13" ht="15.5">
      <c r="A92" s="66" t="s">
        <v>45</v>
      </c>
      <c r="B92" s="69">
        <v>3974</v>
      </c>
      <c r="C92" s="66" t="s">
        <v>20</v>
      </c>
      <c r="D92" s="66" t="s">
        <v>20</v>
      </c>
      <c r="E92" s="64"/>
      <c r="F92" s="38"/>
      <c r="G92"/>
      <c r="H92"/>
      <c r="I92"/>
      <c r="J92"/>
      <c r="K92"/>
      <c r="L92"/>
      <c r="M92"/>
    </row>
    <row r="93" spans="1:13" ht="15.5">
      <c r="A93" s="64"/>
      <c r="B93" s="66" t="s">
        <v>337</v>
      </c>
      <c r="C93" s="64"/>
      <c r="D93" s="64"/>
      <c r="E93" s="64"/>
      <c r="F93" s="38"/>
      <c r="G93"/>
      <c r="H93"/>
      <c r="I93"/>
      <c r="J93"/>
      <c r="K93"/>
      <c r="L93"/>
      <c r="M93"/>
    </row>
    <row r="94" spans="1:13" ht="15.5">
      <c r="A94" s="67" t="s">
        <v>0</v>
      </c>
      <c r="B94" s="67" t="s">
        <v>336</v>
      </c>
      <c r="C94" s="67" t="s">
        <v>284</v>
      </c>
      <c r="D94" s="67" t="s">
        <v>28</v>
      </c>
      <c r="E94" s="64"/>
      <c r="F94" s="38"/>
      <c r="G94"/>
      <c r="H94"/>
      <c r="I94"/>
      <c r="J94"/>
      <c r="K94"/>
      <c r="L94"/>
      <c r="M94"/>
    </row>
    <row r="95" spans="1:13" ht="15.5">
      <c r="A95" s="68">
        <v>2007</v>
      </c>
      <c r="B95" s="70">
        <v>1406.6</v>
      </c>
      <c r="C95" s="71">
        <v>46.4</v>
      </c>
      <c r="D95" s="70">
        <v>1453</v>
      </c>
      <c r="E95" s="64"/>
      <c r="F95" s="38"/>
      <c r="G95"/>
      <c r="H95"/>
      <c r="I95"/>
      <c r="J95"/>
      <c r="K95"/>
      <c r="L95"/>
      <c r="M95"/>
    </row>
    <row r="96" spans="1:13" ht="15.5">
      <c r="A96" s="68">
        <v>2008</v>
      </c>
      <c r="B96" s="70">
        <v>1530.5</v>
      </c>
      <c r="C96" s="71">
        <v>43.8</v>
      </c>
      <c r="D96" s="70">
        <v>1574.3</v>
      </c>
      <c r="E96" s="64"/>
      <c r="F96" s="38"/>
      <c r="G96"/>
      <c r="H96"/>
      <c r="I96"/>
      <c r="J96"/>
      <c r="K96"/>
      <c r="L96"/>
      <c r="M96"/>
    </row>
    <row r="97" spans="1:13" ht="15.5">
      <c r="A97" s="68">
        <v>2009</v>
      </c>
      <c r="B97" s="70">
        <v>1379.2</v>
      </c>
      <c r="C97" s="71">
        <v>34.1</v>
      </c>
      <c r="D97" s="70">
        <v>1413.4</v>
      </c>
      <c r="E97" s="64"/>
      <c r="F97" s="38"/>
      <c r="G97"/>
      <c r="H97"/>
      <c r="I97"/>
      <c r="J97"/>
      <c r="K97"/>
      <c r="L97"/>
      <c r="M97"/>
    </row>
    <row r="98" spans="1:13" ht="15.5">
      <c r="A98" s="68">
        <v>2010</v>
      </c>
      <c r="B98" s="70">
        <v>1361.5</v>
      </c>
      <c r="C98" s="71">
        <v>42.3</v>
      </c>
      <c r="D98" s="70">
        <v>1403.9</v>
      </c>
      <c r="E98" s="64"/>
      <c r="F98" s="38"/>
      <c r="G98"/>
      <c r="H98"/>
      <c r="I98"/>
      <c r="J98"/>
      <c r="K98"/>
      <c r="L98"/>
      <c r="M98"/>
    </row>
    <row r="99" spans="1:13" ht="15.5">
      <c r="A99" s="68">
        <v>2011</v>
      </c>
      <c r="B99" s="70">
        <v>1369.6</v>
      </c>
      <c r="C99" s="71">
        <v>34.799999999999997</v>
      </c>
      <c r="D99" s="70">
        <v>1404.4</v>
      </c>
      <c r="E99" s="64"/>
      <c r="F99" s="38"/>
    </row>
    <row r="100" spans="1:13" ht="15.5">
      <c r="A100" s="68">
        <v>2012</v>
      </c>
      <c r="B100" s="70">
        <v>1342.2</v>
      </c>
      <c r="C100" s="71">
        <v>33.5</v>
      </c>
      <c r="D100" s="70">
        <v>1375.7</v>
      </c>
      <c r="E100" s="64"/>
      <c r="F100" s="38"/>
    </row>
    <row r="101" spans="1:13" ht="15.5">
      <c r="A101" s="68">
        <v>2013</v>
      </c>
      <c r="B101" s="70">
        <v>1339</v>
      </c>
      <c r="C101" s="71">
        <v>26.4</v>
      </c>
      <c r="D101" s="70">
        <v>1365.4</v>
      </c>
      <c r="E101" s="64"/>
      <c r="F101" s="38"/>
    </row>
    <row r="102" spans="1:13" ht="15.5">
      <c r="A102" s="68">
        <v>2014</v>
      </c>
      <c r="B102" s="70">
        <v>1300.3</v>
      </c>
      <c r="C102" s="71">
        <v>26.5</v>
      </c>
      <c r="D102" s="70">
        <v>1326.9</v>
      </c>
      <c r="E102" s="64"/>
      <c r="F102" s="38"/>
    </row>
    <row r="103" spans="1:13" ht="15.5">
      <c r="A103" s="68">
        <v>2015</v>
      </c>
      <c r="B103" s="70">
        <v>1322.9</v>
      </c>
      <c r="C103" s="71">
        <v>99</v>
      </c>
      <c r="D103" s="70">
        <v>1421.8</v>
      </c>
      <c r="E103" s="64"/>
      <c r="F103" s="38"/>
    </row>
    <row r="104" spans="1:13" ht="15.5">
      <c r="A104" s="66" t="s">
        <v>45</v>
      </c>
      <c r="B104" s="70">
        <v>1380.9</v>
      </c>
      <c r="C104" s="66" t="s">
        <v>20</v>
      </c>
      <c r="D104" s="66" t="s">
        <v>20</v>
      </c>
      <c r="E104" s="64"/>
      <c r="F104" s="38"/>
    </row>
    <row r="105" spans="1:13" ht="15.5">
      <c r="A105" s="66" t="s">
        <v>338</v>
      </c>
      <c r="B105" s="64"/>
      <c r="C105" s="64"/>
      <c r="D105" s="64"/>
      <c r="E105" s="64"/>
      <c r="F105" s="38"/>
    </row>
    <row r="106" spans="1:13" ht="15.5">
      <c r="A106" s="67" t="s">
        <v>339</v>
      </c>
      <c r="B106" s="64"/>
      <c r="C106" s="64"/>
      <c r="D106" s="64"/>
      <c r="E106" s="64"/>
      <c r="F106" s="38"/>
    </row>
    <row r="107" spans="1:13" ht="15.5">
      <c r="A107" s="72"/>
      <c r="B107" s="72"/>
      <c r="C107" s="72"/>
      <c r="D107" s="72"/>
      <c r="E107" s="72"/>
    </row>
  </sheetData>
  <mergeCells count="2">
    <mergeCell ref="I7:K7"/>
    <mergeCell ref="L7:N7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58" workbookViewId="0"/>
  </sheetViews>
  <sheetFormatPr defaultColWidth="8.81640625" defaultRowHeight="14.5"/>
  <cols>
    <col min="1" max="1" width="38.453125" customWidth="1"/>
  </cols>
  <sheetData>
    <row r="1" spans="1:11">
      <c r="A1" t="s">
        <v>353</v>
      </c>
    </row>
    <row r="3" spans="1:11">
      <c r="A3" s="4" t="s">
        <v>280</v>
      </c>
      <c r="B3" s="57"/>
      <c r="C3" s="57"/>
      <c r="D3" s="57"/>
      <c r="E3" s="57"/>
      <c r="F3" s="57"/>
      <c r="G3" s="57"/>
      <c r="H3" s="57"/>
      <c r="I3" s="57"/>
      <c r="J3" s="57"/>
      <c r="K3" s="57"/>
    </row>
    <row r="5" spans="1:11">
      <c r="A5" s="9" t="s">
        <v>281</v>
      </c>
      <c r="B5">
        <v>2006</v>
      </c>
      <c r="C5">
        <v>2007</v>
      </c>
      <c r="D5">
        <v>2008</v>
      </c>
      <c r="E5">
        <v>2009</v>
      </c>
      <c r="F5">
        <v>2010</v>
      </c>
      <c r="G5">
        <v>2011</v>
      </c>
      <c r="H5">
        <v>2012</v>
      </c>
      <c r="I5">
        <v>2013</v>
      </c>
      <c r="J5" s="58" t="s">
        <v>21</v>
      </c>
      <c r="K5">
        <v>2015</v>
      </c>
    </row>
    <row r="6" spans="1:11">
      <c r="A6" s="59" t="s">
        <v>282</v>
      </c>
    </row>
    <row r="7" spans="1:11">
      <c r="A7" t="s">
        <v>283</v>
      </c>
      <c r="B7" s="10">
        <v>2167</v>
      </c>
      <c r="C7" s="10">
        <v>2166</v>
      </c>
      <c r="D7" s="10">
        <v>2113</v>
      </c>
      <c r="E7" s="10">
        <v>2109</v>
      </c>
      <c r="F7" s="10">
        <v>1910</v>
      </c>
      <c r="G7" s="10">
        <v>1951</v>
      </c>
      <c r="H7" s="10">
        <v>2361</v>
      </c>
      <c r="I7" s="10">
        <v>2428</v>
      </c>
      <c r="J7" s="10">
        <v>2415</v>
      </c>
      <c r="K7" s="10">
        <v>2388</v>
      </c>
    </row>
    <row r="8" spans="1:11">
      <c r="A8" t="s">
        <v>284</v>
      </c>
      <c r="B8">
        <v>290</v>
      </c>
      <c r="C8">
        <v>321</v>
      </c>
      <c r="D8">
        <v>305</v>
      </c>
      <c r="E8">
        <v>278</v>
      </c>
      <c r="F8">
        <v>284</v>
      </c>
      <c r="G8">
        <v>273</v>
      </c>
      <c r="H8">
        <v>294</v>
      </c>
      <c r="I8">
        <v>330</v>
      </c>
      <c r="J8">
        <v>355</v>
      </c>
      <c r="K8">
        <v>343</v>
      </c>
    </row>
    <row r="9" spans="1:11">
      <c r="A9" t="s">
        <v>28</v>
      </c>
      <c r="B9">
        <v>2457</v>
      </c>
      <c r="C9">
        <v>2487</v>
      </c>
      <c r="D9">
        <v>2418</v>
      </c>
      <c r="E9">
        <v>2387</v>
      </c>
      <c r="F9">
        <v>2194</v>
      </c>
      <c r="G9">
        <v>2224</v>
      </c>
      <c r="H9">
        <v>2655</v>
      </c>
      <c r="I9">
        <v>2758</v>
      </c>
      <c r="J9">
        <v>2770</v>
      </c>
      <c r="K9">
        <v>2731</v>
      </c>
    </row>
    <row r="10" spans="1:11">
      <c r="A10" s="59" t="s">
        <v>285</v>
      </c>
    </row>
    <row r="11" spans="1:11">
      <c r="A11" t="s">
        <v>283</v>
      </c>
      <c r="B11">
        <v>576</v>
      </c>
      <c r="C11">
        <v>525</v>
      </c>
      <c r="D11">
        <v>502</v>
      </c>
      <c r="E11">
        <v>477</v>
      </c>
      <c r="F11">
        <v>863</v>
      </c>
      <c r="G11">
        <v>821</v>
      </c>
      <c r="H11">
        <v>468</v>
      </c>
      <c r="I11">
        <v>396</v>
      </c>
      <c r="J11">
        <v>370</v>
      </c>
      <c r="K11">
        <v>365</v>
      </c>
    </row>
    <row r="12" spans="1:11">
      <c r="A12" t="s">
        <v>284</v>
      </c>
      <c r="B12">
        <v>166</v>
      </c>
      <c r="C12">
        <v>126</v>
      </c>
      <c r="D12">
        <v>114</v>
      </c>
      <c r="E12">
        <v>99</v>
      </c>
      <c r="F12">
        <v>93</v>
      </c>
      <c r="G12">
        <v>83</v>
      </c>
      <c r="H12">
        <v>70</v>
      </c>
      <c r="I12">
        <v>76</v>
      </c>
      <c r="J12">
        <v>73</v>
      </c>
      <c r="K12">
        <v>49</v>
      </c>
    </row>
    <row r="13" spans="1:11">
      <c r="A13" t="s">
        <v>28</v>
      </c>
      <c r="B13">
        <v>742</v>
      </c>
      <c r="C13">
        <v>651</v>
      </c>
      <c r="D13">
        <v>616</v>
      </c>
      <c r="E13">
        <v>576</v>
      </c>
      <c r="F13">
        <v>956</v>
      </c>
      <c r="G13">
        <v>904</v>
      </c>
      <c r="H13">
        <v>538</v>
      </c>
      <c r="I13">
        <v>472</v>
      </c>
      <c r="J13">
        <v>443</v>
      </c>
      <c r="K13">
        <v>414</v>
      </c>
    </row>
    <row r="14" spans="1:11">
      <c r="A14" s="59" t="s">
        <v>286</v>
      </c>
    </row>
    <row r="15" spans="1:11">
      <c r="A15" t="s">
        <v>283</v>
      </c>
      <c r="B15">
        <v>2743</v>
      </c>
      <c r="C15">
        <v>2691</v>
      </c>
      <c r="D15">
        <v>2615</v>
      </c>
      <c r="E15">
        <v>2586</v>
      </c>
      <c r="F15">
        <v>2773</v>
      </c>
      <c r="G15">
        <v>2772</v>
      </c>
      <c r="H15">
        <v>2829</v>
      </c>
      <c r="I15">
        <v>2824</v>
      </c>
      <c r="J15">
        <v>2785</v>
      </c>
      <c r="K15">
        <v>2753</v>
      </c>
    </row>
    <row r="16" spans="1:11">
      <c r="A16" t="s">
        <v>284</v>
      </c>
      <c r="B16">
        <v>456</v>
      </c>
      <c r="C16">
        <v>447</v>
      </c>
      <c r="D16">
        <v>419</v>
      </c>
      <c r="E16">
        <v>377</v>
      </c>
      <c r="F16">
        <v>377</v>
      </c>
      <c r="G16">
        <v>356</v>
      </c>
      <c r="H16">
        <v>364</v>
      </c>
      <c r="I16">
        <v>406</v>
      </c>
      <c r="J16">
        <v>428</v>
      </c>
      <c r="K16">
        <v>392</v>
      </c>
    </row>
    <row r="17" spans="1:11">
      <c r="A17" t="s">
        <v>28</v>
      </c>
      <c r="B17">
        <v>3199</v>
      </c>
      <c r="C17">
        <v>3138</v>
      </c>
      <c r="D17">
        <v>3034</v>
      </c>
      <c r="E17">
        <v>2963</v>
      </c>
      <c r="F17">
        <v>3150</v>
      </c>
      <c r="G17">
        <v>3128</v>
      </c>
      <c r="H17">
        <v>3193</v>
      </c>
      <c r="I17">
        <v>3230</v>
      </c>
      <c r="J17">
        <v>3213</v>
      </c>
      <c r="K17">
        <v>3145</v>
      </c>
    </row>
    <row r="19" spans="1:11">
      <c r="A19" s="1" t="s">
        <v>287</v>
      </c>
    </row>
    <row r="20" spans="1:11">
      <c r="A20" t="s">
        <v>283</v>
      </c>
      <c r="B20">
        <v>520</v>
      </c>
      <c r="C20">
        <v>528</v>
      </c>
      <c r="D20">
        <v>527</v>
      </c>
      <c r="E20">
        <v>544</v>
      </c>
      <c r="F20">
        <v>505</v>
      </c>
      <c r="G20">
        <v>506</v>
      </c>
      <c r="H20">
        <v>507</v>
      </c>
      <c r="I20">
        <v>519</v>
      </c>
      <c r="J20">
        <v>519</v>
      </c>
      <c r="K20">
        <v>519</v>
      </c>
    </row>
    <row r="21" spans="1:11">
      <c r="A21" t="s">
        <v>284</v>
      </c>
      <c r="B21">
        <v>82</v>
      </c>
      <c r="C21">
        <v>86</v>
      </c>
      <c r="D21">
        <v>66</v>
      </c>
      <c r="E21">
        <v>58</v>
      </c>
      <c r="F21">
        <v>59</v>
      </c>
      <c r="G21">
        <v>57</v>
      </c>
      <c r="H21">
        <v>57</v>
      </c>
      <c r="I21">
        <v>52</v>
      </c>
      <c r="J21">
        <v>68</v>
      </c>
      <c r="K21">
        <v>71</v>
      </c>
    </row>
    <row r="22" spans="1:11">
      <c r="A22" t="s">
        <v>28</v>
      </c>
      <c r="B22">
        <v>602</v>
      </c>
      <c r="C22">
        <v>614</v>
      </c>
      <c r="D22">
        <v>593</v>
      </c>
      <c r="E22">
        <v>602</v>
      </c>
      <c r="F22">
        <v>564</v>
      </c>
      <c r="G22">
        <v>563</v>
      </c>
      <c r="H22">
        <v>564</v>
      </c>
      <c r="I22">
        <v>571</v>
      </c>
      <c r="J22">
        <v>587</v>
      </c>
      <c r="K22">
        <v>590</v>
      </c>
    </row>
    <row r="24" spans="1:11">
      <c r="A24" s="1" t="s">
        <v>288</v>
      </c>
    </row>
    <row r="25" spans="1:11">
      <c r="A25" s="11" t="s">
        <v>289</v>
      </c>
    </row>
    <row r="26" spans="1:11">
      <c r="A26" s="8" t="s">
        <v>283</v>
      </c>
      <c r="B26">
        <v>20072</v>
      </c>
      <c r="C26">
        <v>16460</v>
      </c>
      <c r="D26">
        <v>13448</v>
      </c>
      <c r="E26">
        <v>12687</v>
      </c>
      <c r="F26">
        <v>13443</v>
      </c>
      <c r="G26">
        <v>13177</v>
      </c>
      <c r="H26">
        <v>12861</v>
      </c>
      <c r="I26">
        <v>10947</v>
      </c>
      <c r="J26">
        <v>10641</v>
      </c>
      <c r="K26">
        <v>9822</v>
      </c>
    </row>
    <row r="27" spans="1:11">
      <c r="A27" t="s">
        <v>284</v>
      </c>
      <c r="B27">
        <v>2007</v>
      </c>
      <c r="C27">
        <v>2982</v>
      </c>
      <c r="D27">
        <v>2368</v>
      </c>
      <c r="E27">
        <v>2564</v>
      </c>
      <c r="F27">
        <v>1379</v>
      </c>
      <c r="G27">
        <v>1275</v>
      </c>
      <c r="H27">
        <v>1289</v>
      </c>
      <c r="I27">
        <v>1311</v>
      </c>
      <c r="J27">
        <v>2052</v>
      </c>
      <c r="K27">
        <v>2955</v>
      </c>
    </row>
    <row r="28" spans="1:11">
      <c r="A28" t="s">
        <v>28</v>
      </c>
      <c r="B28">
        <v>22079</v>
      </c>
      <c r="C28">
        <v>19442</v>
      </c>
      <c r="D28">
        <v>15816</v>
      </c>
      <c r="E28">
        <v>15251</v>
      </c>
      <c r="F28">
        <v>14822</v>
      </c>
      <c r="G28">
        <v>14452</v>
      </c>
      <c r="H28">
        <v>14150</v>
      </c>
      <c r="I28">
        <v>12258</v>
      </c>
      <c r="J28">
        <v>12693</v>
      </c>
      <c r="K28">
        <v>12777</v>
      </c>
    </row>
    <row r="29" spans="1:11">
      <c r="A29" s="59" t="s">
        <v>290</v>
      </c>
    </row>
    <row r="30" spans="1:11">
      <c r="A30" t="s">
        <v>283</v>
      </c>
      <c r="B30">
        <v>20915</v>
      </c>
      <c r="C30">
        <v>17300</v>
      </c>
      <c r="D30">
        <v>15301</v>
      </c>
      <c r="E30">
        <v>13578</v>
      </c>
      <c r="F30">
        <v>12682</v>
      </c>
      <c r="G30">
        <v>13142</v>
      </c>
      <c r="H30">
        <v>12770</v>
      </c>
      <c r="I30">
        <v>12143</v>
      </c>
      <c r="J30">
        <v>12091</v>
      </c>
      <c r="K30">
        <v>12191</v>
      </c>
    </row>
    <row r="31" spans="1:11">
      <c r="A31" t="s">
        <v>284</v>
      </c>
      <c r="B31">
        <v>2004</v>
      </c>
      <c r="C31">
        <v>1811</v>
      </c>
      <c r="D31">
        <v>1679</v>
      </c>
      <c r="E31">
        <v>1451</v>
      </c>
      <c r="F31">
        <v>1117</v>
      </c>
      <c r="G31">
        <v>702</v>
      </c>
      <c r="H31">
        <v>710</v>
      </c>
      <c r="I31">
        <v>609</v>
      </c>
      <c r="J31">
        <v>804</v>
      </c>
      <c r="K31">
        <v>965</v>
      </c>
    </row>
    <row r="32" spans="1:11">
      <c r="A32" t="s">
        <v>28</v>
      </c>
      <c r="B32">
        <v>22919</v>
      </c>
      <c r="C32">
        <v>19111</v>
      </c>
      <c r="D32">
        <v>16980</v>
      </c>
      <c r="E32">
        <v>15029</v>
      </c>
      <c r="F32">
        <v>13799</v>
      </c>
      <c r="G32">
        <v>13844</v>
      </c>
      <c r="H32">
        <v>13480</v>
      </c>
      <c r="I32">
        <v>12752</v>
      </c>
      <c r="J32">
        <v>12895</v>
      </c>
      <c r="K32">
        <v>13139</v>
      </c>
    </row>
    <row r="33" spans="1:11">
      <c r="A33" s="59" t="s">
        <v>291</v>
      </c>
    </row>
    <row r="34" spans="1:11">
      <c r="A34" t="s">
        <v>283</v>
      </c>
      <c r="B34">
        <v>10076</v>
      </c>
      <c r="C34">
        <v>11002</v>
      </c>
      <c r="D34">
        <v>12953</v>
      </c>
      <c r="E34">
        <v>12180</v>
      </c>
      <c r="F34">
        <v>11218</v>
      </c>
      <c r="G34">
        <v>10934</v>
      </c>
      <c r="H34">
        <v>10378</v>
      </c>
      <c r="I34">
        <v>8687</v>
      </c>
      <c r="J34">
        <v>8584</v>
      </c>
      <c r="K34">
        <v>7796</v>
      </c>
    </row>
    <row r="35" spans="1:11">
      <c r="A35" t="s">
        <v>284</v>
      </c>
      <c r="B35">
        <v>1233</v>
      </c>
      <c r="C35">
        <v>1239</v>
      </c>
      <c r="D35">
        <v>1240</v>
      </c>
      <c r="E35">
        <v>231</v>
      </c>
      <c r="F35">
        <v>320</v>
      </c>
      <c r="G35">
        <v>273</v>
      </c>
      <c r="H35">
        <v>272</v>
      </c>
      <c r="I35">
        <v>270</v>
      </c>
      <c r="J35">
        <v>293</v>
      </c>
      <c r="K35">
        <v>498</v>
      </c>
    </row>
    <row r="36" spans="1:11">
      <c r="A36" t="s">
        <v>28</v>
      </c>
      <c r="B36">
        <v>11309</v>
      </c>
      <c r="C36">
        <v>12241</v>
      </c>
      <c r="D36">
        <v>14193</v>
      </c>
      <c r="E36">
        <v>12411</v>
      </c>
      <c r="F36">
        <v>11538</v>
      </c>
      <c r="G36">
        <v>11207</v>
      </c>
      <c r="H36">
        <v>10650</v>
      </c>
      <c r="I36">
        <v>8957</v>
      </c>
      <c r="J36">
        <v>8877</v>
      </c>
      <c r="K36">
        <v>8199</v>
      </c>
    </row>
    <row r="37" spans="1:11">
      <c r="A37" s="59" t="s">
        <v>292</v>
      </c>
    </row>
    <row r="38" spans="1:11">
      <c r="A38" t="s">
        <v>283</v>
      </c>
      <c r="B38">
        <v>37207</v>
      </c>
      <c r="C38">
        <v>35339</v>
      </c>
      <c r="D38">
        <v>33825</v>
      </c>
      <c r="E38">
        <v>29178</v>
      </c>
      <c r="F38">
        <v>27185</v>
      </c>
      <c r="G38">
        <v>27781</v>
      </c>
      <c r="H38">
        <v>25002</v>
      </c>
      <c r="I38">
        <v>21447</v>
      </c>
      <c r="J38">
        <v>20204</v>
      </c>
      <c r="K38">
        <v>19155</v>
      </c>
    </row>
    <row r="39" spans="1:11">
      <c r="A39" t="s">
        <v>284</v>
      </c>
      <c r="B39">
        <v>924</v>
      </c>
      <c r="C39">
        <v>953</v>
      </c>
      <c r="D39">
        <v>934</v>
      </c>
      <c r="E39">
        <v>927</v>
      </c>
      <c r="F39">
        <v>924</v>
      </c>
      <c r="G39">
        <v>837</v>
      </c>
      <c r="H39">
        <v>837</v>
      </c>
      <c r="I39">
        <v>838</v>
      </c>
      <c r="J39">
        <v>1002</v>
      </c>
      <c r="K39">
        <v>1150</v>
      </c>
    </row>
    <row r="40" spans="1:11">
      <c r="A40" t="s">
        <v>28</v>
      </c>
      <c r="B40">
        <v>38131</v>
      </c>
      <c r="C40">
        <v>36292</v>
      </c>
      <c r="D40">
        <v>34759</v>
      </c>
      <c r="E40">
        <v>30105</v>
      </c>
      <c r="F40">
        <v>28109</v>
      </c>
      <c r="G40">
        <v>28618</v>
      </c>
      <c r="H40">
        <v>25839</v>
      </c>
      <c r="I40">
        <v>22285</v>
      </c>
      <c r="J40">
        <v>21206</v>
      </c>
      <c r="K40">
        <v>19987</v>
      </c>
    </row>
    <row r="41" spans="1:11">
      <c r="A41" s="59" t="s">
        <v>293</v>
      </c>
    </row>
    <row r="42" spans="1:11">
      <c r="A42" t="s">
        <v>283</v>
      </c>
      <c r="B42">
        <v>3158</v>
      </c>
      <c r="C42">
        <v>3074</v>
      </c>
      <c r="D42">
        <v>140</v>
      </c>
      <c r="E42">
        <v>127</v>
      </c>
      <c r="F42">
        <v>105</v>
      </c>
      <c r="G42">
        <v>99</v>
      </c>
      <c r="H42">
        <v>93</v>
      </c>
      <c r="I42">
        <v>78</v>
      </c>
      <c r="J42">
        <v>73</v>
      </c>
      <c r="K42">
        <v>113</v>
      </c>
    </row>
    <row r="43" spans="1:11">
      <c r="A43" t="s">
        <v>284</v>
      </c>
      <c r="B43">
        <v>404</v>
      </c>
      <c r="C43">
        <v>438</v>
      </c>
      <c r="D43">
        <v>508</v>
      </c>
      <c r="E43">
        <v>107</v>
      </c>
      <c r="F43">
        <v>102</v>
      </c>
      <c r="G43">
        <v>85</v>
      </c>
      <c r="H43">
        <v>96</v>
      </c>
      <c r="I43">
        <v>104</v>
      </c>
      <c r="J43">
        <v>98</v>
      </c>
      <c r="K43">
        <v>97</v>
      </c>
    </row>
    <row r="44" spans="1:11">
      <c r="A44" t="s">
        <v>28</v>
      </c>
      <c r="B44">
        <v>3562</v>
      </c>
      <c r="C44">
        <v>3512</v>
      </c>
      <c r="D44">
        <v>648</v>
      </c>
      <c r="E44">
        <v>234</v>
      </c>
      <c r="F44">
        <v>207</v>
      </c>
      <c r="G44">
        <v>184</v>
      </c>
      <c r="H44">
        <v>189</v>
      </c>
      <c r="I44">
        <v>182</v>
      </c>
      <c r="J44">
        <v>171</v>
      </c>
      <c r="K44">
        <v>208</v>
      </c>
    </row>
    <row r="45" spans="1:11">
      <c r="A45" s="59" t="s">
        <v>294</v>
      </c>
    </row>
    <row r="46" spans="1:11">
      <c r="A46" t="s">
        <v>283</v>
      </c>
      <c r="B46">
        <v>91428</v>
      </c>
      <c r="C46">
        <v>83175</v>
      </c>
      <c r="D46">
        <v>75667</v>
      </c>
      <c r="E46">
        <v>67750</v>
      </c>
      <c r="F46">
        <v>64633</v>
      </c>
      <c r="G46">
        <v>65133</v>
      </c>
      <c r="H46">
        <v>61104</v>
      </c>
      <c r="I46">
        <v>53302</v>
      </c>
      <c r="J46">
        <v>51593</v>
      </c>
      <c r="K46">
        <v>49077</v>
      </c>
    </row>
    <row r="47" spans="1:11">
      <c r="A47" t="s">
        <v>284</v>
      </c>
      <c r="B47">
        <v>6572</v>
      </c>
      <c r="C47">
        <v>7423</v>
      </c>
      <c r="D47">
        <v>6729</v>
      </c>
      <c r="E47">
        <v>5280</v>
      </c>
      <c r="F47">
        <v>3842</v>
      </c>
      <c r="G47">
        <v>3172</v>
      </c>
      <c r="H47">
        <v>3204</v>
      </c>
      <c r="I47">
        <v>3132</v>
      </c>
      <c r="J47">
        <v>4249</v>
      </c>
      <c r="K47">
        <v>5665</v>
      </c>
    </row>
    <row r="48" spans="1:11">
      <c r="A48" t="s">
        <v>28</v>
      </c>
      <c r="B48">
        <v>98000</v>
      </c>
      <c r="C48">
        <v>90598</v>
      </c>
      <c r="D48">
        <v>82396</v>
      </c>
      <c r="E48">
        <v>73030</v>
      </c>
      <c r="F48">
        <v>68475</v>
      </c>
      <c r="G48">
        <v>68305</v>
      </c>
      <c r="H48">
        <v>64308</v>
      </c>
      <c r="I48">
        <v>56434</v>
      </c>
      <c r="J48">
        <v>55842</v>
      </c>
      <c r="K48">
        <v>54742</v>
      </c>
    </row>
    <row r="49" spans="1:3">
      <c r="A49" t="s">
        <v>295</v>
      </c>
    </row>
    <row r="50" spans="1:3">
      <c r="A50" t="s">
        <v>296</v>
      </c>
    </row>
    <row r="51" spans="1:3">
      <c r="A51" t="s">
        <v>297</v>
      </c>
    </row>
    <row r="54" spans="1:3">
      <c r="A54" t="s">
        <v>298</v>
      </c>
    </row>
    <row r="55" spans="1:3">
      <c r="A55" t="s">
        <v>299</v>
      </c>
    </row>
    <row r="56" spans="1:3">
      <c r="A56" t="s">
        <v>300</v>
      </c>
      <c r="B56" s="60">
        <v>5</v>
      </c>
      <c r="C56" t="s">
        <v>301</v>
      </c>
    </row>
    <row r="57" spans="1:3">
      <c r="A57" t="s">
        <v>302</v>
      </c>
      <c r="B57" s="60">
        <v>50</v>
      </c>
      <c r="C57" t="s">
        <v>301</v>
      </c>
    </row>
    <row r="59" spans="1:3">
      <c r="A59" s="1" t="s">
        <v>303</v>
      </c>
    </row>
    <row r="60" spans="1:3">
      <c r="A60" t="s">
        <v>304</v>
      </c>
      <c r="B60">
        <f>K22/B56</f>
        <v>118</v>
      </c>
    </row>
    <row r="61" spans="1:3">
      <c r="A61" t="s">
        <v>305</v>
      </c>
      <c r="B61" s="6">
        <f>K48/B57</f>
        <v>1094.8399999999999</v>
      </c>
    </row>
    <row r="63" spans="1:3">
      <c r="A63" s="1" t="s">
        <v>306</v>
      </c>
    </row>
    <row r="64" spans="1:3">
      <c r="A64" t="s">
        <v>304</v>
      </c>
      <c r="B64" s="106">
        <f>K9*B60/SUM(B60:B61)</f>
        <v>265.70528676494843</v>
      </c>
      <c r="C64" t="s">
        <v>386</v>
      </c>
    </row>
    <row r="65" spans="1:11">
      <c r="A65" t="s">
        <v>305</v>
      </c>
      <c r="B65" s="14">
        <f>K9*B61/SUM(B60:B61)</f>
        <v>2465.2947132350514</v>
      </c>
      <c r="D65" s="6"/>
    </row>
    <row r="67" spans="1:11">
      <c r="A67" s="4" t="s">
        <v>307</v>
      </c>
      <c r="B67" s="57"/>
      <c r="C67" s="57"/>
      <c r="D67" s="57"/>
      <c r="E67" s="57"/>
      <c r="F67" s="57"/>
      <c r="G67" s="57"/>
      <c r="H67" s="57"/>
      <c r="I67" s="57"/>
      <c r="J67" s="57"/>
      <c r="K67" s="57"/>
    </row>
    <row r="68" spans="1:11">
      <c r="A68" t="s">
        <v>308</v>
      </c>
    </row>
    <row r="69" spans="1:11">
      <c r="A69" t="s">
        <v>1</v>
      </c>
      <c r="B69" s="58">
        <v>2006</v>
      </c>
      <c r="C69" s="58">
        <v>2007</v>
      </c>
      <c r="D69" s="58" t="s">
        <v>309</v>
      </c>
      <c r="E69" s="58">
        <v>2009</v>
      </c>
      <c r="F69" s="58">
        <v>2010</v>
      </c>
      <c r="G69" s="58">
        <v>2011</v>
      </c>
      <c r="H69" s="58">
        <v>2012</v>
      </c>
      <c r="I69" s="58">
        <v>2013</v>
      </c>
      <c r="J69" s="58">
        <v>2014</v>
      </c>
      <c r="K69" s="58">
        <v>2015</v>
      </c>
    </row>
    <row r="70" spans="1:11">
      <c r="A70" t="s">
        <v>310</v>
      </c>
      <c r="B70" s="58">
        <v>5158</v>
      </c>
      <c r="C70" s="58">
        <v>4581</v>
      </c>
      <c r="D70" s="58" t="s">
        <v>311</v>
      </c>
      <c r="E70" s="58">
        <v>2535</v>
      </c>
      <c r="F70" s="58">
        <v>1547</v>
      </c>
      <c r="G70" s="58">
        <v>983</v>
      </c>
      <c r="H70" s="58">
        <v>751</v>
      </c>
      <c r="I70" s="58">
        <v>590</v>
      </c>
      <c r="J70" s="58">
        <v>394</v>
      </c>
      <c r="K70" s="58">
        <v>234</v>
      </c>
    </row>
    <row r="71" spans="1:11">
      <c r="A71" t="s">
        <v>312</v>
      </c>
      <c r="B71" s="58">
        <v>6925</v>
      </c>
      <c r="C71" s="58">
        <v>7930</v>
      </c>
      <c r="D71" s="58" t="s">
        <v>313</v>
      </c>
      <c r="E71" s="58">
        <v>12263</v>
      </c>
      <c r="F71" s="58">
        <v>13624</v>
      </c>
      <c r="G71" s="58">
        <v>14209</v>
      </c>
      <c r="H71" s="58">
        <v>14493</v>
      </c>
      <c r="I71" s="58">
        <v>15014</v>
      </c>
      <c r="J71" s="58">
        <v>15494</v>
      </c>
      <c r="K71" s="58">
        <v>15679</v>
      </c>
    </row>
    <row r="72" spans="1:11">
      <c r="A72" t="s">
        <v>314</v>
      </c>
      <c r="B72" s="58">
        <v>282</v>
      </c>
      <c r="C72" s="58">
        <v>278</v>
      </c>
      <c r="D72" s="58">
        <v>250</v>
      </c>
      <c r="E72" s="58">
        <v>249</v>
      </c>
      <c r="F72" s="58">
        <v>249</v>
      </c>
      <c r="G72" s="58">
        <v>249</v>
      </c>
      <c r="H72" s="58">
        <v>249</v>
      </c>
      <c r="I72" s="58">
        <v>249</v>
      </c>
      <c r="J72" s="58">
        <v>252</v>
      </c>
      <c r="K72" s="58">
        <v>247</v>
      </c>
    </row>
    <row r="73" spans="1:11">
      <c r="A73" t="s">
        <v>315</v>
      </c>
      <c r="B73" s="58">
        <v>495</v>
      </c>
      <c r="C73" s="58">
        <v>510</v>
      </c>
      <c r="D73" s="58" t="s">
        <v>316</v>
      </c>
      <c r="E73" s="58" t="s">
        <v>316</v>
      </c>
      <c r="F73" s="58" t="s">
        <v>316</v>
      </c>
      <c r="G73" s="58" t="s">
        <v>316</v>
      </c>
      <c r="H73" s="58" t="s">
        <v>316</v>
      </c>
      <c r="I73" s="58" t="s">
        <v>316</v>
      </c>
      <c r="J73" s="58" t="s">
        <v>316</v>
      </c>
      <c r="K73" s="58" t="s">
        <v>316</v>
      </c>
    </row>
    <row r="74" spans="1:11">
      <c r="A74" t="s">
        <v>317</v>
      </c>
      <c r="B74" s="58">
        <v>613</v>
      </c>
      <c r="C74" s="58">
        <v>646</v>
      </c>
      <c r="D74" s="58">
        <v>460</v>
      </c>
      <c r="E74" s="58">
        <v>466</v>
      </c>
      <c r="F74" s="58">
        <v>515</v>
      </c>
      <c r="G74" s="58">
        <v>547</v>
      </c>
      <c r="H74" s="58">
        <v>592</v>
      </c>
      <c r="I74" s="58">
        <v>592</v>
      </c>
      <c r="J74" s="58">
        <v>592</v>
      </c>
      <c r="K74" s="58">
        <v>619</v>
      </c>
    </row>
    <row r="75" spans="1:11">
      <c r="A75" t="s">
        <v>318</v>
      </c>
      <c r="B75" s="58">
        <v>1437</v>
      </c>
      <c r="C75" s="58">
        <v>1437</v>
      </c>
      <c r="D75" s="58">
        <v>1434</v>
      </c>
      <c r="E75" s="58">
        <v>1434</v>
      </c>
      <c r="F75" s="58">
        <v>1434</v>
      </c>
      <c r="G75" s="58">
        <v>1506</v>
      </c>
      <c r="H75" s="58">
        <v>1596</v>
      </c>
      <c r="I75" s="58">
        <v>1528</v>
      </c>
      <c r="J75" s="58">
        <v>1480</v>
      </c>
      <c r="K75" s="58">
        <v>1552</v>
      </c>
    </row>
    <row r="76" spans="1:11">
      <c r="A76" t="s">
        <v>319</v>
      </c>
      <c r="B76" s="58">
        <v>629</v>
      </c>
      <c r="C76" s="58">
        <v>659</v>
      </c>
      <c r="D76" s="58">
        <v>691</v>
      </c>
      <c r="E76" s="58">
        <v>707</v>
      </c>
      <c r="F76" s="58">
        <v>714</v>
      </c>
      <c r="G76" s="58">
        <v>557</v>
      </c>
      <c r="H76" s="58">
        <v>554</v>
      </c>
      <c r="I76" s="58">
        <v>574</v>
      </c>
      <c r="J76" s="58">
        <v>574</v>
      </c>
      <c r="K76" s="58">
        <v>942</v>
      </c>
    </row>
    <row r="77" spans="1:11">
      <c r="A77" t="s">
        <v>320</v>
      </c>
      <c r="B77" s="58">
        <v>535</v>
      </c>
      <c r="C77" s="58">
        <v>531</v>
      </c>
      <c r="D77" s="58">
        <v>96</v>
      </c>
      <c r="E77" s="58">
        <v>103</v>
      </c>
      <c r="F77" s="58">
        <v>111</v>
      </c>
      <c r="G77" s="58">
        <v>77</v>
      </c>
      <c r="H77" s="58">
        <v>71</v>
      </c>
      <c r="I77" s="58">
        <v>74</v>
      </c>
      <c r="J77" s="58">
        <v>76</v>
      </c>
      <c r="K77" s="58">
        <v>125</v>
      </c>
    </row>
    <row r="78" spans="1:11">
      <c r="A78" t="s">
        <v>321</v>
      </c>
      <c r="B78" s="58">
        <v>16074</v>
      </c>
      <c r="C78" s="58">
        <v>16572</v>
      </c>
      <c r="D78" s="58">
        <v>17092</v>
      </c>
      <c r="E78" s="58">
        <v>17757</v>
      </c>
      <c r="F78" s="58">
        <v>18194</v>
      </c>
      <c r="G78" s="58">
        <v>18128</v>
      </c>
      <c r="H78" s="58">
        <v>18306</v>
      </c>
      <c r="I78" s="58">
        <v>18621</v>
      </c>
      <c r="J78" s="58">
        <v>18862</v>
      </c>
      <c r="K78" s="58">
        <v>19398</v>
      </c>
    </row>
    <row r="79" spans="1:11">
      <c r="A79" t="s">
        <v>322</v>
      </c>
    </row>
    <row r="80" spans="1:11">
      <c r="A80" t="s">
        <v>323</v>
      </c>
    </row>
    <row r="81" spans="1:2">
      <c r="A81" t="s">
        <v>324</v>
      </c>
    </row>
    <row r="82" spans="1:2">
      <c r="A82" t="s">
        <v>325</v>
      </c>
    </row>
    <row r="83" spans="1:2">
      <c r="A83" t="s">
        <v>326</v>
      </c>
    </row>
    <row r="84" spans="1:2">
      <c r="A84" t="s">
        <v>327</v>
      </c>
    </row>
    <row r="85" spans="1:2">
      <c r="A85" t="s">
        <v>328</v>
      </c>
    </row>
    <row r="86" spans="1:2">
      <c r="A86" t="s">
        <v>329</v>
      </c>
    </row>
    <row r="88" spans="1:2">
      <c r="A88" s="1" t="s">
        <v>330</v>
      </c>
    </row>
    <row r="89" spans="1:2">
      <c r="A89" s="61">
        <f>SUM(K74:K76)</f>
        <v>3113</v>
      </c>
    </row>
    <row r="91" spans="1:2">
      <c r="A91" s="4" t="s">
        <v>331</v>
      </c>
      <c r="B91" s="57"/>
    </row>
    <row r="92" spans="1:2">
      <c r="A92" t="s">
        <v>332</v>
      </c>
      <c r="B92" s="62">
        <f>B64+A89</f>
        <v>3378.7052867649486</v>
      </c>
    </row>
    <row r="93" spans="1:2">
      <c r="A93" t="s">
        <v>333</v>
      </c>
      <c r="B93" s="62">
        <f>B65</f>
        <v>2465.2947132350514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34" sqref="B34"/>
    </sheetView>
  </sheetViews>
  <sheetFormatPr defaultColWidth="10.81640625" defaultRowHeight="14.5"/>
  <cols>
    <col min="1" max="1" width="17.1796875" customWidth="1"/>
  </cols>
  <sheetData>
    <row r="1" spans="1:2">
      <c r="A1" s="1" t="s">
        <v>61</v>
      </c>
    </row>
    <row r="2" spans="1:2">
      <c r="A2" s="11" t="s">
        <v>62</v>
      </c>
    </row>
    <row r="4" spans="1:2">
      <c r="A4" s="58"/>
      <c r="B4" s="73">
        <v>2016</v>
      </c>
    </row>
    <row r="5" spans="1:2">
      <c r="A5" s="40" t="s">
        <v>63</v>
      </c>
      <c r="B5" s="39">
        <v>111.4</v>
      </c>
    </row>
    <row r="6" spans="1:2">
      <c r="A6" s="1" t="s">
        <v>279</v>
      </c>
      <c r="B6" s="56">
        <v>42</v>
      </c>
    </row>
    <row r="8" spans="1:2">
      <c r="A8" s="1" t="s">
        <v>341</v>
      </c>
      <c r="B8" s="39">
        <v>48.7</v>
      </c>
    </row>
    <row r="9" spans="1:2">
      <c r="A9" s="1" t="s">
        <v>340</v>
      </c>
      <c r="B9" s="14">
        <v>1756.179582105975</v>
      </c>
    </row>
    <row r="11" spans="1:2">
      <c r="A11" s="1" t="s">
        <v>12</v>
      </c>
      <c r="B11" s="6">
        <v>756.78378378378375</v>
      </c>
    </row>
    <row r="12" spans="1:2">
      <c r="A12" s="1" t="s">
        <v>342</v>
      </c>
      <c r="B12" s="56">
        <v>1363</v>
      </c>
    </row>
    <row r="14" spans="1:2">
      <c r="A14" s="1" t="s">
        <v>7</v>
      </c>
      <c r="B14" s="104">
        <v>1.27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9"/>
  <sheetViews>
    <sheetView workbookViewId="0">
      <pane xSplit="2" ySplit="1" topLeftCell="C167" activePane="bottomRight" state="frozen"/>
      <selection pane="topRight" activeCell="C1" sqref="C1"/>
      <selection pane="bottomLeft" activeCell="A2" sqref="A2"/>
      <selection pane="bottomRight" activeCell="C76" sqref="A1:XFD1048576"/>
    </sheetView>
  </sheetViews>
  <sheetFormatPr defaultColWidth="8.81640625" defaultRowHeight="15" customHeight="1"/>
  <cols>
    <col min="1" max="1" width="20.81640625" style="41" hidden="1" customWidth="1"/>
    <col min="2" max="2" width="45.54296875" style="41" customWidth="1"/>
    <col min="3" max="16384" width="8.81640625" style="41"/>
  </cols>
  <sheetData>
    <row r="1" spans="1:39" ht="15" customHeight="1" thickBot="1">
      <c r="B1" s="42" t="s">
        <v>65</v>
      </c>
      <c r="C1" s="43">
        <v>2015</v>
      </c>
      <c r="D1" s="43">
        <v>2016</v>
      </c>
      <c r="E1" s="43">
        <v>2017</v>
      </c>
      <c r="F1" s="43">
        <v>2018</v>
      </c>
      <c r="G1" s="43">
        <v>2019</v>
      </c>
      <c r="H1" s="43">
        <v>2020</v>
      </c>
      <c r="I1" s="43">
        <v>2021</v>
      </c>
      <c r="J1" s="43">
        <v>2022</v>
      </c>
      <c r="K1" s="43">
        <v>2023</v>
      </c>
      <c r="L1" s="43">
        <v>2024</v>
      </c>
      <c r="M1" s="43">
        <v>2025</v>
      </c>
      <c r="N1" s="43">
        <v>2026</v>
      </c>
      <c r="O1" s="43">
        <v>2027</v>
      </c>
      <c r="P1" s="43">
        <v>2028</v>
      </c>
      <c r="Q1" s="43">
        <v>2029</v>
      </c>
      <c r="R1" s="43">
        <v>2030</v>
      </c>
      <c r="S1" s="43">
        <v>2031</v>
      </c>
      <c r="T1" s="43">
        <v>2032</v>
      </c>
      <c r="U1" s="43">
        <v>2033</v>
      </c>
      <c r="V1" s="43">
        <v>2034</v>
      </c>
      <c r="W1" s="43">
        <v>2035</v>
      </c>
      <c r="X1" s="43">
        <v>2036</v>
      </c>
      <c r="Y1" s="43">
        <v>2037</v>
      </c>
      <c r="Z1" s="43">
        <v>2038</v>
      </c>
      <c r="AA1" s="43">
        <v>2039</v>
      </c>
      <c r="AB1" s="43">
        <v>2040</v>
      </c>
      <c r="AC1" s="43">
        <v>2041</v>
      </c>
      <c r="AD1" s="43">
        <v>2042</v>
      </c>
      <c r="AE1" s="43">
        <v>2043</v>
      </c>
      <c r="AF1" s="43">
        <v>2044</v>
      </c>
      <c r="AG1" s="43">
        <v>2045</v>
      </c>
      <c r="AH1" s="43">
        <v>2046</v>
      </c>
      <c r="AI1" s="43">
        <v>2047</v>
      </c>
      <c r="AJ1" s="43">
        <v>2048</v>
      </c>
      <c r="AK1" s="43">
        <v>2049</v>
      </c>
      <c r="AL1" s="43">
        <v>2050</v>
      </c>
    </row>
    <row r="2" spans="1:39" ht="15" customHeight="1" thickTop="1"/>
    <row r="3" spans="1:39" ht="15" customHeight="1">
      <c r="C3" s="44" t="s">
        <v>66</v>
      </c>
      <c r="D3" s="44" t="s">
        <v>67</v>
      </c>
      <c r="E3" s="44"/>
      <c r="F3" s="44"/>
      <c r="G3" s="44"/>
    </row>
    <row r="4" spans="1:39" ht="15" customHeight="1">
      <c r="C4" s="44" t="s">
        <v>57</v>
      </c>
      <c r="D4" s="44" t="s">
        <v>68</v>
      </c>
      <c r="E4" s="44"/>
      <c r="F4" s="44"/>
      <c r="G4" s="44" t="s">
        <v>69</v>
      </c>
    </row>
    <row r="5" spans="1:39" ht="15" customHeight="1">
      <c r="C5" s="44" t="s">
        <v>70</v>
      </c>
      <c r="D5" s="44" t="s">
        <v>71</v>
      </c>
      <c r="E5" s="44"/>
      <c r="F5" s="44"/>
      <c r="G5" s="44"/>
    </row>
    <row r="6" spans="1:39" ht="15" customHeight="1">
      <c r="C6" s="44" t="s">
        <v>72</v>
      </c>
      <c r="D6" s="44"/>
      <c r="E6" s="44" t="s">
        <v>73</v>
      </c>
      <c r="F6" s="44"/>
      <c r="G6" s="44"/>
    </row>
    <row r="10" spans="1:39" ht="15" customHeight="1">
      <c r="A10" s="45" t="s">
        <v>74</v>
      </c>
      <c r="B10" s="46" t="s">
        <v>75</v>
      </c>
    </row>
    <row r="11" spans="1:39" ht="15" customHeight="1">
      <c r="B11" s="42" t="s">
        <v>76</v>
      </c>
    </row>
    <row r="12" spans="1:39" ht="15" customHeight="1">
      <c r="B12" s="42" t="s">
        <v>76</v>
      </c>
      <c r="C12" s="47" t="s">
        <v>76</v>
      </c>
      <c r="D12" s="47" t="s">
        <v>76</v>
      </c>
      <c r="E12" s="47" t="s">
        <v>76</v>
      </c>
      <c r="F12" s="47" t="s">
        <v>76</v>
      </c>
      <c r="G12" s="47" t="s">
        <v>76</v>
      </c>
      <c r="H12" s="47" t="s">
        <v>76</v>
      </c>
      <c r="I12" s="47" t="s">
        <v>76</v>
      </c>
      <c r="J12" s="47" t="s">
        <v>76</v>
      </c>
      <c r="K12" s="47" t="s">
        <v>76</v>
      </c>
      <c r="L12" s="47" t="s">
        <v>76</v>
      </c>
      <c r="M12" s="47" t="s">
        <v>76</v>
      </c>
      <c r="N12" s="47" t="s">
        <v>76</v>
      </c>
      <c r="O12" s="47" t="s">
        <v>76</v>
      </c>
      <c r="P12" s="47" t="s">
        <v>76</v>
      </c>
      <c r="Q12" s="47" t="s">
        <v>76</v>
      </c>
      <c r="R12" s="47" t="s">
        <v>76</v>
      </c>
      <c r="S12" s="47" t="s">
        <v>76</v>
      </c>
      <c r="T12" s="47" t="s">
        <v>76</v>
      </c>
      <c r="U12" s="47" t="s">
        <v>76</v>
      </c>
      <c r="V12" s="47" t="s">
        <v>76</v>
      </c>
      <c r="W12" s="47" t="s">
        <v>76</v>
      </c>
      <c r="X12" s="47" t="s">
        <v>76</v>
      </c>
      <c r="Y12" s="47" t="s">
        <v>76</v>
      </c>
      <c r="Z12" s="47" t="s">
        <v>76</v>
      </c>
      <c r="AA12" s="47" t="s">
        <v>76</v>
      </c>
      <c r="AB12" s="47" t="s">
        <v>76</v>
      </c>
      <c r="AC12" s="47" t="s">
        <v>76</v>
      </c>
      <c r="AD12" s="47" t="s">
        <v>76</v>
      </c>
      <c r="AE12" s="47" t="s">
        <v>76</v>
      </c>
      <c r="AF12" s="47" t="s">
        <v>76</v>
      </c>
      <c r="AG12" s="47" t="s">
        <v>76</v>
      </c>
      <c r="AH12" s="47" t="s">
        <v>76</v>
      </c>
      <c r="AI12" s="47" t="s">
        <v>76</v>
      </c>
      <c r="AJ12" s="47" t="s">
        <v>76</v>
      </c>
      <c r="AK12" s="47" t="s">
        <v>76</v>
      </c>
      <c r="AL12" s="47" t="s">
        <v>76</v>
      </c>
      <c r="AM12" s="47" t="s">
        <v>77</v>
      </c>
    </row>
    <row r="13" spans="1:39" ht="15" customHeight="1" thickBot="1">
      <c r="B13" s="43" t="s">
        <v>78</v>
      </c>
      <c r="C13" s="43">
        <v>2015</v>
      </c>
      <c r="D13" s="43">
        <v>2016</v>
      </c>
      <c r="E13" s="43">
        <v>2017</v>
      </c>
      <c r="F13" s="43">
        <v>2018</v>
      </c>
      <c r="G13" s="43">
        <v>2019</v>
      </c>
      <c r="H13" s="43">
        <v>2020</v>
      </c>
      <c r="I13" s="43">
        <v>2021</v>
      </c>
      <c r="J13" s="43">
        <v>2022</v>
      </c>
      <c r="K13" s="43">
        <v>2023</v>
      </c>
      <c r="L13" s="43">
        <v>2024</v>
      </c>
      <c r="M13" s="43">
        <v>2025</v>
      </c>
      <c r="N13" s="43">
        <v>2026</v>
      </c>
      <c r="O13" s="43">
        <v>2027</v>
      </c>
      <c r="P13" s="43">
        <v>2028</v>
      </c>
      <c r="Q13" s="43">
        <v>2029</v>
      </c>
      <c r="R13" s="43">
        <v>2030</v>
      </c>
      <c r="S13" s="43">
        <v>2031</v>
      </c>
      <c r="T13" s="43">
        <v>2032</v>
      </c>
      <c r="U13" s="43">
        <v>2033</v>
      </c>
      <c r="V13" s="43">
        <v>2034</v>
      </c>
      <c r="W13" s="43">
        <v>2035</v>
      </c>
      <c r="X13" s="43">
        <v>2036</v>
      </c>
      <c r="Y13" s="43">
        <v>2037</v>
      </c>
      <c r="Z13" s="43">
        <v>2038</v>
      </c>
      <c r="AA13" s="43">
        <v>2039</v>
      </c>
      <c r="AB13" s="43">
        <v>2040</v>
      </c>
      <c r="AC13" s="43">
        <v>2041</v>
      </c>
      <c r="AD13" s="43">
        <v>2042</v>
      </c>
      <c r="AE13" s="43">
        <v>2043</v>
      </c>
      <c r="AF13" s="43">
        <v>2044</v>
      </c>
      <c r="AG13" s="43">
        <v>2045</v>
      </c>
      <c r="AH13" s="43">
        <v>2046</v>
      </c>
      <c r="AI13" s="43">
        <v>2047</v>
      </c>
      <c r="AJ13" s="43">
        <v>2048</v>
      </c>
      <c r="AK13" s="43">
        <v>2049</v>
      </c>
      <c r="AL13" s="43">
        <v>2050</v>
      </c>
      <c r="AM13" s="43">
        <v>2050</v>
      </c>
    </row>
    <row r="14" spans="1:39" ht="15" customHeight="1" thickTop="1"/>
    <row r="15" spans="1:39" ht="15" customHeight="1">
      <c r="B15" s="48" t="s">
        <v>79</v>
      </c>
    </row>
    <row r="16" spans="1:39" ht="15" customHeight="1">
      <c r="A16" s="45" t="s">
        <v>80</v>
      </c>
      <c r="B16" s="49" t="s">
        <v>81</v>
      </c>
      <c r="C16" s="50">
        <v>8204</v>
      </c>
      <c r="D16" s="50">
        <v>8430.3242190000001</v>
      </c>
      <c r="E16" s="50">
        <v>8628.375</v>
      </c>
      <c r="F16" s="50">
        <v>8817.1220699999994</v>
      </c>
      <c r="G16" s="50">
        <v>9007.4052730000003</v>
      </c>
      <c r="H16" s="50">
        <v>9204.9746090000008</v>
      </c>
      <c r="I16" s="50">
        <v>9392.828125</v>
      </c>
      <c r="J16" s="50">
        <v>9602.0361329999996</v>
      </c>
      <c r="K16" s="50">
        <v>9807.7539059999999</v>
      </c>
      <c r="L16" s="50">
        <v>10057.839844</v>
      </c>
      <c r="M16" s="50">
        <v>10250.908203000001</v>
      </c>
      <c r="N16" s="50">
        <v>10414.863281</v>
      </c>
      <c r="O16" s="50">
        <v>10604.878906</v>
      </c>
      <c r="P16" s="50">
        <v>10716.441406</v>
      </c>
      <c r="Q16" s="50">
        <v>10796.084961</v>
      </c>
      <c r="R16" s="50">
        <v>10845.856444999999</v>
      </c>
      <c r="S16" s="50">
        <v>10868.141602</v>
      </c>
      <c r="T16" s="50">
        <v>11031.921875</v>
      </c>
      <c r="U16" s="50">
        <v>11201.537109000001</v>
      </c>
      <c r="V16" s="50">
        <v>11376.355469</v>
      </c>
      <c r="W16" s="50">
        <v>11558.603515999999</v>
      </c>
      <c r="X16" s="50">
        <v>11745.048828000001</v>
      </c>
      <c r="Y16" s="50">
        <v>11931.011719</v>
      </c>
      <c r="Z16" s="50">
        <v>12121.440430000001</v>
      </c>
      <c r="AA16" s="50">
        <v>12307.681640999999</v>
      </c>
      <c r="AB16" s="50">
        <v>12490.407227</v>
      </c>
      <c r="AC16" s="50">
        <v>12670.886719</v>
      </c>
      <c r="AD16" s="50">
        <v>12862.736328000001</v>
      </c>
      <c r="AE16" s="50">
        <v>13066.874023</v>
      </c>
      <c r="AF16" s="50">
        <v>13279.605469</v>
      </c>
      <c r="AG16" s="50">
        <v>13501.169921999999</v>
      </c>
      <c r="AH16" s="50">
        <v>13727.091796999999</v>
      </c>
      <c r="AI16" s="50">
        <v>13949.898438</v>
      </c>
      <c r="AJ16" s="50">
        <v>14170.083984000001</v>
      </c>
      <c r="AK16" s="50">
        <v>14390.903319999999</v>
      </c>
      <c r="AL16" s="50">
        <v>14607.324219</v>
      </c>
      <c r="AM16" s="51">
        <v>1.6299000000000001E-2</v>
      </c>
    </row>
    <row r="17" spans="1:39" ht="15" customHeight="1">
      <c r="A17" s="45" t="s">
        <v>82</v>
      </c>
      <c r="B17" s="49" t="s">
        <v>83</v>
      </c>
      <c r="C17" s="50">
        <v>4180</v>
      </c>
      <c r="D17" s="50">
        <v>4316.6875</v>
      </c>
      <c r="E17" s="50">
        <v>4489.7553710000002</v>
      </c>
      <c r="F17" s="50">
        <v>4670.9096680000002</v>
      </c>
      <c r="G17" s="50">
        <v>4861.7397460000002</v>
      </c>
      <c r="H17" s="50">
        <v>5050.673828</v>
      </c>
      <c r="I17" s="50">
        <v>5235.9755859999996</v>
      </c>
      <c r="J17" s="50">
        <v>5416.0458980000003</v>
      </c>
      <c r="K17" s="50">
        <v>5588.4482420000004</v>
      </c>
      <c r="L17" s="50">
        <v>5753.2729490000002</v>
      </c>
      <c r="M17" s="50">
        <v>5912.3027339999999</v>
      </c>
      <c r="N17" s="50">
        <v>6068.4399409999996</v>
      </c>
      <c r="O17" s="50">
        <v>6215.5214839999999</v>
      </c>
      <c r="P17" s="50">
        <v>6348.4873049999997</v>
      </c>
      <c r="Q17" s="50">
        <v>6477.6015619999998</v>
      </c>
      <c r="R17" s="50">
        <v>6598.2841799999997</v>
      </c>
      <c r="S17" s="50">
        <v>6704.2089839999999</v>
      </c>
      <c r="T17" s="50">
        <v>6800.4365230000003</v>
      </c>
      <c r="U17" s="50">
        <v>6896.5195309999999</v>
      </c>
      <c r="V17" s="50">
        <v>6993.966797</v>
      </c>
      <c r="W17" s="50">
        <v>7096.4384769999997</v>
      </c>
      <c r="X17" s="50">
        <v>7202.7841799999997</v>
      </c>
      <c r="Y17" s="50">
        <v>7307.5126950000003</v>
      </c>
      <c r="Z17" s="50">
        <v>7410.720703</v>
      </c>
      <c r="AA17" s="50">
        <v>7511.2231449999999</v>
      </c>
      <c r="AB17" s="50">
        <v>7610.3847660000001</v>
      </c>
      <c r="AC17" s="50">
        <v>7714.6162109999996</v>
      </c>
      <c r="AD17" s="50">
        <v>7827.2895509999998</v>
      </c>
      <c r="AE17" s="50">
        <v>7950.5561520000001</v>
      </c>
      <c r="AF17" s="50">
        <v>8082.359375</v>
      </c>
      <c r="AG17" s="50">
        <v>8220.9326170000004</v>
      </c>
      <c r="AH17" s="50">
        <v>8363.7539059999999</v>
      </c>
      <c r="AI17" s="50">
        <v>8507.7060550000006</v>
      </c>
      <c r="AJ17" s="50">
        <v>8651.2880860000005</v>
      </c>
      <c r="AK17" s="50">
        <v>8792.3603519999997</v>
      </c>
      <c r="AL17" s="50">
        <v>8928.5390619999998</v>
      </c>
      <c r="AM17" s="51">
        <v>2.1604999999999999E-2</v>
      </c>
    </row>
    <row r="18" spans="1:39" ht="15" customHeight="1">
      <c r="A18" s="45" t="s">
        <v>84</v>
      </c>
      <c r="B18" s="49" t="s">
        <v>85</v>
      </c>
      <c r="C18" s="50">
        <v>1239</v>
      </c>
      <c r="D18" s="50">
        <v>1245.4320070000001</v>
      </c>
      <c r="E18" s="50">
        <v>1223.0607910000001</v>
      </c>
      <c r="F18" s="50">
        <v>1207.8713379999999</v>
      </c>
      <c r="G18" s="50">
        <v>1203.0263669999999</v>
      </c>
      <c r="H18" s="50">
        <v>1199.272461</v>
      </c>
      <c r="I18" s="50">
        <v>1194.7154539999999</v>
      </c>
      <c r="J18" s="50">
        <v>1211.4365230000001</v>
      </c>
      <c r="K18" s="50">
        <v>1230.438232</v>
      </c>
      <c r="L18" s="50">
        <v>1251.5187989999999</v>
      </c>
      <c r="M18" s="50">
        <v>1272.9426269999999</v>
      </c>
      <c r="N18" s="50">
        <v>1293.5113530000001</v>
      </c>
      <c r="O18" s="50">
        <v>1315.103638</v>
      </c>
      <c r="P18" s="50">
        <v>1338.608154</v>
      </c>
      <c r="Q18" s="50">
        <v>1361.512207</v>
      </c>
      <c r="R18" s="50">
        <v>1382.6870120000001</v>
      </c>
      <c r="S18" s="50">
        <v>1405.077393</v>
      </c>
      <c r="T18" s="50">
        <v>1428.7294919999999</v>
      </c>
      <c r="U18" s="50">
        <v>1454.241943</v>
      </c>
      <c r="V18" s="50">
        <v>1481.0147710000001</v>
      </c>
      <c r="W18" s="50">
        <v>1508.6499020000001</v>
      </c>
      <c r="X18" s="50">
        <v>1536.844971</v>
      </c>
      <c r="Y18" s="50">
        <v>1565.2314449999999</v>
      </c>
      <c r="Z18" s="50">
        <v>1595.355225</v>
      </c>
      <c r="AA18" s="50">
        <v>1625.246582</v>
      </c>
      <c r="AB18" s="50">
        <v>1654.7006839999999</v>
      </c>
      <c r="AC18" s="50">
        <v>1684.703491</v>
      </c>
      <c r="AD18" s="50">
        <v>1715.843018</v>
      </c>
      <c r="AE18" s="50">
        <v>1747.7692870000001</v>
      </c>
      <c r="AF18" s="50">
        <v>1780.0013429999999</v>
      </c>
      <c r="AG18" s="50">
        <v>1813.1435550000001</v>
      </c>
      <c r="AH18" s="50">
        <v>1846.6171879999999</v>
      </c>
      <c r="AI18" s="50">
        <v>1879.099487</v>
      </c>
      <c r="AJ18" s="50">
        <v>1911.179443</v>
      </c>
      <c r="AK18" s="50">
        <v>1944.505615</v>
      </c>
      <c r="AL18" s="50">
        <v>1978.2767329999999</v>
      </c>
      <c r="AM18" s="51">
        <v>1.3703E-2</v>
      </c>
    </row>
    <row r="19" spans="1:39" ht="15" customHeight="1">
      <c r="A19" s="45" t="s">
        <v>86</v>
      </c>
      <c r="B19" s="49" t="s">
        <v>87</v>
      </c>
      <c r="C19" s="50">
        <v>2785</v>
      </c>
      <c r="D19" s="50">
        <v>2868.2041020000001</v>
      </c>
      <c r="E19" s="50">
        <v>2915.5581050000001</v>
      </c>
      <c r="F19" s="50">
        <v>2938.3408199999999</v>
      </c>
      <c r="G19" s="50">
        <v>2942.6389159999999</v>
      </c>
      <c r="H19" s="50">
        <v>2955.0283199999999</v>
      </c>
      <c r="I19" s="50">
        <v>2962.1369629999999</v>
      </c>
      <c r="J19" s="50">
        <v>2974.5539549999999</v>
      </c>
      <c r="K19" s="50">
        <v>2988.8671880000002</v>
      </c>
      <c r="L19" s="50">
        <v>3053.0483399999998</v>
      </c>
      <c r="M19" s="50">
        <v>3065.6625979999999</v>
      </c>
      <c r="N19" s="50">
        <v>3052.9123540000001</v>
      </c>
      <c r="O19" s="50">
        <v>3074.2541500000002</v>
      </c>
      <c r="P19" s="50">
        <v>3029.3459469999998</v>
      </c>
      <c r="Q19" s="50">
        <v>2956.9709469999998</v>
      </c>
      <c r="R19" s="50">
        <v>2864.88501</v>
      </c>
      <c r="S19" s="50">
        <v>2758.8557129999999</v>
      </c>
      <c r="T19" s="50">
        <v>2802.7553710000002</v>
      </c>
      <c r="U19" s="50">
        <v>2850.7758789999998</v>
      </c>
      <c r="V19" s="50">
        <v>2901.3745119999999</v>
      </c>
      <c r="W19" s="50">
        <v>2953.5158689999998</v>
      </c>
      <c r="X19" s="50">
        <v>3005.4194339999999</v>
      </c>
      <c r="Y19" s="50">
        <v>3058.267578</v>
      </c>
      <c r="Z19" s="50">
        <v>3115.3645019999999</v>
      </c>
      <c r="AA19" s="50">
        <v>3171.211914</v>
      </c>
      <c r="AB19" s="50">
        <v>3225.3210450000001</v>
      </c>
      <c r="AC19" s="50">
        <v>3271.5671390000002</v>
      </c>
      <c r="AD19" s="50">
        <v>3319.6030270000001</v>
      </c>
      <c r="AE19" s="50">
        <v>3368.5490719999998</v>
      </c>
      <c r="AF19" s="50">
        <v>3417.2456050000001</v>
      </c>
      <c r="AG19" s="50">
        <v>3467.0932619999999</v>
      </c>
      <c r="AH19" s="50">
        <v>3516.7204590000001</v>
      </c>
      <c r="AI19" s="50">
        <v>3563.0927729999999</v>
      </c>
      <c r="AJ19" s="50">
        <v>3607.6157229999999</v>
      </c>
      <c r="AK19" s="50">
        <v>3654.036865</v>
      </c>
      <c r="AL19" s="50">
        <v>3700.508789</v>
      </c>
      <c r="AM19" s="51">
        <v>7.522E-3</v>
      </c>
    </row>
    <row r="20" spans="1:39" ht="15" customHeight="1">
      <c r="A20" s="45" t="s">
        <v>88</v>
      </c>
      <c r="B20" s="49" t="s">
        <v>89</v>
      </c>
      <c r="C20" s="50">
        <v>931</v>
      </c>
      <c r="D20" s="50">
        <v>947.62426800000003</v>
      </c>
      <c r="E20" s="50">
        <v>964.16967799999998</v>
      </c>
      <c r="F20" s="50">
        <v>978.83227499999998</v>
      </c>
      <c r="G20" s="50">
        <v>989.99383499999999</v>
      </c>
      <c r="H20" s="50">
        <v>1001.782227</v>
      </c>
      <c r="I20" s="50">
        <v>1012.480469</v>
      </c>
      <c r="J20" s="50">
        <v>1023.877197</v>
      </c>
      <c r="K20" s="50">
        <v>1031.2301030000001</v>
      </c>
      <c r="L20" s="50">
        <v>1038.5198969999999</v>
      </c>
      <c r="M20" s="50">
        <v>1052.2022710000001</v>
      </c>
      <c r="N20" s="50">
        <v>1065.779297</v>
      </c>
      <c r="O20" s="50">
        <v>1079.0458980000001</v>
      </c>
      <c r="P20" s="50">
        <v>1093.453491</v>
      </c>
      <c r="Q20" s="50">
        <v>1109.9135739999999</v>
      </c>
      <c r="R20" s="50">
        <v>1127.8354489999999</v>
      </c>
      <c r="S20" s="50">
        <v>1150.6875</v>
      </c>
      <c r="T20" s="50">
        <v>1141.1209719999999</v>
      </c>
      <c r="U20" s="50">
        <v>1167.8992920000001</v>
      </c>
      <c r="V20" s="50">
        <v>1195.7280270000001</v>
      </c>
      <c r="W20" s="50">
        <v>1224.5264890000001</v>
      </c>
      <c r="X20" s="50">
        <v>1253.9610600000001</v>
      </c>
      <c r="Y20" s="50">
        <v>1284.2775879999999</v>
      </c>
      <c r="Z20" s="50">
        <v>1315.6195070000001</v>
      </c>
      <c r="AA20" s="50">
        <v>1348.0570070000001</v>
      </c>
      <c r="AB20" s="50">
        <v>1379.8736570000001</v>
      </c>
      <c r="AC20" s="50">
        <v>1415.680908</v>
      </c>
      <c r="AD20" s="50">
        <v>1452.794189</v>
      </c>
      <c r="AE20" s="50">
        <v>1491.2642820000001</v>
      </c>
      <c r="AF20" s="50">
        <v>1531.144775</v>
      </c>
      <c r="AG20" s="50">
        <v>1572.490356</v>
      </c>
      <c r="AH20" s="50">
        <v>1615.3591309999999</v>
      </c>
      <c r="AI20" s="50">
        <v>1659.810669</v>
      </c>
      <c r="AJ20" s="50">
        <v>1705.9075929999999</v>
      </c>
      <c r="AK20" s="50">
        <v>1753.7139890000001</v>
      </c>
      <c r="AL20" s="50">
        <v>1803.298706</v>
      </c>
      <c r="AM20" s="51">
        <v>1.9103999999999999E-2</v>
      </c>
    </row>
    <row r="21" spans="1:39" ht="15" customHeight="1">
      <c r="A21" s="45" t="s">
        <v>90</v>
      </c>
      <c r="B21" s="49" t="s">
        <v>83</v>
      </c>
      <c r="C21" s="50">
        <v>353</v>
      </c>
      <c r="D21" s="50">
        <v>359.284088</v>
      </c>
      <c r="E21" s="50">
        <v>365.46249399999999</v>
      </c>
      <c r="F21" s="50">
        <v>371.32415800000001</v>
      </c>
      <c r="G21" s="50">
        <v>377.14080799999999</v>
      </c>
      <c r="H21" s="50">
        <v>382.91821299999998</v>
      </c>
      <c r="I21" s="50">
        <v>389.22287</v>
      </c>
      <c r="J21" s="50">
        <v>394.680542</v>
      </c>
      <c r="K21" s="50">
        <v>398.38638300000002</v>
      </c>
      <c r="L21" s="50">
        <v>404.38171399999999</v>
      </c>
      <c r="M21" s="50">
        <v>411.47515900000002</v>
      </c>
      <c r="N21" s="50">
        <v>417.58062699999999</v>
      </c>
      <c r="O21" s="50">
        <v>422.93810999999999</v>
      </c>
      <c r="P21" s="50">
        <v>430.56652800000001</v>
      </c>
      <c r="Q21" s="50">
        <v>437.51797499999998</v>
      </c>
      <c r="R21" s="50">
        <v>445.80908199999999</v>
      </c>
      <c r="S21" s="50">
        <v>457.62518299999999</v>
      </c>
      <c r="T21" s="50">
        <v>469.79406699999998</v>
      </c>
      <c r="U21" s="50">
        <v>482.40850799999998</v>
      </c>
      <c r="V21" s="50">
        <v>495.49371300000001</v>
      </c>
      <c r="W21" s="50">
        <v>509.00250199999999</v>
      </c>
      <c r="X21" s="50">
        <v>522.75567599999999</v>
      </c>
      <c r="Y21" s="50">
        <v>536.87866199999996</v>
      </c>
      <c r="Z21" s="50">
        <v>551.44201699999996</v>
      </c>
      <c r="AA21" s="50">
        <v>566.47747800000002</v>
      </c>
      <c r="AB21" s="50">
        <v>581.10339399999998</v>
      </c>
      <c r="AC21" s="50">
        <v>598.30554199999995</v>
      </c>
      <c r="AD21" s="50">
        <v>616.11254899999994</v>
      </c>
      <c r="AE21" s="50">
        <v>634.54754600000001</v>
      </c>
      <c r="AF21" s="50">
        <v>653.63445999999999</v>
      </c>
      <c r="AG21" s="50">
        <v>673.39813200000003</v>
      </c>
      <c r="AH21" s="50">
        <v>693.864868</v>
      </c>
      <c r="AI21" s="50">
        <v>715.06109600000002</v>
      </c>
      <c r="AJ21" s="50">
        <v>737.01556400000004</v>
      </c>
      <c r="AK21" s="50">
        <v>759.75677499999995</v>
      </c>
      <c r="AL21" s="50">
        <v>783.31604000000004</v>
      </c>
      <c r="AM21" s="51">
        <v>2.3189000000000001E-2</v>
      </c>
    </row>
    <row r="22" spans="1:39" ht="15" customHeight="1">
      <c r="A22" s="45" t="s">
        <v>91</v>
      </c>
      <c r="B22" s="49" t="s">
        <v>85</v>
      </c>
      <c r="C22" s="50">
        <v>112</v>
      </c>
      <c r="D22" s="50">
        <v>117.894814</v>
      </c>
      <c r="E22" s="50">
        <v>124.627121</v>
      </c>
      <c r="F22" s="50">
        <v>131.54122899999999</v>
      </c>
      <c r="G22" s="50">
        <v>138.06456</v>
      </c>
      <c r="H22" s="50">
        <v>144.48864699999999</v>
      </c>
      <c r="I22" s="50">
        <v>151.51000999999999</v>
      </c>
      <c r="J22" s="50">
        <v>158.762665</v>
      </c>
      <c r="K22" s="50">
        <v>166.26582300000001</v>
      </c>
      <c r="L22" s="50">
        <v>174.01205400000001</v>
      </c>
      <c r="M22" s="50">
        <v>181.97190900000001</v>
      </c>
      <c r="N22" s="50">
        <v>190.120758</v>
      </c>
      <c r="O22" s="50">
        <v>198.596619</v>
      </c>
      <c r="P22" s="50">
        <v>207.42451500000001</v>
      </c>
      <c r="Q22" s="50">
        <v>216.65034499999999</v>
      </c>
      <c r="R22" s="50">
        <v>226.30123900000001</v>
      </c>
      <c r="S22" s="50">
        <v>236.78154000000001</v>
      </c>
      <c r="T22" s="50">
        <v>247.66674800000001</v>
      </c>
      <c r="U22" s="50">
        <v>259.02667200000002</v>
      </c>
      <c r="V22" s="50">
        <v>270.88955700000002</v>
      </c>
      <c r="W22" s="50">
        <v>283.239868</v>
      </c>
      <c r="X22" s="50">
        <v>295.97866800000003</v>
      </c>
      <c r="Y22" s="50">
        <v>309.19378699999999</v>
      </c>
      <c r="Z22" s="50">
        <v>322.94180299999999</v>
      </c>
      <c r="AA22" s="50">
        <v>337.256531</v>
      </c>
      <c r="AB22" s="50">
        <v>351.54101600000001</v>
      </c>
      <c r="AC22" s="50">
        <v>366.633331</v>
      </c>
      <c r="AD22" s="50">
        <v>382.33639499999998</v>
      </c>
      <c r="AE22" s="50">
        <v>398.67559799999998</v>
      </c>
      <c r="AF22" s="50">
        <v>415.67755099999999</v>
      </c>
      <c r="AG22" s="50">
        <v>433.36971999999997</v>
      </c>
      <c r="AH22" s="50">
        <v>451.780914</v>
      </c>
      <c r="AI22" s="50">
        <v>470.94122299999998</v>
      </c>
      <c r="AJ22" s="50">
        <v>490.88174400000003</v>
      </c>
      <c r="AK22" s="50">
        <v>511.635132</v>
      </c>
      <c r="AL22" s="50">
        <v>533.23529099999996</v>
      </c>
      <c r="AM22" s="51">
        <v>4.5386999999999997E-2</v>
      </c>
    </row>
    <row r="23" spans="1:39" ht="15" customHeight="1">
      <c r="A23" s="45" t="s">
        <v>92</v>
      </c>
      <c r="B23" s="49" t="s">
        <v>87</v>
      </c>
      <c r="C23" s="50">
        <v>466</v>
      </c>
      <c r="D23" s="50">
        <v>470.445404</v>
      </c>
      <c r="E23" s="50">
        <v>474.08004799999998</v>
      </c>
      <c r="F23" s="50">
        <v>475.96691900000002</v>
      </c>
      <c r="G23" s="50">
        <v>474.78845200000001</v>
      </c>
      <c r="H23" s="50">
        <v>474.37536599999999</v>
      </c>
      <c r="I23" s="50">
        <v>471.747589</v>
      </c>
      <c r="J23" s="50">
        <v>470.43396000000001</v>
      </c>
      <c r="K23" s="50">
        <v>466.57791099999997</v>
      </c>
      <c r="L23" s="50">
        <v>460.12609900000001</v>
      </c>
      <c r="M23" s="50">
        <v>458.75518799999998</v>
      </c>
      <c r="N23" s="50">
        <v>458.07794200000001</v>
      </c>
      <c r="O23" s="50">
        <v>457.51123000000001</v>
      </c>
      <c r="P23" s="50">
        <v>455.46249399999999</v>
      </c>
      <c r="Q23" s="50">
        <v>455.74529999999999</v>
      </c>
      <c r="R23" s="50">
        <v>455.725098</v>
      </c>
      <c r="S23" s="50">
        <v>456.28079200000002</v>
      </c>
      <c r="T23" s="50">
        <v>423.66018700000001</v>
      </c>
      <c r="U23" s="50">
        <v>426.46414199999998</v>
      </c>
      <c r="V23" s="50">
        <v>429.34472699999998</v>
      </c>
      <c r="W23" s="50">
        <v>432.28411899999998</v>
      </c>
      <c r="X23" s="50">
        <v>435.22668499999997</v>
      </c>
      <c r="Y23" s="50">
        <v>438.20517000000001</v>
      </c>
      <c r="Z23" s="50">
        <v>441.23571800000002</v>
      </c>
      <c r="AA23" s="50">
        <v>444.32299799999998</v>
      </c>
      <c r="AB23" s="50">
        <v>447.229218</v>
      </c>
      <c r="AC23" s="50">
        <v>450.74203499999999</v>
      </c>
      <c r="AD23" s="50">
        <v>454.34515399999998</v>
      </c>
      <c r="AE23" s="50">
        <v>458.04116800000003</v>
      </c>
      <c r="AF23" s="50">
        <v>461.83273300000002</v>
      </c>
      <c r="AG23" s="50">
        <v>465.722534</v>
      </c>
      <c r="AH23" s="50">
        <v>469.71343999999999</v>
      </c>
      <c r="AI23" s="50">
        <v>473.80831899999998</v>
      </c>
      <c r="AJ23" s="50">
        <v>478.010223</v>
      </c>
      <c r="AK23" s="50">
        <v>482.32214399999998</v>
      </c>
      <c r="AL23" s="50">
        <v>486.74740600000001</v>
      </c>
      <c r="AM23" s="51">
        <v>1.0020000000000001E-3</v>
      </c>
    </row>
    <row r="24" spans="1:39" ht="15" customHeight="1">
      <c r="A24" s="45" t="s">
        <v>93</v>
      </c>
      <c r="B24" s="49" t="s">
        <v>94</v>
      </c>
      <c r="C24" s="50">
        <v>724</v>
      </c>
      <c r="D24" s="50">
        <v>753.63635299999999</v>
      </c>
      <c r="E24" s="50">
        <v>798.53100600000005</v>
      </c>
      <c r="F24" s="50">
        <v>846.40673800000002</v>
      </c>
      <c r="G24" s="50">
        <v>895.56897000000004</v>
      </c>
      <c r="H24" s="50">
        <v>946.035034</v>
      </c>
      <c r="I24" s="50">
        <v>998.45428500000003</v>
      </c>
      <c r="J24" s="50">
        <v>1051.892822</v>
      </c>
      <c r="K24" s="50">
        <v>1095.0460210000001</v>
      </c>
      <c r="L24" s="50">
        <v>1138.7172849999999</v>
      </c>
      <c r="M24" s="50">
        <v>1135.9902340000001</v>
      </c>
      <c r="N24" s="50">
        <v>1198.736328</v>
      </c>
      <c r="O24" s="50">
        <v>1233.6080320000001</v>
      </c>
      <c r="P24" s="50">
        <v>1283.6391599999999</v>
      </c>
      <c r="Q24" s="50">
        <v>1334.305298</v>
      </c>
      <c r="R24" s="50">
        <v>1386.5898440000001</v>
      </c>
      <c r="S24" s="50">
        <v>1442.5195309999999</v>
      </c>
      <c r="T24" s="50">
        <v>1486.4494629999999</v>
      </c>
      <c r="U24" s="50">
        <v>1547.263062</v>
      </c>
      <c r="V24" s="50">
        <v>1610.7468260000001</v>
      </c>
      <c r="W24" s="50">
        <v>1676.7619629999999</v>
      </c>
      <c r="X24" s="50">
        <v>1745.3012699999999</v>
      </c>
      <c r="Y24" s="50">
        <v>1815.3402100000001</v>
      </c>
      <c r="Z24" s="50">
        <v>1887.335327</v>
      </c>
      <c r="AA24" s="50">
        <v>1961.100586</v>
      </c>
      <c r="AB24" s="50">
        <v>2036.4243160000001</v>
      </c>
      <c r="AC24" s="50">
        <v>2114.7060550000001</v>
      </c>
      <c r="AD24" s="50">
        <v>2194.8386230000001</v>
      </c>
      <c r="AE24" s="50">
        <v>2276.9936520000001</v>
      </c>
      <c r="AF24" s="50">
        <v>2361.110596</v>
      </c>
      <c r="AG24" s="50">
        <v>2446.804443</v>
      </c>
      <c r="AH24" s="50">
        <v>2534.3061520000001</v>
      </c>
      <c r="AI24" s="50">
        <v>2624.351807</v>
      </c>
      <c r="AJ24" s="50">
        <v>2717.1667480000001</v>
      </c>
      <c r="AK24" s="50">
        <v>2812.757568</v>
      </c>
      <c r="AL24" s="50">
        <v>2910.9709469999998</v>
      </c>
      <c r="AM24" s="51">
        <v>4.0544999999999998E-2</v>
      </c>
    </row>
    <row r="25" spans="1:39" ht="15" customHeight="1">
      <c r="A25" s="45" t="s">
        <v>95</v>
      </c>
      <c r="B25" s="49" t="s">
        <v>83</v>
      </c>
      <c r="C25" s="50">
        <v>421</v>
      </c>
      <c r="D25" s="50">
        <v>437.45507800000001</v>
      </c>
      <c r="E25" s="50">
        <v>463.72872899999999</v>
      </c>
      <c r="F25" s="50">
        <v>491.91378800000001</v>
      </c>
      <c r="G25" s="50">
        <v>520.90045199999997</v>
      </c>
      <c r="H25" s="50">
        <v>550.889771</v>
      </c>
      <c r="I25" s="50">
        <v>582.52941899999996</v>
      </c>
      <c r="J25" s="50">
        <v>614.86926300000005</v>
      </c>
      <c r="K25" s="50">
        <v>647.91223100000002</v>
      </c>
      <c r="L25" s="50">
        <v>681.60607900000002</v>
      </c>
      <c r="M25" s="50">
        <v>715.76800500000002</v>
      </c>
      <c r="N25" s="50">
        <v>750.37078899999995</v>
      </c>
      <c r="O25" s="50">
        <v>785.48156700000004</v>
      </c>
      <c r="P25" s="50">
        <v>821.014771</v>
      </c>
      <c r="Q25" s="50">
        <v>856.957581</v>
      </c>
      <c r="R25" s="50">
        <v>893.84301800000003</v>
      </c>
      <c r="S25" s="50">
        <v>932.111267</v>
      </c>
      <c r="T25" s="50">
        <v>971.87451199999998</v>
      </c>
      <c r="U25" s="50">
        <v>1013.762695</v>
      </c>
      <c r="V25" s="50">
        <v>1057.169922</v>
      </c>
      <c r="W25" s="50">
        <v>1102.049561</v>
      </c>
      <c r="X25" s="50">
        <v>1148.3408199999999</v>
      </c>
      <c r="Y25" s="50">
        <v>1195.5043949999999</v>
      </c>
      <c r="Z25" s="50">
        <v>1243.159058</v>
      </c>
      <c r="AA25" s="50">
        <v>1291.6079099999999</v>
      </c>
      <c r="AB25" s="50">
        <v>1340.8897710000001</v>
      </c>
      <c r="AC25" s="50">
        <v>1391.0089109999999</v>
      </c>
      <c r="AD25" s="50">
        <v>1441.7703859999999</v>
      </c>
      <c r="AE25" s="50">
        <v>1493.309692</v>
      </c>
      <c r="AF25" s="50">
        <v>1545.525024</v>
      </c>
      <c r="AG25" s="50">
        <v>1597.9808350000001</v>
      </c>
      <c r="AH25" s="50">
        <v>1650.853394</v>
      </c>
      <c r="AI25" s="50">
        <v>1704.821289</v>
      </c>
      <c r="AJ25" s="50">
        <v>1760.049561</v>
      </c>
      <c r="AK25" s="50">
        <v>1816.481323</v>
      </c>
      <c r="AL25" s="50">
        <v>1873.898193</v>
      </c>
      <c r="AM25" s="51">
        <v>4.3716999999999999E-2</v>
      </c>
    </row>
    <row r="26" spans="1:39" ht="15" customHeight="1">
      <c r="A26" s="45" t="s">
        <v>96</v>
      </c>
      <c r="B26" s="49" t="s">
        <v>85</v>
      </c>
      <c r="C26" s="50">
        <v>44</v>
      </c>
      <c r="D26" s="50">
        <v>46.262016000000003</v>
      </c>
      <c r="E26" s="50">
        <v>53.856369000000001</v>
      </c>
      <c r="F26" s="50">
        <v>62.401671999999998</v>
      </c>
      <c r="G26" s="50">
        <v>71.342972000000003</v>
      </c>
      <c r="H26" s="50">
        <v>80.526366999999993</v>
      </c>
      <c r="I26" s="50">
        <v>89.956222999999994</v>
      </c>
      <c r="J26" s="50">
        <v>99.638542000000001</v>
      </c>
      <c r="K26" s="50">
        <v>109.661903</v>
      </c>
      <c r="L26" s="50">
        <v>120.036575</v>
      </c>
      <c r="M26" s="50">
        <v>130.64816300000001</v>
      </c>
      <c r="N26" s="50">
        <v>141.622162</v>
      </c>
      <c r="O26" s="50">
        <v>152.96829199999999</v>
      </c>
      <c r="P26" s="50">
        <v>164.74105800000001</v>
      </c>
      <c r="Q26" s="50">
        <v>176.82176200000001</v>
      </c>
      <c r="R26" s="50">
        <v>189.506516</v>
      </c>
      <c r="S26" s="50">
        <v>203.21925400000001</v>
      </c>
      <c r="T26" s="50">
        <v>217.396851</v>
      </c>
      <c r="U26" s="50">
        <v>232.13883999999999</v>
      </c>
      <c r="V26" s="50">
        <v>247.467117</v>
      </c>
      <c r="W26" s="50">
        <v>263.403931</v>
      </c>
      <c r="X26" s="50">
        <v>280.03607199999999</v>
      </c>
      <c r="Y26" s="50">
        <v>297.07971199999997</v>
      </c>
      <c r="Z26" s="50">
        <v>315.12890599999997</v>
      </c>
      <c r="AA26" s="50">
        <v>333.88296500000001</v>
      </c>
      <c r="AB26" s="50">
        <v>353.34625199999999</v>
      </c>
      <c r="AC26" s="50">
        <v>373.55282599999998</v>
      </c>
      <c r="AD26" s="50">
        <v>394.62426799999997</v>
      </c>
      <c r="AE26" s="50">
        <v>416.59823599999999</v>
      </c>
      <c r="AF26" s="50">
        <v>439.51367199999999</v>
      </c>
      <c r="AG26" s="50">
        <v>463.41116299999999</v>
      </c>
      <c r="AH26" s="50">
        <v>488.33355699999998</v>
      </c>
      <c r="AI26" s="50">
        <v>514.32470699999999</v>
      </c>
      <c r="AJ26" s="50">
        <v>541.43121299999996</v>
      </c>
      <c r="AK26" s="50">
        <v>569.70147699999995</v>
      </c>
      <c r="AL26" s="50">
        <v>599.185608</v>
      </c>
      <c r="AM26" s="51">
        <v>7.8241000000000005E-2</v>
      </c>
    </row>
    <row r="27" spans="1:39" ht="15" customHeight="1">
      <c r="A27" s="45" t="s">
        <v>97</v>
      </c>
      <c r="B27" s="49" t="s">
        <v>87</v>
      </c>
      <c r="C27" s="50">
        <v>259</v>
      </c>
      <c r="D27" s="50">
        <v>269.91924999999998</v>
      </c>
      <c r="E27" s="50">
        <v>280.94589200000001</v>
      </c>
      <c r="F27" s="50">
        <v>292.09127799999999</v>
      </c>
      <c r="G27" s="50">
        <v>303.32556199999999</v>
      </c>
      <c r="H27" s="50">
        <v>314.61886600000003</v>
      </c>
      <c r="I27" s="50">
        <v>325.96862800000002</v>
      </c>
      <c r="J27" s="50">
        <v>337.38507099999998</v>
      </c>
      <c r="K27" s="50">
        <v>337.47189300000002</v>
      </c>
      <c r="L27" s="50">
        <v>337.07470699999999</v>
      </c>
      <c r="M27" s="50">
        <v>289.57403599999998</v>
      </c>
      <c r="N27" s="50">
        <v>306.743469</v>
      </c>
      <c r="O27" s="50">
        <v>295.15820300000001</v>
      </c>
      <c r="P27" s="50">
        <v>297.88326999999998</v>
      </c>
      <c r="Q27" s="50">
        <v>300.52603099999999</v>
      </c>
      <c r="R27" s="50">
        <v>303.240295</v>
      </c>
      <c r="S27" s="50">
        <v>307.18899499999998</v>
      </c>
      <c r="T27" s="50">
        <v>297.17816199999999</v>
      </c>
      <c r="U27" s="50">
        <v>301.36154199999999</v>
      </c>
      <c r="V27" s="50">
        <v>306.10968000000003</v>
      </c>
      <c r="W27" s="50">
        <v>311.30844100000002</v>
      </c>
      <c r="X27" s="50">
        <v>316.924286</v>
      </c>
      <c r="Y27" s="50">
        <v>322.75613399999997</v>
      </c>
      <c r="Z27" s="50">
        <v>329.047394</v>
      </c>
      <c r="AA27" s="50">
        <v>335.60977200000002</v>
      </c>
      <c r="AB27" s="50">
        <v>342.18817100000001</v>
      </c>
      <c r="AC27" s="50">
        <v>350.144226</v>
      </c>
      <c r="AD27" s="50">
        <v>358.44396999999998</v>
      </c>
      <c r="AE27" s="50">
        <v>367.08569299999999</v>
      </c>
      <c r="AF27" s="50">
        <v>376.07193000000001</v>
      </c>
      <c r="AG27" s="50">
        <v>385.41232300000001</v>
      </c>
      <c r="AH27" s="50">
        <v>395.11904900000002</v>
      </c>
      <c r="AI27" s="50">
        <v>405.20575000000002</v>
      </c>
      <c r="AJ27" s="50">
        <v>415.68597399999999</v>
      </c>
      <c r="AK27" s="50">
        <v>426.57473800000002</v>
      </c>
      <c r="AL27" s="50">
        <v>437.88726800000001</v>
      </c>
      <c r="AM27" s="51">
        <v>1.4331999999999999E-2</v>
      </c>
    </row>
    <row r="28" spans="1:39" ht="15" customHeight="1">
      <c r="A28" s="45" t="s">
        <v>98</v>
      </c>
      <c r="B28" s="49" t="s">
        <v>99</v>
      </c>
      <c r="C28" s="50">
        <v>1489</v>
      </c>
      <c r="D28" s="50">
        <v>1536.764038</v>
      </c>
      <c r="E28" s="50">
        <v>1603.2585449999999</v>
      </c>
      <c r="F28" s="50">
        <v>1681.6623540000001</v>
      </c>
      <c r="G28" s="50">
        <v>1762.7803960000001</v>
      </c>
      <c r="H28" s="50">
        <v>1830.6845699999999</v>
      </c>
      <c r="I28" s="50">
        <v>1900.6785890000001</v>
      </c>
      <c r="J28" s="50">
        <v>1970.0085449999999</v>
      </c>
      <c r="K28" s="50">
        <v>2040.822144</v>
      </c>
      <c r="L28" s="50">
        <v>2098.8520509999998</v>
      </c>
      <c r="M28" s="50">
        <v>2184.0974120000001</v>
      </c>
      <c r="N28" s="50">
        <v>2249.6069339999999</v>
      </c>
      <c r="O28" s="50">
        <v>2319.2509770000001</v>
      </c>
      <c r="P28" s="50">
        <v>2407.4189449999999</v>
      </c>
      <c r="Q28" s="50">
        <v>2498.7573240000002</v>
      </c>
      <c r="R28" s="50">
        <v>2593.6201169999999</v>
      </c>
      <c r="S28" s="50">
        <v>2670.8540039999998</v>
      </c>
      <c r="T28" s="50">
        <v>2754.7253420000002</v>
      </c>
      <c r="U28" s="50">
        <v>2863.319336</v>
      </c>
      <c r="V28" s="50">
        <v>2975.360596</v>
      </c>
      <c r="W28" s="50">
        <v>3089.7658689999998</v>
      </c>
      <c r="X28" s="50">
        <v>3208.0437010000001</v>
      </c>
      <c r="Y28" s="50">
        <v>3328.8071289999998</v>
      </c>
      <c r="Z28" s="50">
        <v>3452.4624020000001</v>
      </c>
      <c r="AA28" s="50">
        <v>3578.0507809999999</v>
      </c>
      <c r="AB28" s="50">
        <v>3703.6040039999998</v>
      </c>
      <c r="AC28" s="50">
        <v>3832.5129390000002</v>
      </c>
      <c r="AD28" s="50">
        <v>3964.3706050000001</v>
      </c>
      <c r="AE28" s="50">
        <v>4099.4702150000003</v>
      </c>
      <c r="AF28" s="50">
        <v>4237.8378910000001</v>
      </c>
      <c r="AG28" s="50">
        <v>4379.2895509999998</v>
      </c>
      <c r="AH28" s="50">
        <v>4523.8505859999996</v>
      </c>
      <c r="AI28" s="50">
        <v>4686.548828</v>
      </c>
      <c r="AJ28" s="50">
        <v>4887.3051759999998</v>
      </c>
      <c r="AK28" s="50">
        <v>5096.9150390000004</v>
      </c>
      <c r="AL28" s="50">
        <v>5315.7333980000003</v>
      </c>
      <c r="AM28" s="51">
        <v>3.7173999999999999E-2</v>
      </c>
    </row>
    <row r="29" spans="1:39" ht="15" customHeight="1">
      <c r="A29" s="45" t="s">
        <v>100</v>
      </c>
      <c r="B29" s="49" t="s">
        <v>83</v>
      </c>
      <c r="C29" s="50">
        <v>878</v>
      </c>
      <c r="D29" s="50">
        <v>886.27325399999995</v>
      </c>
      <c r="E29" s="50">
        <v>912.53070100000002</v>
      </c>
      <c r="F29" s="50">
        <v>949.68841599999996</v>
      </c>
      <c r="G29" s="50">
        <v>988.50122099999999</v>
      </c>
      <c r="H29" s="50">
        <v>1027.593384</v>
      </c>
      <c r="I29" s="50">
        <v>1068.918091</v>
      </c>
      <c r="J29" s="50">
        <v>1111.159058</v>
      </c>
      <c r="K29" s="50">
        <v>1156.9045410000001</v>
      </c>
      <c r="L29" s="50">
        <v>1204.130981</v>
      </c>
      <c r="M29" s="50">
        <v>1254.799438</v>
      </c>
      <c r="N29" s="50">
        <v>1307.8204350000001</v>
      </c>
      <c r="O29" s="50">
        <v>1362.8743899999999</v>
      </c>
      <c r="P29" s="50">
        <v>1418.535889</v>
      </c>
      <c r="Q29" s="50">
        <v>1475.7110600000001</v>
      </c>
      <c r="R29" s="50">
        <v>1535.4213870000001</v>
      </c>
      <c r="S29" s="50">
        <v>1596.901611</v>
      </c>
      <c r="T29" s="50">
        <v>1660.0048830000001</v>
      </c>
      <c r="U29" s="50">
        <v>1724.754639</v>
      </c>
      <c r="V29" s="50">
        <v>1791.143677</v>
      </c>
      <c r="W29" s="50">
        <v>1857.8873289999999</v>
      </c>
      <c r="X29" s="50">
        <v>1926.5455320000001</v>
      </c>
      <c r="Y29" s="50">
        <v>1995.876221</v>
      </c>
      <c r="Z29" s="50">
        <v>2065.716797</v>
      </c>
      <c r="AA29" s="50">
        <v>2135.4240719999998</v>
      </c>
      <c r="AB29" s="50">
        <v>2204.718018</v>
      </c>
      <c r="AC29" s="50">
        <v>2274.251221</v>
      </c>
      <c r="AD29" s="50">
        <v>2344.5498050000001</v>
      </c>
      <c r="AE29" s="50">
        <v>2415.843018</v>
      </c>
      <c r="AF29" s="50">
        <v>2488.0822750000002</v>
      </c>
      <c r="AG29" s="50">
        <v>2560.9780270000001</v>
      </c>
      <c r="AH29" s="50">
        <v>2634.438721</v>
      </c>
      <c r="AI29" s="50">
        <v>2723.3901369999999</v>
      </c>
      <c r="AJ29" s="50">
        <v>2847.6503910000001</v>
      </c>
      <c r="AK29" s="50">
        <v>2977.8427729999999</v>
      </c>
      <c r="AL29" s="50">
        <v>3114.2539059999999</v>
      </c>
      <c r="AM29" s="51">
        <v>3.7654E-2</v>
      </c>
    </row>
    <row r="30" spans="1:39" ht="15" customHeight="1">
      <c r="A30" s="45" t="s">
        <v>101</v>
      </c>
      <c r="B30" s="49" t="s">
        <v>85</v>
      </c>
      <c r="C30" s="50">
        <v>158</v>
      </c>
      <c r="D30" s="50">
        <v>169.24189799999999</v>
      </c>
      <c r="E30" s="50">
        <v>180.729782</v>
      </c>
      <c r="F30" s="50">
        <v>192.60704000000001</v>
      </c>
      <c r="G30" s="50">
        <v>204.93130500000001</v>
      </c>
      <c r="H30" s="50">
        <v>217.746475</v>
      </c>
      <c r="I30" s="50">
        <v>231.03324900000001</v>
      </c>
      <c r="J30" s="50">
        <v>244.66197199999999</v>
      </c>
      <c r="K30" s="50">
        <v>258.72592200000003</v>
      </c>
      <c r="L30" s="50">
        <v>273.17901599999999</v>
      </c>
      <c r="M30" s="50">
        <v>287.82720899999998</v>
      </c>
      <c r="N30" s="50">
        <v>302.68310500000001</v>
      </c>
      <c r="O30" s="50">
        <v>317.71951300000001</v>
      </c>
      <c r="P30" s="50">
        <v>332.96148699999998</v>
      </c>
      <c r="Q30" s="50">
        <v>348.39117399999998</v>
      </c>
      <c r="R30" s="50">
        <v>364.03326399999997</v>
      </c>
      <c r="S30" s="50">
        <v>379.91442899999998</v>
      </c>
      <c r="T30" s="50">
        <v>396.04736300000002</v>
      </c>
      <c r="U30" s="50">
        <v>412.43112200000002</v>
      </c>
      <c r="V30" s="50">
        <v>429.039581</v>
      </c>
      <c r="W30" s="50">
        <v>445.849243</v>
      </c>
      <c r="X30" s="50">
        <v>462.86657700000001</v>
      </c>
      <c r="Y30" s="50">
        <v>480.148529</v>
      </c>
      <c r="Z30" s="50">
        <v>497.75485200000003</v>
      </c>
      <c r="AA30" s="50">
        <v>515.61987299999998</v>
      </c>
      <c r="AB30" s="50">
        <v>533.72997999999995</v>
      </c>
      <c r="AC30" s="50">
        <v>552.05352800000003</v>
      </c>
      <c r="AD30" s="50">
        <v>570.55792199999996</v>
      </c>
      <c r="AE30" s="50">
        <v>589.21533199999999</v>
      </c>
      <c r="AF30" s="50">
        <v>608.00286900000003</v>
      </c>
      <c r="AG30" s="50">
        <v>626.92303500000003</v>
      </c>
      <c r="AH30" s="50">
        <v>645.98205600000006</v>
      </c>
      <c r="AI30" s="50">
        <v>665.16656499999999</v>
      </c>
      <c r="AJ30" s="50">
        <v>684.45623799999998</v>
      </c>
      <c r="AK30" s="50">
        <v>703.836365</v>
      </c>
      <c r="AL30" s="50">
        <v>723.35876499999995</v>
      </c>
      <c r="AM30" s="51">
        <v>4.3649E-2</v>
      </c>
    </row>
    <row r="31" spans="1:39" ht="15" customHeight="1">
      <c r="A31" s="45" t="s">
        <v>102</v>
      </c>
      <c r="B31" s="49" t="s">
        <v>87</v>
      </c>
      <c r="C31" s="50">
        <v>453</v>
      </c>
      <c r="D31" s="50">
        <v>481.24890099999999</v>
      </c>
      <c r="E31" s="50">
        <v>509.99798600000003</v>
      </c>
      <c r="F31" s="50">
        <v>539.36688200000003</v>
      </c>
      <c r="G31" s="50">
        <v>569.34789999999998</v>
      </c>
      <c r="H31" s="50">
        <v>585.34478799999999</v>
      </c>
      <c r="I31" s="50">
        <v>600.72729500000003</v>
      </c>
      <c r="J31" s="50">
        <v>614.1875</v>
      </c>
      <c r="K31" s="50">
        <v>625.19164999999998</v>
      </c>
      <c r="L31" s="50">
        <v>621.54211399999997</v>
      </c>
      <c r="M31" s="50">
        <v>641.47070299999996</v>
      </c>
      <c r="N31" s="50">
        <v>639.10345500000005</v>
      </c>
      <c r="O31" s="50">
        <v>638.657104</v>
      </c>
      <c r="P31" s="50">
        <v>655.92150900000001</v>
      </c>
      <c r="Q31" s="50">
        <v>674.65490699999998</v>
      </c>
      <c r="R31" s="50">
        <v>694.165527</v>
      </c>
      <c r="S31" s="50">
        <v>694.03790300000003</v>
      </c>
      <c r="T31" s="50">
        <v>698.67303500000003</v>
      </c>
      <c r="U31" s="50">
        <v>726.13366699999995</v>
      </c>
      <c r="V31" s="50">
        <v>755.17718500000001</v>
      </c>
      <c r="W31" s="50">
        <v>786.029358</v>
      </c>
      <c r="X31" s="50">
        <v>818.63159199999996</v>
      </c>
      <c r="Y31" s="50">
        <v>852.78234899999995</v>
      </c>
      <c r="Z31" s="50">
        <v>888.990723</v>
      </c>
      <c r="AA31" s="50">
        <v>927.00689699999998</v>
      </c>
      <c r="AB31" s="50">
        <v>965.15600600000005</v>
      </c>
      <c r="AC31" s="50">
        <v>1006.208313</v>
      </c>
      <c r="AD31" s="50">
        <v>1049.262939</v>
      </c>
      <c r="AE31" s="50">
        <v>1094.411987</v>
      </c>
      <c r="AF31" s="50">
        <v>1141.752563</v>
      </c>
      <c r="AG31" s="50">
        <v>1191.388428</v>
      </c>
      <c r="AH31" s="50">
        <v>1243.4295649999999</v>
      </c>
      <c r="AI31" s="50">
        <v>1297.9920649999999</v>
      </c>
      <c r="AJ31" s="50">
        <v>1355.198486</v>
      </c>
      <c r="AK31" s="50">
        <v>1415.2358400000001</v>
      </c>
      <c r="AL31" s="50">
        <v>1478.1206050000001</v>
      </c>
      <c r="AM31" s="51">
        <v>3.3555000000000001E-2</v>
      </c>
    </row>
    <row r="32" spans="1:39" ht="15" customHeight="1">
      <c r="A32" s="45" t="s">
        <v>103</v>
      </c>
      <c r="B32" s="49" t="s">
        <v>104</v>
      </c>
      <c r="C32" s="50">
        <v>5934</v>
      </c>
      <c r="D32" s="50">
        <v>6153.2617190000001</v>
      </c>
      <c r="E32" s="50">
        <v>6374.8203119999998</v>
      </c>
      <c r="F32" s="50">
        <v>6597.9873049999997</v>
      </c>
      <c r="G32" s="50">
        <v>6820.0458980000003</v>
      </c>
      <c r="H32" s="50">
        <v>7040.546875</v>
      </c>
      <c r="I32" s="50">
        <v>7258.6352539999998</v>
      </c>
      <c r="J32" s="50">
        <v>7472.8818359999996</v>
      </c>
      <c r="K32" s="50">
        <v>7698.203125</v>
      </c>
      <c r="L32" s="50">
        <v>7934.2646480000003</v>
      </c>
      <c r="M32" s="50">
        <v>8169.6391599999997</v>
      </c>
      <c r="N32" s="50">
        <v>8404.5009769999997</v>
      </c>
      <c r="O32" s="50">
        <v>8638.5615230000003</v>
      </c>
      <c r="P32" s="50">
        <v>8869.0341800000006</v>
      </c>
      <c r="Q32" s="50">
        <v>9095.2958980000003</v>
      </c>
      <c r="R32" s="50">
        <v>9325.9404300000006</v>
      </c>
      <c r="S32" s="50">
        <v>9578.6416019999997</v>
      </c>
      <c r="T32" s="50">
        <v>9831.859375</v>
      </c>
      <c r="U32" s="50">
        <v>10090.220703000001</v>
      </c>
      <c r="V32" s="50">
        <v>10342.065430000001</v>
      </c>
      <c r="W32" s="50">
        <v>10587.589844</v>
      </c>
      <c r="X32" s="50">
        <v>10824.980469</v>
      </c>
      <c r="Y32" s="50">
        <v>11051.863281</v>
      </c>
      <c r="Z32" s="50">
        <v>11268.208984000001</v>
      </c>
      <c r="AA32" s="50">
        <v>11475.109375</v>
      </c>
      <c r="AB32" s="50">
        <v>11690.627930000001</v>
      </c>
      <c r="AC32" s="50">
        <v>11899.90625</v>
      </c>
      <c r="AD32" s="50">
        <v>12111.463867</v>
      </c>
      <c r="AE32" s="50">
        <v>12325.143555000001</v>
      </c>
      <c r="AF32" s="50">
        <v>12543.666015999999</v>
      </c>
      <c r="AG32" s="50">
        <v>12764.791015999999</v>
      </c>
      <c r="AH32" s="50">
        <v>12990.832031</v>
      </c>
      <c r="AI32" s="50">
        <v>13223.755859000001</v>
      </c>
      <c r="AJ32" s="50">
        <v>13463.568359000001</v>
      </c>
      <c r="AK32" s="50">
        <v>13706.291992</v>
      </c>
      <c r="AL32" s="50">
        <v>13955.550781</v>
      </c>
      <c r="AM32" s="51">
        <v>2.4378E-2</v>
      </c>
    </row>
    <row r="33" spans="1:39" ht="15" customHeight="1">
      <c r="A33" s="45" t="s">
        <v>105</v>
      </c>
      <c r="B33" s="49" t="s">
        <v>83</v>
      </c>
      <c r="C33" s="50">
        <v>3355</v>
      </c>
      <c r="D33" s="50">
        <v>3509.3947750000002</v>
      </c>
      <c r="E33" s="50">
        <v>3667.6271969999998</v>
      </c>
      <c r="F33" s="50">
        <v>3829.3442380000001</v>
      </c>
      <c r="G33" s="50">
        <v>3992.21875</v>
      </c>
      <c r="H33" s="50">
        <v>4155.9526370000003</v>
      </c>
      <c r="I33" s="50">
        <v>4320.0859380000002</v>
      </c>
      <c r="J33" s="50">
        <v>4484.3930659999996</v>
      </c>
      <c r="K33" s="50">
        <v>4648.8647460000002</v>
      </c>
      <c r="L33" s="50">
        <v>4813.1396480000003</v>
      </c>
      <c r="M33" s="50">
        <v>4976.9653319999998</v>
      </c>
      <c r="N33" s="50">
        <v>5138.9926759999998</v>
      </c>
      <c r="O33" s="50">
        <v>5300.6274409999996</v>
      </c>
      <c r="P33" s="50">
        <v>5460.1440430000002</v>
      </c>
      <c r="Q33" s="50">
        <v>5614.841797</v>
      </c>
      <c r="R33" s="50">
        <v>5766.7705079999996</v>
      </c>
      <c r="S33" s="50">
        <v>5916.2099609999996</v>
      </c>
      <c r="T33" s="50">
        <v>6063.5200199999999</v>
      </c>
      <c r="U33" s="50">
        <v>6209.4335940000001</v>
      </c>
      <c r="V33" s="50">
        <v>6354.4692379999997</v>
      </c>
      <c r="W33" s="50">
        <v>6497.6782229999999</v>
      </c>
      <c r="X33" s="50">
        <v>6637.720703</v>
      </c>
      <c r="Y33" s="50">
        <v>6772.1621089999999</v>
      </c>
      <c r="Z33" s="50">
        <v>6900.5737300000001</v>
      </c>
      <c r="AA33" s="50">
        <v>7023.0976559999999</v>
      </c>
      <c r="AB33" s="50">
        <v>7143.4091799999997</v>
      </c>
      <c r="AC33" s="50">
        <v>7262.2016599999997</v>
      </c>
      <c r="AD33" s="50">
        <v>7379.9111329999996</v>
      </c>
      <c r="AE33" s="50">
        <v>7500.001953</v>
      </c>
      <c r="AF33" s="50">
        <v>7621.3745120000003</v>
      </c>
      <c r="AG33" s="50">
        <v>7743.4189450000003</v>
      </c>
      <c r="AH33" s="50">
        <v>7866.5068359999996</v>
      </c>
      <c r="AI33" s="50">
        <v>7989.5078119999998</v>
      </c>
      <c r="AJ33" s="50">
        <v>8114.3188479999999</v>
      </c>
      <c r="AK33" s="50">
        <v>8241.4404300000006</v>
      </c>
      <c r="AL33" s="50">
        <v>8373.1523440000001</v>
      </c>
      <c r="AM33" s="51">
        <v>2.5905999999999998E-2</v>
      </c>
    </row>
    <row r="34" spans="1:39" ht="15" customHeight="1">
      <c r="A34" s="45" t="s">
        <v>106</v>
      </c>
      <c r="B34" s="49" t="s">
        <v>85</v>
      </c>
      <c r="C34" s="50">
        <v>1056</v>
      </c>
      <c r="D34" s="50">
        <v>1095.2895510000001</v>
      </c>
      <c r="E34" s="50">
        <v>1134.3636469999999</v>
      </c>
      <c r="F34" s="50">
        <v>1173.1851810000001</v>
      </c>
      <c r="G34" s="50">
        <v>1211.709106</v>
      </c>
      <c r="H34" s="50">
        <v>1250.0341800000001</v>
      </c>
      <c r="I34" s="50">
        <v>1288.056274</v>
      </c>
      <c r="J34" s="50">
        <v>1324.818726</v>
      </c>
      <c r="K34" s="50">
        <v>1362.3276370000001</v>
      </c>
      <c r="L34" s="50">
        <v>1399.3076169999999</v>
      </c>
      <c r="M34" s="50">
        <v>1434.80188</v>
      </c>
      <c r="N34" s="50">
        <v>1470.2353519999999</v>
      </c>
      <c r="O34" s="50">
        <v>1504.4732670000001</v>
      </c>
      <c r="P34" s="50">
        <v>1536.6026609999999</v>
      </c>
      <c r="Q34" s="50">
        <v>1568.4526370000001</v>
      </c>
      <c r="R34" s="50">
        <v>1606.8610839999999</v>
      </c>
      <c r="S34" s="50">
        <v>1652.131592</v>
      </c>
      <c r="T34" s="50">
        <v>1698.8582759999999</v>
      </c>
      <c r="U34" s="50">
        <v>1750.369385</v>
      </c>
      <c r="V34" s="50">
        <v>1802.3278809999999</v>
      </c>
      <c r="W34" s="50">
        <v>1856.9804690000001</v>
      </c>
      <c r="X34" s="50">
        <v>1913.6137699999999</v>
      </c>
      <c r="Y34" s="50">
        <v>1970.7705080000001</v>
      </c>
      <c r="Z34" s="50">
        <v>2030.8616939999999</v>
      </c>
      <c r="AA34" s="50">
        <v>2091.6743160000001</v>
      </c>
      <c r="AB34" s="50">
        <v>2154.3759770000001</v>
      </c>
      <c r="AC34" s="50">
        <v>2217.091797</v>
      </c>
      <c r="AD34" s="50">
        <v>2283.9465329999998</v>
      </c>
      <c r="AE34" s="50">
        <v>2351.873047</v>
      </c>
      <c r="AF34" s="50">
        <v>2422.936279</v>
      </c>
      <c r="AG34" s="50">
        <v>2496.2014159999999</v>
      </c>
      <c r="AH34" s="50">
        <v>2571.73999</v>
      </c>
      <c r="AI34" s="50">
        <v>2649.6210940000001</v>
      </c>
      <c r="AJ34" s="50">
        <v>2729.9204100000002</v>
      </c>
      <c r="AK34" s="50">
        <v>2812.7114259999998</v>
      </c>
      <c r="AL34" s="50">
        <v>2898.0732419999999</v>
      </c>
      <c r="AM34" s="51">
        <v>2.9031999999999999E-2</v>
      </c>
    </row>
    <row r="35" spans="1:39" ht="15" customHeight="1">
      <c r="A35" s="45" t="s">
        <v>107</v>
      </c>
      <c r="B35" s="49" t="s">
        <v>87</v>
      </c>
      <c r="C35" s="50">
        <v>1523</v>
      </c>
      <c r="D35" s="50">
        <v>1548.576904</v>
      </c>
      <c r="E35" s="50">
        <v>1572.8295900000001</v>
      </c>
      <c r="F35" s="50">
        <v>1595.45813</v>
      </c>
      <c r="G35" s="50">
        <v>1616.118408</v>
      </c>
      <c r="H35" s="50">
        <v>1634.559814</v>
      </c>
      <c r="I35" s="50">
        <v>1650.4932859999999</v>
      </c>
      <c r="J35" s="50">
        <v>1663.6697999999999</v>
      </c>
      <c r="K35" s="50">
        <v>1687.0104980000001</v>
      </c>
      <c r="L35" s="50">
        <v>1721.8172609999999</v>
      </c>
      <c r="M35" s="50">
        <v>1757.872192</v>
      </c>
      <c r="N35" s="50">
        <v>1795.2730710000001</v>
      </c>
      <c r="O35" s="50">
        <v>1833.4610600000001</v>
      </c>
      <c r="P35" s="50">
        <v>1872.287231</v>
      </c>
      <c r="Q35" s="50">
        <v>1912.0014650000001</v>
      </c>
      <c r="R35" s="50">
        <v>1952.3085940000001</v>
      </c>
      <c r="S35" s="50">
        <v>2010.3001710000001</v>
      </c>
      <c r="T35" s="50">
        <v>2069.4807129999999</v>
      </c>
      <c r="U35" s="50">
        <v>2130.4182129999999</v>
      </c>
      <c r="V35" s="50">
        <v>2185.2685550000001</v>
      </c>
      <c r="W35" s="50">
        <v>2232.9316410000001</v>
      </c>
      <c r="X35" s="50">
        <v>2273.6464839999999</v>
      </c>
      <c r="Y35" s="50">
        <v>2308.9304200000001</v>
      </c>
      <c r="Z35" s="50">
        <v>2336.7734380000002</v>
      </c>
      <c r="AA35" s="50">
        <v>2360.3376459999999</v>
      </c>
      <c r="AB35" s="50">
        <v>2392.8427729999999</v>
      </c>
      <c r="AC35" s="50">
        <v>2420.6130370000001</v>
      </c>
      <c r="AD35" s="50">
        <v>2447.6064449999999</v>
      </c>
      <c r="AE35" s="50">
        <v>2473.2687989999999</v>
      </c>
      <c r="AF35" s="50">
        <v>2499.3554690000001</v>
      </c>
      <c r="AG35" s="50">
        <v>2525.1704100000002</v>
      </c>
      <c r="AH35" s="50">
        <v>2552.584961</v>
      </c>
      <c r="AI35" s="50">
        <v>2584.626953</v>
      </c>
      <c r="AJ35" s="50">
        <v>2619.3295899999998</v>
      </c>
      <c r="AK35" s="50">
        <v>2652.139893</v>
      </c>
      <c r="AL35" s="50">
        <v>2684.3247070000002</v>
      </c>
      <c r="AM35" s="51">
        <v>1.6310999999999999E-2</v>
      </c>
    </row>
    <row r="36" spans="1:39" ht="15" customHeight="1">
      <c r="A36" s="45" t="s">
        <v>108</v>
      </c>
      <c r="B36" s="49" t="s">
        <v>109</v>
      </c>
      <c r="C36" s="50">
        <v>1350</v>
      </c>
      <c r="D36" s="50">
        <v>1325.7532960000001</v>
      </c>
      <c r="E36" s="50">
        <v>1344.545044</v>
      </c>
      <c r="F36" s="50">
        <v>1362.7270510000001</v>
      </c>
      <c r="G36" s="50">
        <v>1381.520264</v>
      </c>
      <c r="H36" s="50">
        <v>1401.740967</v>
      </c>
      <c r="I36" s="50">
        <v>1435.533813</v>
      </c>
      <c r="J36" s="50">
        <v>1474.213013</v>
      </c>
      <c r="K36" s="50">
        <v>1515.243774</v>
      </c>
      <c r="L36" s="50">
        <v>1556.0842290000001</v>
      </c>
      <c r="M36" s="50">
        <v>1599.6313479999999</v>
      </c>
      <c r="N36" s="50">
        <v>1647.7974850000001</v>
      </c>
      <c r="O36" s="50">
        <v>1703.997803</v>
      </c>
      <c r="P36" s="50">
        <v>1764.1671140000001</v>
      </c>
      <c r="Q36" s="50">
        <v>1829.0782469999999</v>
      </c>
      <c r="R36" s="50">
        <v>1897.041504</v>
      </c>
      <c r="S36" s="50">
        <v>1976.5832519999999</v>
      </c>
      <c r="T36" s="50">
        <v>2059.5214839999999</v>
      </c>
      <c r="U36" s="50">
        <v>2140.994385</v>
      </c>
      <c r="V36" s="50">
        <v>2226.109375</v>
      </c>
      <c r="W36" s="50">
        <v>2319.6938479999999</v>
      </c>
      <c r="X36" s="50">
        <v>2418.8386230000001</v>
      </c>
      <c r="Y36" s="50">
        <v>2525.2497560000002</v>
      </c>
      <c r="Z36" s="50">
        <v>2638.9970699999999</v>
      </c>
      <c r="AA36" s="50">
        <v>2759.108154</v>
      </c>
      <c r="AB36" s="50">
        <v>2887.2285160000001</v>
      </c>
      <c r="AC36" s="50">
        <v>3024.9304200000001</v>
      </c>
      <c r="AD36" s="50">
        <v>3170.6145019999999</v>
      </c>
      <c r="AE36" s="50">
        <v>3324.758057</v>
      </c>
      <c r="AF36" s="50">
        <v>3487.8149410000001</v>
      </c>
      <c r="AG36" s="50">
        <v>3660.2583009999998</v>
      </c>
      <c r="AH36" s="50">
        <v>3842.568115</v>
      </c>
      <c r="AI36" s="50">
        <v>4035.2939449999999</v>
      </c>
      <c r="AJ36" s="50">
        <v>4238.9482420000004</v>
      </c>
      <c r="AK36" s="50">
        <v>4454.0893550000001</v>
      </c>
      <c r="AL36" s="50">
        <v>4681.3427730000003</v>
      </c>
      <c r="AM36" s="51">
        <v>3.7803000000000003E-2</v>
      </c>
    </row>
    <row r="37" spans="1:39" ht="15" customHeight="1">
      <c r="A37" s="45" t="s">
        <v>110</v>
      </c>
      <c r="B37" s="49" t="s">
        <v>83</v>
      </c>
      <c r="C37" s="50">
        <v>638</v>
      </c>
      <c r="D37" s="50">
        <v>601.67718500000001</v>
      </c>
      <c r="E37" s="50">
        <v>605.09789999999998</v>
      </c>
      <c r="F37" s="50">
        <v>607.650757</v>
      </c>
      <c r="G37" s="50">
        <v>610.946777</v>
      </c>
      <c r="H37" s="50">
        <v>615.13281199999994</v>
      </c>
      <c r="I37" s="50">
        <v>631.956909</v>
      </c>
      <c r="J37" s="50">
        <v>653.49475099999995</v>
      </c>
      <c r="K37" s="50">
        <v>677.01178000000004</v>
      </c>
      <c r="L37" s="50">
        <v>700.84484899999995</v>
      </c>
      <c r="M37" s="50">
        <v>726.63104199999998</v>
      </c>
      <c r="N37" s="50">
        <v>753.88476600000001</v>
      </c>
      <c r="O37" s="50">
        <v>781.85369900000001</v>
      </c>
      <c r="P37" s="50">
        <v>811.59704599999998</v>
      </c>
      <c r="Q37" s="50">
        <v>843.76946999999996</v>
      </c>
      <c r="R37" s="50">
        <v>877.23413100000005</v>
      </c>
      <c r="S37" s="50">
        <v>917.37622099999999</v>
      </c>
      <c r="T37" s="50">
        <v>959.48950200000002</v>
      </c>
      <c r="U37" s="50">
        <v>1006.324402</v>
      </c>
      <c r="V37" s="50">
        <v>1053.897095</v>
      </c>
      <c r="W37" s="50">
        <v>1105.007568</v>
      </c>
      <c r="X37" s="50">
        <v>1157.8995359999999</v>
      </c>
      <c r="Y37" s="50">
        <v>1214.404419</v>
      </c>
      <c r="Z37" s="50">
        <v>1274.647217</v>
      </c>
      <c r="AA37" s="50">
        <v>1337.7723390000001</v>
      </c>
      <c r="AB37" s="50">
        <v>1405.4536129999999</v>
      </c>
      <c r="AC37" s="50">
        <v>1479.2114260000001</v>
      </c>
      <c r="AD37" s="50">
        <v>1557.237061</v>
      </c>
      <c r="AE37" s="50">
        <v>1639.780029</v>
      </c>
      <c r="AF37" s="50">
        <v>1727.102783</v>
      </c>
      <c r="AG37" s="50">
        <v>1819.4835210000001</v>
      </c>
      <c r="AH37" s="50">
        <v>1917.217163</v>
      </c>
      <c r="AI37" s="50">
        <v>2020.615601</v>
      </c>
      <c r="AJ37" s="50">
        <v>2130.0085450000001</v>
      </c>
      <c r="AK37" s="50">
        <v>2245.7453609999998</v>
      </c>
      <c r="AL37" s="50">
        <v>2368.1965329999998</v>
      </c>
      <c r="AM37" s="51">
        <v>4.1121999999999999E-2</v>
      </c>
    </row>
    <row r="38" spans="1:39" ht="15" customHeight="1">
      <c r="A38" s="45" t="s">
        <v>111</v>
      </c>
      <c r="B38" s="49" t="s">
        <v>85</v>
      </c>
      <c r="C38" s="50">
        <v>190</v>
      </c>
      <c r="D38" s="50">
        <v>200.87439000000001</v>
      </c>
      <c r="E38" s="50">
        <v>212.23204000000001</v>
      </c>
      <c r="F38" s="50">
        <v>224.09158300000001</v>
      </c>
      <c r="G38" s="50">
        <v>236.120758</v>
      </c>
      <c r="H38" s="50">
        <v>249.60977199999999</v>
      </c>
      <c r="I38" s="50">
        <v>263.68197600000002</v>
      </c>
      <c r="J38" s="50">
        <v>278.29061899999999</v>
      </c>
      <c r="K38" s="50">
        <v>293.63595600000002</v>
      </c>
      <c r="L38" s="50">
        <v>309.70254499999999</v>
      </c>
      <c r="M38" s="50">
        <v>326.51190200000002</v>
      </c>
      <c r="N38" s="50">
        <v>343.29757699999999</v>
      </c>
      <c r="O38" s="50">
        <v>362.19940200000002</v>
      </c>
      <c r="P38" s="50">
        <v>382.23321499999997</v>
      </c>
      <c r="Q38" s="50">
        <v>403.48074300000002</v>
      </c>
      <c r="R38" s="50">
        <v>426.05694599999998</v>
      </c>
      <c r="S38" s="50">
        <v>449.993469</v>
      </c>
      <c r="T38" s="50">
        <v>475.15826399999997</v>
      </c>
      <c r="U38" s="50">
        <v>501.61135899999999</v>
      </c>
      <c r="V38" s="50">
        <v>528.41272000000004</v>
      </c>
      <c r="W38" s="50">
        <v>557.625</v>
      </c>
      <c r="X38" s="50">
        <v>588.33319100000006</v>
      </c>
      <c r="Y38" s="50">
        <v>620.618652</v>
      </c>
      <c r="Z38" s="50">
        <v>654.52966300000003</v>
      </c>
      <c r="AA38" s="50">
        <v>690.10595699999999</v>
      </c>
      <c r="AB38" s="50">
        <v>727.32940699999995</v>
      </c>
      <c r="AC38" s="50">
        <v>766.16754200000003</v>
      </c>
      <c r="AD38" s="50">
        <v>806.71563700000002</v>
      </c>
      <c r="AE38" s="50">
        <v>849.05566399999998</v>
      </c>
      <c r="AF38" s="50">
        <v>893.23596199999997</v>
      </c>
      <c r="AG38" s="50">
        <v>939.33581500000003</v>
      </c>
      <c r="AH38" s="50">
        <v>987.48406999999997</v>
      </c>
      <c r="AI38" s="50">
        <v>1037.7954099999999</v>
      </c>
      <c r="AJ38" s="50">
        <v>1090.372437</v>
      </c>
      <c r="AK38" s="50">
        <v>1145.322388</v>
      </c>
      <c r="AL38" s="50">
        <v>1202.7514650000001</v>
      </c>
      <c r="AM38" s="51">
        <v>5.4047999999999999E-2</v>
      </c>
    </row>
    <row r="39" spans="1:39" ht="15" customHeight="1">
      <c r="A39" s="45" t="s">
        <v>112</v>
      </c>
      <c r="B39" s="49" t="s">
        <v>87</v>
      </c>
      <c r="C39" s="50">
        <v>522</v>
      </c>
      <c r="D39" s="50">
        <v>523.20172100000002</v>
      </c>
      <c r="E39" s="50">
        <v>527.21508800000004</v>
      </c>
      <c r="F39" s="50">
        <v>530.98468000000003</v>
      </c>
      <c r="G39" s="50">
        <v>534.45275900000001</v>
      </c>
      <c r="H39" s="50">
        <v>536.99841300000003</v>
      </c>
      <c r="I39" s="50">
        <v>539.89489700000001</v>
      </c>
      <c r="J39" s="50">
        <v>542.42761199999995</v>
      </c>
      <c r="K39" s="50">
        <v>544.59606900000006</v>
      </c>
      <c r="L39" s="50">
        <v>545.53686500000003</v>
      </c>
      <c r="M39" s="50">
        <v>546.48846400000002</v>
      </c>
      <c r="N39" s="50">
        <v>550.61511199999995</v>
      </c>
      <c r="O39" s="50">
        <v>559.94476299999997</v>
      </c>
      <c r="P39" s="50">
        <v>570.33679199999995</v>
      </c>
      <c r="Q39" s="50">
        <v>581.82800299999997</v>
      </c>
      <c r="R39" s="50">
        <v>593.75042699999995</v>
      </c>
      <c r="S39" s="50">
        <v>609.21368399999994</v>
      </c>
      <c r="T39" s="50">
        <v>624.87371800000005</v>
      </c>
      <c r="U39" s="50">
        <v>633.05865500000004</v>
      </c>
      <c r="V39" s="50">
        <v>643.79949999999997</v>
      </c>
      <c r="W39" s="50">
        <v>657.06115699999998</v>
      </c>
      <c r="X39" s="50">
        <v>672.60589600000003</v>
      </c>
      <c r="Y39" s="50">
        <v>690.22674600000005</v>
      </c>
      <c r="Z39" s="50">
        <v>709.82019000000003</v>
      </c>
      <c r="AA39" s="50">
        <v>731.22985800000004</v>
      </c>
      <c r="AB39" s="50">
        <v>754.44561799999997</v>
      </c>
      <c r="AC39" s="50">
        <v>779.55145300000004</v>
      </c>
      <c r="AD39" s="50">
        <v>806.66180399999996</v>
      </c>
      <c r="AE39" s="50">
        <v>835.92230199999995</v>
      </c>
      <c r="AF39" s="50">
        <v>867.47619599999996</v>
      </c>
      <c r="AG39" s="50">
        <v>901.43908699999997</v>
      </c>
      <c r="AH39" s="50">
        <v>937.86688200000003</v>
      </c>
      <c r="AI39" s="50">
        <v>976.88287400000002</v>
      </c>
      <c r="AJ39" s="50">
        <v>1018.567322</v>
      </c>
      <c r="AK39" s="50">
        <v>1063.021362</v>
      </c>
      <c r="AL39" s="50">
        <v>1110.3945309999999</v>
      </c>
      <c r="AM39" s="51">
        <v>2.2379E-2</v>
      </c>
    </row>
    <row r="40" spans="1:39" ht="15" customHeight="1">
      <c r="A40" s="45" t="s">
        <v>113</v>
      </c>
      <c r="B40" s="49" t="s">
        <v>114</v>
      </c>
      <c r="C40" s="50">
        <v>1753</v>
      </c>
      <c r="D40" s="50">
        <v>1843.5367429999999</v>
      </c>
      <c r="E40" s="50">
        <v>1938.700317</v>
      </c>
      <c r="F40" s="50">
        <v>2044.708496</v>
      </c>
      <c r="G40" s="50">
        <v>2150.8842770000001</v>
      </c>
      <c r="H40" s="50">
        <v>2266.9084469999998</v>
      </c>
      <c r="I40" s="50">
        <v>2391.0039059999999</v>
      </c>
      <c r="J40" s="50">
        <v>2509.25</v>
      </c>
      <c r="K40" s="50">
        <v>2626.4067380000001</v>
      </c>
      <c r="L40" s="50">
        <v>2755.9313959999999</v>
      </c>
      <c r="M40" s="50">
        <v>2880.3610840000001</v>
      </c>
      <c r="N40" s="50">
        <v>3003.6916500000002</v>
      </c>
      <c r="O40" s="50">
        <v>3147.8666990000002</v>
      </c>
      <c r="P40" s="50">
        <v>3281.9047850000002</v>
      </c>
      <c r="Q40" s="50">
        <v>3433.779297</v>
      </c>
      <c r="R40" s="50">
        <v>3580.1577149999998</v>
      </c>
      <c r="S40" s="50">
        <v>3731.1428219999998</v>
      </c>
      <c r="T40" s="50">
        <v>3888.5058589999999</v>
      </c>
      <c r="U40" s="50">
        <v>4019.3723140000002</v>
      </c>
      <c r="V40" s="50">
        <v>4148.2270509999998</v>
      </c>
      <c r="W40" s="50">
        <v>4295.2197269999997</v>
      </c>
      <c r="X40" s="50">
        <v>4448.7236329999996</v>
      </c>
      <c r="Y40" s="50">
        <v>4588.328125</v>
      </c>
      <c r="Z40" s="50">
        <v>4760.1831050000001</v>
      </c>
      <c r="AA40" s="50">
        <v>4905.6323240000002</v>
      </c>
      <c r="AB40" s="50">
        <v>5080.9272460000002</v>
      </c>
      <c r="AC40" s="50">
        <v>5277.2133789999998</v>
      </c>
      <c r="AD40" s="50">
        <v>5459.3696289999998</v>
      </c>
      <c r="AE40" s="50">
        <v>5649.4628910000001</v>
      </c>
      <c r="AF40" s="50">
        <v>5843.5878910000001</v>
      </c>
      <c r="AG40" s="50">
        <v>6037.4038090000004</v>
      </c>
      <c r="AH40" s="50">
        <v>6239.7641599999997</v>
      </c>
      <c r="AI40" s="50">
        <v>6450.8725590000004</v>
      </c>
      <c r="AJ40" s="50">
        <v>6658.8984380000002</v>
      </c>
      <c r="AK40" s="50">
        <v>6874.1669920000004</v>
      </c>
      <c r="AL40" s="50">
        <v>7088.1938479999999</v>
      </c>
      <c r="AM40" s="51">
        <v>4.0405000000000003E-2</v>
      </c>
    </row>
    <row r="41" spans="1:39" ht="15" customHeight="1">
      <c r="A41" s="45" t="s">
        <v>115</v>
      </c>
      <c r="B41" s="49" t="s">
        <v>83</v>
      </c>
      <c r="C41" s="50">
        <v>721</v>
      </c>
      <c r="D41" s="50">
        <v>760.98156700000004</v>
      </c>
      <c r="E41" s="50">
        <v>803.42132600000002</v>
      </c>
      <c r="F41" s="50">
        <v>848.92614700000001</v>
      </c>
      <c r="G41" s="50">
        <v>896.78491199999996</v>
      </c>
      <c r="H41" s="50">
        <v>946.25408900000002</v>
      </c>
      <c r="I41" s="50">
        <v>997.86773700000003</v>
      </c>
      <c r="J41" s="50">
        <v>1051.399414</v>
      </c>
      <c r="K41" s="50">
        <v>1108.287842</v>
      </c>
      <c r="L41" s="50">
        <v>1167.2703859999999</v>
      </c>
      <c r="M41" s="50">
        <v>1228.778564</v>
      </c>
      <c r="N41" s="50">
        <v>1292.4738769999999</v>
      </c>
      <c r="O41" s="50">
        <v>1357.0920410000001</v>
      </c>
      <c r="P41" s="50">
        <v>1423.6229249999999</v>
      </c>
      <c r="Q41" s="50">
        <v>1493.0249020000001</v>
      </c>
      <c r="R41" s="50">
        <v>1564.1788329999999</v>
      </c>
      <c r="S41" s="50">
        <v>1637.3538820000001</v>
      </c>
      <c r="T41" s="50">
        <v>1712.7100829999999</v>
      </c>
      <c r="U41" s="50">
        <v>1790.1673579999999</v>
      </c>
      <c r="V41" s="50">
        <v>1869.87085</v>
      </c>
      <c r="W41" s="50">
        <v>1951.8460689999999</v>
      </c>
      <c r="X41" s="50">
        <v>2036.7645259999999</v>
      </c>
      <c r="Y41" s="50">
        <v>2124.4616700000001</v>
      </c>
      <c r="Z41" s="50">
        <v>2214.42749</v>
      </c>
      <c r="AA41" s="50">
        <v>2306.545654</v>
      </c>
      <c r="AB41" s="50">
        <v>2401.3698730000001</v>
      </c>
      <c r="AC41" s="50">
        <v>2498.413086</v>
      </c>
      <c r="AD41" s="50">
        <v>2597.6289059999999</v>
      </c>
      <c r="AE41" s="50">
        <v>2699.1264649999998</v>
      </c>
      <c r="AF41" s="50">
        <v>2802.6958009999998</v>
      </c>
      <c r="AG41" s="50">
        <v>2908.0046390000002</v>
      </c>
      <c r="AH41" s="50">
        <v>3015.0192870000001</v>
      </c>
      <c r="AI41" s="50">
        <v>3122.915039</v>
      </c>
      <c r="AJ41" s="50">
        <v>3231.251221</v>
      </c>
      <c r="AK41" s="50">
        <v>3340.336914</v>
      </c>
      <c r="AL41" s="50">
        <v>3450.9477539999998</v>
      </c>
      <c r="AM41" s="51">
        <v>4.5468000000000001E-2</v>
      </c>
    </row>
    <row r="42" spans="1:39" ht="15" customHeight="1">
      <c r="A42" s="45" t="s">
        <v>116</v>
      </c>
      <c r="B42" s="49" t="s">
        <v>85</v>
      </c>
      <c r="C42" s="50">
        <v>811</v>
      </c>
      <c r="D42" s="50">
        <v>860.02136199999995</v>
      </c>
      <c r="E42" s="50">
        <v>909.41381799999999</v>
      </c>
      <c r="F42" s="50">
        <v>960.70062299999995</v>
      </c>
      <c r="G42" s="50">
        <v>1009.37384</v>
      </c>
      <c r="H42" s="50">
        <v>1065.897217</v>
      </c>
      <c r="I42" s="50">
        <v>1127.7586670000001</v>
      </c>
      <c r="J42" s="50">
        <v>1181.5291749999999</v>
      </c>
      <c r="K42" s="50">
        <v>1230.6263429999999</v>
      </c>
      <c r="L42" s="50">
        <v>1289.8114009999999</v>
      </c>
      <c r="M42" s="50">
        <v>1341.1789550000001</v>
      </c>
      <c r="N42" s="50">
        <v>1389.125732</v>
      </c>
      <c r="O42" s="50">
        <v>1457.3874510000001</v>
      </c>
      <c r="P42" s="50">
        <v>1512.915405</v>
      </c>
      <c r="Q42" s="50">
        <v>1583.16687</v>
      </c>
      <c r="R42" s="50">
        <v>1646.0451660000001</v>
      </c>
      <c r="S42" s="50">
        <v>1708.0391850000001</v>
      </c>
      <c r="T42" s="50">
        <v>1774.2696530000001</v>
      </c>
      <c r="U42" s="50">
        <v>1837.2098390000001</v>
      </c>
      <c r="V42" s="50">
        <v>1894.89624</v>
      </c>
      <c r="W42" s="50">
        <v>1967.2829589999999</v>
      </c>
      <c r="X42" s="50">
        <v>2041.9616699999999</v>
      </c>
      <c r="Y42" s="50">
        <v>2098.7614749999998</v>
      </c>
      <c r="Z42" s="50">
        <v>2184.47876</v>
      </c>
      <c r="AA42" s="50">
        <v>2241.6816410000001</v>
      </c>
      <c r="AB42" s="50">
        <v>2324.1826169999999</v>
      </c>
      <c r="AC42" s="50">
        <v>2424.6757809999999</v>
      </c>
      <c r="AD42" s="50">
        <v>2508.0852049999999</v>
      </c>
      <c r="AE42" s="50">
        <v>2596.3447270000001</v>
      </c>
      <c r="AF42" s="50">
        <v>2685.8076169999999</v>
      </c>
      <c r="AG42" s="50">
        <v>2772.522461</v>
      </c>
      <c r="AH42" s="50">
        <v>2865.4375</v>
      </c>
      <c r="AI42" s="50">
        <v>2965.5991210000002</v>
      </c>
      <c r="AJ42" s="50">
        <v>3061.540039</v>
      </c>
      <c r="AK42" s="50">
        <v>3163.201172</v>
      </c>
      <c r="AL42" s="50">
        <v>3261.2282709999999</v>
      </c>
      <c r="AM42" s="51">
        <v>3.9981999999999997E-2</v>
      </c>
    </row>
    <row r="43" spans="1:39" ht="15" customHeight="1">
      <c r="A43" s="45" t="s">
        <v>117</v>
      </c>
      <c r="B43" s="49" t="s">
        <v>87</v>
      </c>
      <c r="C43" s="50">
        <v>221</v>
      </c>
      <c r="D43" s="50">
        <v>222.533829</v>
      </c>
      <c r="E43" s="50">
        <v>225.86509699999999</v>
      </c>
      <c r="F43" s="50">
        <v>235.08178699999999</v>
      </c>
      <c r="G43" s="50">
        <v>244.725525</v>
      </c>
      <c r="H43" s="50">
        <v>254.75701900000001</v>
      </c>
      <c r="I43" s="50">
        <v>265.37738000000002</v>
      </c>
      <c r="J43" s="50">
        <v>276.321259</v>
      </c>
      <c r="K43" s="50">
        <v>287.49264499999998</v>
      </c>
      <c r="L43" s="50">
        <v>298.84957900000001</v>
      </c>
      <c r="M43" s="50">
        <v>310.40353399999998</v>
      </c>
      <c r="N43" s="50">
        <v>322.09201000000002</v>
      </c>
      <c r="O43" s="50">
        <v>333.38732900000002</v>
      </c>
      <c r="P43" s="50">
        <v>345.366333</v>
      </c>
      <c r="Q43" s="50">
        <v>357.58728000000002</v>
      </c>
      <c r="R43" s="50">
        <v>369.93365499999999</v>
      </c>
      <c r="S43" s="50">
        <v>385.74975599999999</v>
      </c>
      <c r="T43" s="50">
        <v>401.52612299999998</v>
      </c>
      <c r="U43" s="50">
        <v>391.99511699999999</v>
      </c>
      <c r="V43" s="50">
        <v>383.46011399999998</v>
      </c>
      <c r="W43" s="50">
        <v>376.09082000000001</v>
      </c>
      <c r="X43" s="50">
        <v>369.997589</v>
      </c>
      <c r="Y43" s="50">
        <v>365.10479700000002</v>
      </c>
      <c r="Z43" s="50">
        <v>361.27685500000001</v>
      </c>
      <c r="AA43" s="50">
        <v>357.404968</v>
      </c>
      <c r="AB43" s="50">
        <v>355.37441999999999</v>
      </c>
      <c r="AC43" s="50">
        <v>354.124664</v>
      </c>
      <c r="AD43" s="50">
        <v>353.65570100000002</v>
      </c>
      <c r="AE43" s="50">
        <v>353.99157700000001</v>
      </c>
      <c r="AF43" s="50">
        <v>355.08471700000001</v>
      </c>
      <c r="AG43" s="50">
        <v>356.87640399999998</v>
      </c>
      <c r="AH43" s="50">
        <v>359.30715900000001</v>
      </c>
      <c r="AI43" s="50">
        <v>362.35821499999997</v>
      </c>
      <c r="AJ43" s="50">
        <v>366.10754400000002</v>
      </c>
      <c r="AK43" s="50">
        <v>370.62902800000001</v>
      </c>
      <c r="AL43" s="50">
        <v>376.01809700000001</v>
      </c>
      <c r="AM43" s="51">
        <v>1.5547999999999999E-2</v>
      </c>
    </row>
    <row r="44" spans="1:39" ht="15" customHeight="1">
      <c r="A44" s="45" t="s">
        <v>118</v>
      </c>
      <c r="B44" s="49" t="s">
        <v>119</v>
      </c>
      <c r="C44" s="50">
        <v>1653</v>
      </c>
      <c r="D44" s="50">
        <v>1622.27124</v>
      </c>
      <c r="E44" s="50">
        <v>1651.092529</v>
      </c>
      <c r="F44" s="50">
        <v>1681.4135739999999</v>
      </c>
      <c r="G44" s="50">
        <v>1713.3955080000001</v>
      </c>
      <c r="H44" s="50">
        <v>1747.5119629999999</v>
      </c>
      <c r="I44" s="50">
        <v>1782.3476559999999</v>
      </c>
      <c r="J44" s="50">
        <v>1810.533936</v>
      </c>
      <c r="K44" s="50">
        <v>1837.880005</v>
      </c>
      <c r="L44" s="50">
        <v>1857.208862</v>
      </c>
      <c r="M44" s="50">
        <v>1885.647461</v>
      </c>
      <c r="N44" s="50">
        <v>1910.975952</v>
      </c>
      <c r="O44" s="50">
        <v>1913.604126</v>
      </c>
      <c r="P44" s="50">
        <v>1928.5667719999999</v>
      </c>
      <c r="Q44" s="50">
        <v>1953.8514399999999</v>
      </c>
      <c r="R44" s="50">
        <v>1983.9754640000001</v>
      </c>
      <c r="S44" s="50">
        <v>1985.625366</v>
      </c>
      <c r="T44" s="50">
        <v>1990.1339109999999</v>
      </c>
      <c r="U44" s="50">
        <v>2032.147827</v>
      </c>
      <c r="V44" s="50">
        <v>2073.2214359999998</v>
      </c>
      <c r="W44" s="50">
        <v>2118.6215820000002</v>
      </c>
      <c r="X44" s="50">
        <v>2164.3720699999999</v>
      </c>
      <c r="Y44" s="50">
        <v>2207.3779300000001</v>
      </c>
      <c r="Z44" s="50">
        <v>2242.1750489999999</v>
      </c>
      <c r="AA44" s="50">
        <v>2282.0341800000001</v>
      </c>
      <c r="AB44" s="50">
        <v>2310.8110350000002</v>
      </c>
      <c r="AC44" s="50">
        <v>2358.7456050000001</v>
      </c>
      <c r="AD44" s="50">
        <v>2427.3959960000002</v>
      </c>
      <c r="AE44" s="50">
        <v>2503.8088379999999</v>
      </c>
      <c r="AF44" s="50">
        <v>2582.016357</v>
      </c>
      <c r="AG44" s="50">
        <v>2660.8706050000001</v>
      </c>
      <c r="AH44" s="50">
        <v>2739.9677729999999</v>
      </c>
      <c r="AI44" s="50">
        <v>2826.7814939999998</v>
      </c>
      <c r="AJ44" s="50">
        <v>2919.2856449999999</v>
      </c>
      <c r="AK44" s="50">
        <v>3015.0864259999998</v>
      </c>
      <c r="AL44" s="50">
        <v>3114.304932</v>
      </c>
      <c r="AM44" s="51">
        <v>1.9366999999999999E-2</v>
      </c>
    </row>
    <row r="45" spans="1:39" ht="15" customHeight="1">
      <c r="A45" s="45" t="s">
        <v>120</v>
      </c>
      <c r="B45" s="49" t="s">
        <v>83</v>
      </c>
      <c r="C45" s="50">
        <v>1036</v>
      </c>
      <c r="D45" s="50">
        <v>1020.496216</v>
      </c>
      <c r="E45" s="50">
        <v>1035.548096</v>
      </c>
      <c r="F45" s="50">
        <v>1052.0527340000001</v>
      </c>
      <c r="G45" s="50">
        <v>1070.262573</v>
      </c>
      <c r="H45" s="50">
        <v>1090.696533</v>
      </c>
      <c r="I45" s="50">
        <v>1112.0201420000001</v>
      </c>
      <c r="J45" s="50">
        <v>1126.8942870000001</v>
      </c>
      <c r="K45" s="50">
        <v>1141.1274410000001</v>
      </c>
      <c r="L45" s="50">
        <v>1147.5373540000001</v>
      </c>
      <c r="M45" s="50">
        <v>1164.2322999999999</v>
      </c>
      <c r="N45" s="50">
        <v>1177.107788</v>
      </c>
      <c r="O45" s="50">
        <v>1186.020874</v>
      </c>
      <c r="P45" s="50">
        <v>1187.856812</v>
      </c>
      <c r="Q45" s="50">
        <v>1198.4868160000001</v>
      </c>
      <c r="R45" s="50">
        <v>1209.4454350000001</v>
      </c>
      <c r="S45" s="50">
        <v>1220.8154300000001</v>
      </c>
      <c r="T45" s="50">
        <v>1235.7475589999999</v>
      </c>
      <c r="U45" s="50">
        <v>1249.7958980000001</v>
      </c>
      <c r="V45" s="50">
        <v>1262.2558590000001</v>
      </c>
      <c r="W45" s="50">
        <v>1278.873047</v>
      </c>
      <c r="X45" s="50">
        <v>1295.6430660000001</v>
      </c>
      <c r="Y45" s="50">
        <v>1309.499268</v>
      </c>
      <c r="Z45" s="50">
        <v>1315.5500489999999</v>
      </c>
      <c r="AA45" s="50">
        <v>1325.173706</v>
      </c>
      <c r="AB45" s="50">
        <v>1330.158447</v>
      </c>
      <c r="AC45" s="50">
        <v>1345.047241</v>
      </c>
      <c r="AD45" s="50">
        <v>1380.447144</v>
      </c>
      <c r="AE45" s="50">
        <v>1421.3477780000001</v>
      </c>
      <c r="AF45" s="50">
        <v>1462.7414550000001</v>
      </c>
      <c r="AG45" s="50">
        <v>1503.431274</v>
      </c>
      <c r="AH45" s="50">
        <v>1542.9638669999999</v>
      </c>
      <c r="AI45" s="50">
        <v>1588.7597659999999</v>
      </c>
      <c r="AJ45" s="50">
        <v>1638.7380370000001</v>
      </c>
      <c r="AK45" s="50">
        <v>1690.448975</v>
      </c>
      <c r="AL45" s="50">
        <v>1743.9545900000001</v>
      </c>
      <c r="AM45" s="51">
        <v>1.5886000000000001E-2</v>
      </c>
    </row>
    <row r="46" spans="1:39" ht="15" customHeight="1">
      <c r="A46" s="45" t="s">
        <v>121</v>
      </c>
      <c r="B46" s="49" t="s">
        <v>85</v>
      </c>
      <c r="C46" s="50">
        <v>196</v>
      </c>
      <c r="D46" s="50">
        <v>198.220032</v>
      </c>
      <c r="E46" s="50">
        <v>203.45065299999999</v>
      </c>
      <c r="F46" s="50">
        <v>208.676254</v>
      </c>
      <c r="G46" s="50">
        <v>213.85211200000001</v>
      </c>
      <c r="H46" s="50">
        <v>218.97061199999999</v>
      </c>
      <c r="I46" s="50">
        <v>224.00762900000001</v>
      </c>
      <c r="J46" s="50">
        <v>228.92926</v>
      </c>
      <c r="K46" s="50">
        <v>233.69809000000001</v>
      </c>
      <c r="L46" s="50">
        <v>238.28424100000001</v>
      </c>
      <c r="M46" s="50">
        <v>241.665527</v>
      </c>
      <c r="N46" s="50">
        <v>245.74728400000001</v>
      </c>
      <c r="O46" s="50">
        <v>249.39679000000001</v>
      </c>
      <c r="P46" s="50">
        <v>256.77731299999999</v>
      </c>
      <c r="Q46" s="50">
        <v>267.73156699999998</v>
      </c>
      <c r="R46" s="50">
        <v>280.070831</v>
      </c>
      <c r="S46" s="50">
        <v>294.12127700000002</v>
      </c>
      <c r="T46" s="50">
        <v>308.97265599999997</v>
      </c>
      <c r="U46" s="50">
        <v>324.41101099999997</v>
      </c>
      <c r="V46" s="50">
        <v>340.33615099999997</v>
      </c>
      <c r="W46" s="50">
        <v>356.52105699999998</v>
      </c>
      <c r="X46" s="50">
        <v>372.99438500000002</v>
      </c>
      <c r="Y46" s="50">
        <v>389.73440599999998</v>
      </c>
      <c r="Z46" s="50">
        <v>405.95242300000001</v>
      </c>
      <c r="AA46" s="50">
        <v>423.60376000000002</v>
      </c>
      <c r="AB46" s="50">
        <v>441.27624500000002</v>
      </c>
      <c r="AC46" s="50">
        <v>460.46887199999998</v>
      </c>
      <c r="AD46" s="50">
        <v>479.43789700000002</v>
      </c>
      <c r="AE46" s="50">
        <v>500.22674599999999</v>
      </c>
      <c r="AF46" s="50">
        <v>521.86175500000002</v>
      </c>
      <c r="AG46" s="50">
        <v>544.37792999999999</v>
      </c>
      <c r="AH46" s="50">
        <v>567.81079099999999</v>
      </c>
      <c r="AI46" s="50">
        <v>592.19842500000004</v>
      </c>
      <c r="AJ46" s="50">
        <v>617.58013900000003</v>
      </c>
      <c r="AK46" s="50">
        <v>643.99572799999999</v>
      </c>
      <c r="AL46" s="50">
        <v>671.48852499999998</v>
      </c>
      <c r="AM46" s="51">
        <v>3.6538000000000001E-2</v>
      </c>
    </row>
    <row r="47" spans="1:39" ht="15" customHeight="1">
      <c r="A47" s="45" t="s">
        <v>122</v>
      </c>
      <c r="B47" s="49" t="s">
        <v>87</v>
      </c>
      <c r="C47" s="50">
        <v>421</v>
      </c>
      <c r="D47" s="50">
        <v>403.55487099999999</v>
      </c>
      <c r="E47" s="50">
        <v>412.09371900000002</v>
      </c>
      <c r="F47" s="50">
        <v>420.68463100000002</v>
      </c>
      <c r="G47" s="50">
        <v>429.280823</v>
      </c>
      <c r="H47" s="50">
        <v>437.84491000000003</v>
      </c>
      <c r="I47" s="50">
        <v>446.319885</v>
      </c>
      <c r="J47" s="50">
        <v>454.71038800000002</v>
      </c>
      <c r="K47" s="50">
        <v>463.05447400000003</v>
      </c>
      <c r="L47" s="50">
        <v>471.38732900000002</v>
      </c>
      <c r="M47" s="50">
        <v>479.74963400000001</v>
      </c>
      <c r="N47" s="50">
        <v>488.12088</v>
      </c>
      <c r="O47" s="50">
        <v>478.18640099999999</v>
      </c>
      <c r="P47" s="50">
        <v>483.93264799999997</v>
      </c>
      <c r="Q47" s="50">
        <v>487.63305700000001</v>
      </c>
      <c r="R47" s="50">
        <v>494.45922899999999</v>
      </c>
      <c r="S47" s="50">
        <v>470.68859900000001</v>
      </c>
      <c r="T47" s="50">
        <v>445.41366599999998</v>
      </c>
      <c r="U47" s="50">
        <v>457.94088699999998</v>
      </c>
      <c r="V47" s="50">
        <v>470.62936400000001</v>
      </c>
      <c r="W47" s="50">
        <v>483.22757000000001</v>
      </c>
      <c r="X47" s="50">
        <v>495.73464999999999</v>
      </c>
      <c r="Y47" s="50">
        <v>508.14428700000002</v>
      </c>
      <c r="Z47" s="50">
        <v>520.67254600000001</v>
      </c>
      <c r="AA47" s="50">
        <v>533.25677499999995</v>
      </c>
      <c r="AB47" s="50">
        <v>539.37622099999999</v>
      </c>
      <c r="AC47" s="50">
        <v>553.22937000000002</v>
      </c>
      <c r="AD47" s="50">
        <v>567.51104699999996</v>
      </c>
      <c r="AE47" s="50">
        <v>582.234375</v>
      </c>
      <c r="AF47" s="50">
        <v>597.41314699999998</v>
      </c>
      <c r="AG47" s="50">
        <v>613.06127900000001</v>
      </c>
      <c r="AH47" s="50">
        <v>629.19305399999996</v>
      </c>
      <c r="AI47" s="50">
        <v>645.82330300000001</v>
      </c>
      <c r="AJ47" s="50">
        <v>662.96765100000005</v>
      </c>
      <c r="AK47" s="50">
        <v>680.64154099999996</v>
      </c>
      <c r="AL47" s="50">
        <v>698.86175500000002</v>
      </c>
      <c r="AM47" s="51">
        <v>1.6282000000000001E-2</v>
      </c>
    </row>
    <row r="48" spans="1:39" ht="15" customHeight="1">
      <c r="A48" s="45" t="s">
        <v>123</v>
      </c>
      <c r="B48" s="49" t="s">
        <v>124</v>
      </c>
      <c r="C48" s="50">
        <v>3105</v>
      </c>
      <c r="D48" s="50">
        <v>3450.555664</v>
      </c>
      <c r="E48" s="50">
        <v>3844.4721679999998</v>
      </c>
      <c r="F48" s="50">
        <v>4262.8701170000004</v>
      </c>
      <c r="G48" s="50">
        <v>4709.4204099999997</v>
      </c>
      <c r="H48" s="50">
        <v>5172.3950199999999</v>
      </c>
      <c r="I48" s="50">
        <v>5640.7128910000001</v>
      </c>
      <c r="J48" s="50">
        <v>6116.9658200000003</v>
      </c>
      <c r="K48" s="50">
        <v>6621.2929690000001</v>
      </c>
      <c r="L48" s="50">
        <v>7137.9462890000004</v>
      </c>
      <c r="M48" s="50">
        <v>7685.5859380000002</v>
      </c>
      <c r="N48" s="50">
        <v>8257.0273440000001</v>
      </c>
      <c r="O48" s="50">
        <v>8848.7890619999998</v>
      </c>
      <c r="P48" s="50">
        <v>9456.8583980000003</v>
      </c>
      <c r="Q48" s="50">
        <v>10070.976562</v>
      </c>
      <c r="R48" s="50">
        <v>10722.702148</v>
      </c>
      <c r="S48" s="50">
        <v>11398.519531</v>
      </c>
      <c r="T48" s="50">
        <v>12043.756836</v>
      </c>
      <c r="U48" s="50">
        <v>12593.588867</v>
      </c>
      <c r="V48" s="50">
        <v>13166.017578000001</v>
      </c>
      <c r="W48" s="50">
        <v>13763.902344</v>
      </c>
      <c r="X48" s="50">
        <v>14386.502930000001</v>
      </c>
      <c r="Y48" s="50">
        <v>15024.596680000001</v>
      </c>
      <c r="Z48" s="50">
        <v>15688.959961</v>
      </c>
      <c r="AA48" s="50">
        <v>16374.608398</v>
      </c>
      <c r="AB48" s="50">
        <v>17079.802734000001</v>
      </c>
      <c r="AC48" s="50">
        <v>17802.216797000001</v>
      </c>
      <c r="AD48" s="50">
        <v>18511.119140999999</v>
      </c>
      <c r="AE48" s="50">
        <v>19259.65625</v>
      </c>
      <c r="AF48" s="50">
        <v>20038.791015999999</v>
      </c>
      <c r="AG48" s="50">
        <v>20779.443359000001</v>
      </c>
      <c r="AH48" s="50">
        <v>21570.796875</v>
      </c>
      <c r="AI48" s="50">
        <v>22318.419922000001</v>
      </c>
      <c r="AJ48" s="50">
        <v>23092.738281000002</v>
      </c>
      <c r="AK48" s="50">
        <v>23826.939452999999</v>
      </c>
      <c r="AL48" s="50">
        <v>24619.460938</v>
      </c>
      <c r="AM48" s="51">
        <v>5.9497000000000001E-2</v>
      </c>
    </row>
    <row r="49" spans="1:39" ht="15" customHeight="1">
      <c r="A49" s="45" t="s">
        <v>125</v>
      </c>
      <c r="B49" s="49" t="s">
        <v>83</v>
      </c>
      <c r="C49" s="50">
        <v>2350</v>
      </c>
      <c r="D49" s="50">
        <v>2625.9914549999999</v>
      </c>
      <c r="E49" s="50">
        <v>2917.0407709999999</v>
      </c>
      <c r="F49" s="50">
        <v>3223.2448730000001</v>
      </c>
      <c r="G49" s="50">
        <v>3545.4008789999998</v>
      </c>
      <c r="H49" s="50">
        <v>3883.8410640000002</v>
      </c>
      <c r="I49" s="50">
        <v>4225.2690430000002</v>
      </c>
      <c r="J49" s="50">
        <v>4578.546875</v>
      </c>
      <c r="K49" s="50">
        <v>4948.8422849999997</v>
      </c>
      <c r="L49" s="50">
        <v>5336.9492190000001</v>
      </c>
      <c r="M49" s="50">
        <v>5743.6347660000001</v>
      </c>
      <c r="N49" s="50">
        <v>6168.9350590000004</v>
      </c>
      <c r="O49" s="50">
        <v>6612.1401370000003</v>
      </c>
      <c r="P49" s="50">
        <v>7071.9155270000001</v>
      </c>
      <c r="Q49" s="50">
        <v>7546.8891599999997</v>
      </c>
      <c r="R49" s="50">
        <v>8038.7783200000003</v>
      </c>
      <c r="S49" s="50">
        <v>8537.9355469999991</v>
      </c>
      <c r="T49" s="50">
        <v>9053.1083980000003</v>
      </c>
      <c r="U49" s="50">
        <v>9584.2919920000004</v>
      </c>
      <c r="V49" s="50">
        <v>10133.840819999999</v>
      </c>
      <c r="W49" s="50">
        <v>10700.486328000001</v>
      </c>
      <c r="X49" s="50">
        <v>11283.223633</v>
      </c>
      <c r="Y49" s="50">
        <v>11881.210938</v>
      </c>
      <c r="Z49" s="50">
        <v>12493.909180000001</v>
      </c>
      <c r="AA49" s="50">
        <v>13121.042969</v>
      </c>
      <c r="AB49" s="50">
        <v>13761.559569999999</v>
      </c>
      <c r="AC49" s="50">
        <v>14411.256836</v>
      </c>
      <c r="AD49" s="50">
        <v>15061.167969</v>
      </c>
      <c r="AE49" s="50">
        <v>15717.595703000001</v>
      </c>
      <c r="AF49" s="50">
        <v>16385.132812</v>
      </c>
      <c r="AG49" s="50">
        <v>17049.025390999999</v>
      </c>
      <c r="AH49" s="50">
        <v>17715.001952999999</v>
      </c>
      <c r="AI49" s="50">
        <v>18375.792968999998</v>
      </c>
      <c r="AJ49" s="50">
        <v>19012.757812</v>
      </c>
      <c r="AK49" s="50">
        <v>19655.820312</v>
      </c>
      <c r="AL49" s="50">
        <v>20305.208984000001</v>
      </c>
      <c r="AM49" s="51">
        <v>6.2005999999999999E-2</v>
      </c>
    </row>
    <row r="50" spans="1:39" ht="15" customHeight="1">
      <c r="A50" s="45" t="s">
        <v>126</v>
      </c>
      <c r="B50" s="49" t="s">
        <v>85</v>
      </c>
      <c r="C50" s="50">
        <v>537</v>
      </c>
      <c r="D50" s="50">
        <v>584.84539800000005</v>
      </c>
      <c r="E50" s="50">
        <v>633.76464799999997</v>
      </c>
      <c r="F50" s="50">
        <v>684.61450200000002</v>
      </c>
      <c r="G50" s="50">
        <v>743.15033000000005</v>
      </c>
      <c r="H50" s="50">
        <v>799.42297399999995</v>
      </c>
      <c r="I50" s="50">
        <v>854.82305899999994</v>
      </c>
      <c r="J50" s="50">
        <v>903.15881300000001</v>
      </c>
      <c r="K50" s="50">
        <v>958.185608</v>
      </c>
      <c r="L50" s="50">
        <v>1005.828979</v>
      </c>
      <c r="M50" s="50">
        <v>1064.5004879999999</v>
      </c>
      <c r="N50" s="50">
        <v>1125.8081050000001</v>
      </c>
      <c r="O50" s="50">
        <v>1186.1369629999999</v>
      </c>
      <c r="P50" s="50">
        <v>1244.8447269999999</v>
      </c>
      <c r="Q50" s="50">
        <v>1295.7468260000001</v>
      </c>
      <c r="R50" s="50">
        <v>1356.7879640000001</v>
      </c>
      <c r="S50" s="50">
        <v>1415.3961179999999</v>
      </c>
      <c r="T50" s="50">
        <v>1472.580688</v>
      </c>
      <c r="U50" s="50">
        <v>1531.5394289999999</v>
      </c>
      <c r="V50" s="50">
        <v>1587.8460689999999</v>
      </c>
      <c r="W50" s="50">
        <v>1647.5579829999999</v>
      </c>
      <c r="X50" s="50">
        <v>1711.244019</v>
      </c>
      <c r="Y50" s="50">
        <v>1770.326294</v>
      </c>
      <c r="Z50" s="50">
        <v>1835.830322</v>
      </c>
      <c r="AA50" s="50">
        <v>1903.0529790000001</v>
      </c>
      <c r="AB50" s="50">
        <v>1970.960327</v>
      </c>
      <c r="AC50" s="50">
        <v>2041.14978</v>
      </c>
      <c r="AD50" s="50">
        <v>2091.6669919999999</v>
      </c>
      <c r="AE50" s="50">
        <v>2169.186279</v>
      </c>
      <c r="AF50" s="50">
        <v>2260.0983890000002</v>
      </c>
      <c r="AG50" s="50">
        <v>2310.3764649999998</v>
      </c>
      <c r="AH50" s="50">
        <v>2403.961914</v>
      </c>
      <c r="AI50" s="50">
        <v>2454.2651369999999</v>
      </c>
      <c r="AJ50" s="50">
        <v>2551.0578609999998</v>
      </c>
      <c r="AK50" s="50">
        <v>2598.0285640000002</v>
      </c>
      <c r="AL50" s="50">
        <v>2693.6696780000002</v>
      </c>
      <c r="AM50" s="51">
        <v>4.5945E-2</v>
      </c>
    </row>
    <row r="51" spans="1:39" ht="15" customHeight="1">
      <c r="A51" s="45" t="s">
        <v>127</v>
      </c>
      <c r="B51" s="49" t="s">
        <v>87</v>
      </c>
      <c r="C51" s="50">
        <v>218</v>
      </c>
      <c r="D51" s="50">
        <v>239.71873500000001</v>
      </c>
      <c r="E51" s="50">
        <v>293.66665599999999</v>
      </c>
      <c r="F51" s="50">
        <v>355.010559</v>
      </c>
      <c r="G51" s="50">
        <v>420.86901899999998</v>
      </c>
      <c r="H51" s="50">
        <v>489.13095099999998</v>
      </c>
      <c r="I51" s="50">
        <v>560.62085000000002</v>
      </c>
      <c r="J51" s="50">
        <v>635.26025400000003</v>
      </c>
      <c r="K51" s="50">
        <v>714.26495399999999</v>
      </c>
      <c r="L51" s="50">
        <v>795.16815199999996</v>
      </c>
      <c r="M51" s="50">
        <v>877.45068400000002</v>
      </c>
      <c r="N51" s="50">
        <v>962.28448500000002</v>
      </c>
      <c r="O51" s="50">
        <v>1050.5119629999999</v>
      </c>
      <c r="P51" s="50">
        <v>1140.098389</v>
      </c>
      <c r="Q51" s="50">
        <v>1228.3404539999999</v>
      </c>
      <c r="R51" s="50">
        <v>1327.135376</v>
      </c>
      <c r="S51" s="50">
        <v>1445.1876219999999</v>
      </c>
      <c r="T51" s="50">
        <v>1518.067749</v>
      </c>
      <c r="U51" s="50">
        <v>1477.7574460000001</v>
      </c>
      <c r="V51" s="50">
        <v>1444.331177</v>
      </c>
      <c r="W51" s="50">
        <v>1415.858154</v>
      </c>
      <c r="X51" s="50">
        <v>1392.0352780000001</v>
      </c>
      <c r="Y51" s="50">
        <v>1373.059937</v>
      </c>
      <c r="Z51" s="50">
        <v>1359.220337</v>
      </c>
      <c r="AA51" s="50">
        <v>1350.513062</v>
      </c>
      <c r="AB51" s="50">
        <v>1347.282837</v>
      </c>
      <c r="AC51" s="50">
        <v>1349.809692</v>
      </c>
      <c r="AD51" s="50">
        <v>1358.2825929999999</v>
      </c>
      <c r="AE51" s="50">
        <v>1372.8745120000001</v>
      </c>
      <c r="AF51" s="50">
        <v>1393.5611570000001</v>
      </c>
      <c r="AG51" s="50">
        <v>1420.0410159999999</v>
      </c>
      <c r="AH51" s="50">
        <v>1451.8321530000001</v>
      </c>
      <c r="AI51" s="50">
        <v>1488.3608400000001</v>
      </c>
      <c r="AJ51" s="50">
        <v>1528.9228519999999</v>
      </c>
      <c r="AK51" s="50">
        <v>1573.090332</v>
      </c>
      <c r="AL51" s="50">
        <v>1620.5810550000001</v>
      </c>
      <c r="AM51" s="51">
        <v>5.7818000000000001E-2</v>
      </c>
    </row>
    <row r="52" spans="1:39" ht="15" customHeight="1">
      <c r="A52" s="45" t="s">
        <v>128</v>
      </c>
      <c r="B52" s="49" t="s">
        <v>129</v>
      </c>
      <c r="C52" s="50">
        <v>969</v>
      </c>
      <c r="D52" s="50">
        <v>1035.2464600000001</v>
      </c>
      <c r="E52" s="50">
        <v>1100.0667719999999</v>
      </c>
      <c r="F52" s="50">
        <v>1166.244263</v>
      </c>
      <c r="G52" s="50">
        <v>1232.640259</v>
      </c>
      <c r="H52" s="50">
        <v>1299.1098629999999</v>
      </c>
      <c r="I52" s="50">
        <v>1365.462158</v>
      </c>
      <c r="J52" s="50">
        <v>1430.4913329999999</v>
      </c>
      <c r="K52" s="50">
        <v>1495.0913089999999</v>
      </c>
      <c r="L52" s="50">
        <v>1560.1014399999999</v>
      </c>
      <c r="M52" s="50">
        <v>1624.322388</v>
      </c>
      <c r="N52" s="50">
        <v>1670.5554199999999</v>
      </c>
      <c r="O52" s="50">
        <v>1726.3748780000001</v>
      </c>
      <c r="P52" s="50">
        <v>1778.865601</v>
      </c>
      <c r="Q52" s="50">
        <v>1835.869263</v>
      </c>
      <c r="R52" s="50">
        <v>1892.486206</v>
      </c>
      <c r="S52" s="50">
        <v>1949.796143</v>
      </c>
      <c r="T52" s="50">
        <v>2003.8408199999999</v>
      </c>
      <c r="U52" s="50">
        <v>2058.1591800000001</v>
      </c>
      <c r="V52" s="50">
        <v>2110.255615</v>
      </c>
      <c r="W52" s="50">
        <v>2161.8413089999999</v>
      </c>
      <c r="X52" s="50">
        <v>2212.0373540000001</v>
      </c>
      <c r="Y52" s="50">
        <v>2260.946289</v>
      </c>
      <c r="Z52" s="50">
        <v>2308.6298830000001</v>
      </c>
      <c r="AA52" s="50">
        <v>2355.3344729999999</v>
      </c>
      <c r="AB52" s="50">
        <v>2402.4929200000001</v>
      </c>
      <c r="AC52" s="50">
        <v>2448.3747560000002</v>
      </c>
      <c r="AD52" s="50">
        <v>2492.7985840000001</v>
      </c>
      <c r="AE52" s="50">
        <v>2535.780029</v>
      </c>
      <c r="AF52" s="50">
        <v>2577.1125489999999</v>
      </c>
      <c r="AG52" s="50">
        <v>2616.7578119999998</v>
      </c>
      <c r="AH52" s="50">
        <v>2654.3847660000001</v>
      </c>
      <c r="AI52" s="50">
        <v>2689.92749</v>
      </c>
      <c r="AJ52" s="50">
        <v>2723.4985350000002</v>
      </c>
      <c r="AK52" s="50">
        <v>2755.336914</v>
      </c>
      <c r="AL52" s="50">
        <v>2785.1132809999999</v>
      </c>
      <c r="AM52" s="51">
        <v>2.9534999999999999E-2</v>
      </c>
    </row>
    <row r="53" spans="1:39" ht="15" customHeight="1">
      <c r="A53" s="45" t="s">
        <v>130</v>
      </c>
      <c r="B53" s="49" t="s">
        <v>83</v>
      </c>
      <c r="C53" s="50">
        <v>412</v>
      </c>
      <c r="D53" s="50">
        <v>446.33746300000001</v>
      </c>
      <c r="E53" s="50">
        <v>479.14306599999998</v>
      </c>
      <c r="F53" s="50">
        <v>513.34521500000005</v>
      </c>
      <c r="G53" s="50">
        <v>547.91186500000003</v>
      </c>
      <c r="H53" s="50">
        <v>582.76879899999994</v>
      </c>
      <c r="I53" s="50">
        <v>617.821594</v>
      </c>
      <c r="J53" s="50">
        <v>651.948669</v>
      </c>
      <c r="K53" s="50">
        <v>686.13311799999997</v>
      </c>
      <c r="L53" s="50">
        <v>721.38861099999997</v>
      </c>
      <c r="M53" s="50">
        <v>756.64892599999996</v>
      </c>
      <c r="N53" s="50">
        <v>791.80554199999995</v>
      </c>
      <c r="O53" s="50">
        <v>824.780396</v>
      </c>
      <c r="P53" s="50">
        <v>858.52282700000001</v>
      </c>
      <c r="Q53" s="50">
        <v>891.98187299999995</v>
      </c>
      <c r="R53" s="50">
        <v>925.97259499999996</v>
      </c>
      <c r="S53" s="50">
        <v>959.32324200000005</v>
      </c>
      <c r="T53" s="50">
        <v>992.03247099999999</v>
      </c>
      <c r="U53" s="50">
        <v>1023.780701</v>
      </c>
      <c r="V53" s="50">
        <v>1054.1301269999999</v>
      </c>
      <c r="W53" s="50">
        <v>1084.615112</v>
      </c>
      <c r="X53" s="50">
        <v>1114.1976320000001</v>
      </c>
      <c r="Y53" s="50">
        <v>1143.0180660000001</v>
      </c>
      <c r="Z53" s="50">
        <v>1171.0280760000001</v>
      </c>
      <c r="AA53" s="50">
        <v>1198.2658690000001</v>
      </c>
      <c r="AB53" s="50">
        <v>1224.7388920000001</v>
      </c>
      <c r="AC53" s="50">
        <v>1250.4814449999999</v>
      </c>
      <c r="AD53" s="50">
        <v>1275.375366</v>
      </c>
      <c r="AE53" s="50">
        <v>1299.4648440000001</v>
      </c>
      <c r="AF53" s="50">
        <v>1322.5673830000001</v>
      </c>
      <c r="AG53" s="50">
        <v>1344.690186</v>
      </c>
      <c r="AH53" s="50">
        <v>1365.5527340000001</v>
      </c>
      <c r="AI53" s="50">
        <v>1385.1251219999999</v>
      </c>
      <c r="AJ53" s="50">
        <v>1403.525024</v>
      </c>
      <c r="AK53" s="50">
        <v>1420.948975</v>
      </c>
      <c r="AL53" s="50">
        <v>1437.029053</v>
      </c>
      <c r="AM53" s="51">
        <v>3.4987999999999998E-2</v>
      </c>
    </row>
    <row r="54" spans="1:39" ht="15" customHeight="1">
      <c r="A54" s="45" t="s">
        <v>131</v>
      </c>
      <c r="B54" s="49" t="s">
        <v>85</v>
      </c>
      <c r="C54" s="50">
        <v>454</v>
      </c>
      <c r="D54" s="50">
        <v>481.44448899999998</v>
      </c>
      <c r="E54" s="50">
        <v>509.00945999999999</v>
      </c>
      <c r="F54" s="50">
        <v>536.56732199999999</v>
      </c>
      <c r="G54" s="50">
        <v>564.02465800000004</v>
      </c>
      <c r="H54" s="50">
        <v>591.32421899999997</v>
      </c>
      <c r="I54" s="50">
        <v>618.38342299999999</v>
      </c>
      <c r="J54" s="50">
        <v>645.13085899999999</v>
      </c>
      <c r="K54" s="50">
        <v>671.49731399999996</v>
      </c>
      <c r="L54" s="50">
        <v>697.32086200000003</v>
      </c>
      <c r="M54" s="50">
        <v>722.47845500000005</v>
      </c>
      <c r="N54" s="50">
        <v>746.90033000000005</v>
      </c>
      <c r="O54" s="50">
        <v>770.58074999999997</v>
      </c>
      <c r="P54" s="50">
        <v>793.58166500000004</v>
      </c>
      <c r="Q54" s="50">
        <v>815.81030299999998</v>
      </c>
      <c r="R54" s="50">
        <v>837.28057899999999</v>
      </c>
      <c r="S54" s="50">
        <v>857.98596199999997</v>
      </c>
      <c r="T54" s="50">
        <v>877.97314500000005</v>
      </c>
      <c r="U54" s="50">
        <v>897.26483199999996</v>
      </c>
      <c r="V54" s="50">
        <v>915.87329099999999</v>
      </c>
      <c r="W54" s="50">
        <v>933.91796899999997</v>
      </c>
      <c r="X54" s="50">
        <v>951.57684300000005</v>
      </c>
      <c r="Y54" s="50">
        <v>968.91693099999998</v>
      </c>
      <c r="Z54" s="50">
        <v>985.936646</v>
      </c>
      <c r="AA54" s="50">
        <v>1002.5665279999999</v>
      </c>
      <c r="AB54" s="50">
        <v>1018.812683</v>
      </c>
      <c r="AC54" s="50">
        <v>1034.6926269999999</v>
      </c>
      <c r="AD54" s="50">
        <v>1050.165039</v>
      </c>
      <c r="AE54" s="50">
        <v>1065.2231449999999</v>
      </c>
      <c r="AF54" s="50">
        <v>1079.8564449999999</v>
      </c>
      <c r="AG54" s="50">
        <v>1094.027466</v>
      </c>
      <c r="AH54" s="50">
        <v>1107.686768</v>
      </c>
      <c r="AI54" s="50">
        <v>1120.790649</v>
      </c>
      <c r="AJ54" s="50">
        <v>1133.320923</v>
      </c>
      <c r="AK54" s="50">
        <v>1145.3084719999999</v>
      </c>
      <c r="AL54" s="50">
        <v>1156.7779539999999</v>
      </c>
      <c r="AM54" s="51">
        <v>2.6117999999999999E-2</v>
      </c>
    </row>
    <row r="55" spans="1:39" ht="15" customHeight="1">
      <c r="A55" s="45" t="s">
        <v>132</v>
      </c>
      <c r="B55" s="49" t="s">
        <v>87</v>
      </c>
      <c r="C55" s="50">
        <v>103</v>
      </c>
      <c r="D55" s="50">
        <v>107.464516</v>
      </c>
      <c r="E55" s="50">
        <v>111.91423</v>
      </c>
      <c r="F55" s="50">
        <v>116.331619</v>
      </c>
      <c r="G55" s="50">
        <v>120.703789</v>
      </c>
      <c r="H55" s="50">
        <v>125.016884</v>
      </c>
      <c r="I55" s="50">
        <v>129.25709499999999</v>
      </c>
      <c r="J55" s="50">
        <v>133.411789</v>
      </c>
      <c r="K55" s="50">
        <v>137.46095299999999</v>
      </c>
      <c r="L55" s="50">
        <v>141.39201399999999</v>
      </c>
      <c r="M55" s="50">
        <v>145.19490099999999</v>
      </c>
      <c r="N55" s="50">
        <v>131.84957900000001</v>
      </c>
      <c r="O55" s="50">
        <v>131.01379399999999</v>
      </c>
      <c r="P55" s="50">
        <v>126.76106299999999</v>
      </c>
      <c r="Q55" s="50">
        <v>128.07699600000001</v>
      </c>
      <c r="R55" s="50">
        <v>129.23307800000001</v>
      </c>
      <c r="S55" s="50">
        <v>132.48693800000001</v>
      </c>
      <c r="T55" s="50">
        <v>133.83517499999999</v>
      </c>
      <c r="U55" s="50">
        <v>137.113586</v>
      </c>
      <c r="V55" s="50">
        <v>140.25221300000001</v>
      </c>
      <c r="W55" s="50">
        <v>143.308258</v>
      </c>
      <c r="X55" s="50">
        <v>146.26297</v>
      </c>
      <c r="Y55" s="50">
        <v>149.01113900000001</v>
      </c>
      <c r="Z55" s="50">
        <v>151.664917</v>
      </c>
      <c r="AA55" s="50">
        <v>154.50192300000001</v>
      </c>
      <c r="AB55" s="50">
        <v>158.941452</v>
      </c>
      <c r="AC55" s="50">
        <v>163.20069899999999</v>
      </c>
      <c r="AD55" s="50">
        <v>167.25799599999999</v>
      </c>
      <c r="AE55" s="50">
        <v>171.092072</v>
      </c>
      <c r="AF55" s="50">
        <v>174.68867499999999</v>
      </c>
      <c r="AG55" s="50">
        <v>178.04002399999999</v>
      </c>
      <c r="AH55" s="50">
        <v>181.14527899999999</v>
      </c>
      <c r="AI55" s="50">
        <v>184.01177999999999</v>
      </c>
      <c r="AJ55" s="50">
        <v>186.65248099999999</v>
      </c>
      <c r="AK55" s="50">
        <v>189.079498</v>
      </c>
      <c r="AL55" s="50">
        <v>191.30619799999999</v>
      </c>
      <c r="AM55" s="51">
        <v>1.7107000000000001E-2</v>
      </c>
    </row>
    <row r="56" spans="1:39" ht="15" customHeight="1">
      <c r="A56" s="45" t="s">
        <v>133</v>
      </c>
      <c r="B56" s="49" t="s">
        <v>134</v>
      </c>
      <c r="C56" s="50">
        <v>2172</v>
      </c>
      <c r="D56" s="50">
        <v>2365.857422</v>
      </c>
      <c r="E56" s="50">
        <v>2566.788086</v>
      </c>
      <c r="F56" s="50">
        <v>2780.2224120000001</v>
      </c>
      <c r="G56" s="50">
        <v>3002.2773440000001</v>
      </c>
      <c r="H56" s="50">
        <v>3232.5764159999999</v>
      </c>
      <c r="I56" s="50">
        <v>3471.272461</v>
      </c>
      <c r="J56" s="50">
        <v>3708.8715820000002</v>
      </c>
      <c r="K56" s="50">
        <v>3954.625</v>
      </c>
      <c r="L56" s="50">
        <v>4159.5131840000004</v>
      </c>
      <c r="M56" s="50">
        <v>4440.125</v>
      </c>
      <c r="N56" s="50">
        <v>4713.7709960000002</v>
      </c>
      <c r="O56" s="50">
        <v>4970.779297</v>
      </c>
      <c r="P56" s="50">
        <v>5265.8715819999998</v>
      </c>
      <c r="Q56" s="50">
        <v>5565.3076170000004</v>
      </c>
      <c r="R56" s="50">
        <v>5868.9091799999997</v>
      </c>
      <c r="S56" s="50">
        <v>6188.2138670000004</v>
      </c>
      <c r="T56" s="50">
        <v>6497.8803710000002</v>
      </c>
      <c r="U56" s="50">
        <v>6840.7817379999997</v>
      </c>
      <c r="V56" s="50">
        <v>7210.1962890000004</v>
      </c>
      <c r="W56" s="50">
        <v>7578.7919920000004</v>
      </c>
      <c r="X56" s="50">
        <v>7956.0986329999996</v>
      </c>
      <c r="Y56" s="50">
        <v>8381.3037110000005</v>
      </c>
      <c r="Z56" s="50">
        <v>8792.4541019999997</v>
      </c>
      <c r="AA56" s="50">
        <v>9250.1191409999992</v>
      </c>
      <c r="AB56" s="50">
        <v>9701.8691409999992</v>
      </c>
      <c r="AC56" s="50">
        <v>10152.277344</v>
      </c>
      <c r="AD56" s="50">
        <v>10652.142578000001</v>
      </c>
      <c r="AE56" s="50">
        <v>11134.420898</v>
      </c>
      <c r="AF56" s="50">
        <v>11616.050781</v>
      </c>
      <c r="AG56" s="50">
        <v>12154.033203000001</v>
      </c>
      <c r="AH56" s="50">
        <v>12655.496094</v>
      </c>
      <c r="AI56" s="50">
        <v>13207.020508</v>
      </c>
      <c r="AJ56" s="50">
        <v>13728.841796999999</v>
      </c>
      <c r="AK56" s="50">
        <v>14305.536133</v>
      </c>
      <c r="AL56" s="50">
        <v>14849.298828000001</v>
      </c>
      <c r="AM56" s="51">
        <v>5.5509999999999997E-2</v>
      </c>
    </row>
    <row r="57" spans="1:39" ht="15" customHeight="1">
      <c r="A57" s="45" t="s">
        <v>135</v>
      </c>
      <c r="B57" s="49" t="s">
        <v>83</v>
      </c>
      <c r="C57" s="50">
        <v>1205</v>
      </c>
      <c r="D57" s="50">
        <v>1327.334351</v>
      </c>
      <c r="E57" s="50">
        <v>1452.362183</v>
      </c>
      <c r="F57" s="50">
        <v>1586.993774</v>
      </c>
      <c r="G57" s="50">
        <v>1727.570923</v>
      </c>
      <c r="H57" s="50">
        <v>1873.6551509999999</v>
      </c>
      <c r="I57" s="50">
        <v>2025.376587</v>
      </c>
      <c r="J57" s="50">
        <v>2183.139404</v>
      </c>
      <c r="K57" s="50">
        <v>2347.1586910000001</v>
      </c>
      <c r="L57" s="50">
        <v>2517.5620119999999</v>
      </c>
      <c r="M57" s="50">
        <v>2694.499268</v>
      </c>
      <c r="N57" s="50">
        <v>2878.108154</v>
      </c>
      <c r="O57" s="50">
        <v>3068.7624510000001</v>
      </c>
      <c r="P57" s="50">
        <v>3266.4250489999999</v>
      </c>
      <c r="Q57" s="50">
        <v>3471.4270019999999</v>
      </c>
      <c r="R57" s="50">
        <v>3684.4375</v>
      </c>
      <c r="S57" s="50">
        <v>3905.014893</v>
      </c>
      <c r="T57" s="50">
        <v>4133.7353519999997</v>
      </c>
      <c r="U57" s="50">
        <v>4370.8740230000003</v>
      </c>
      <c r="V57" s="50">
        <v>4617.1440430000002</v>
      </c>
      <c r="W57" s="50">
        <v>4873.0751950000003</v>
      </c>
      <c r="X57" s="50">
        <v>5138.2744140000004</v>
      </c>
      <c r="Y57" s="50">
        <v>5412.5092770000001</v>
      </c>
      <c r="Z57" s="50">
        <v>5695.9912109999996</v>
      </c>
      <c r="AA57" s="50">
        <v>5988.5815430000002</v>
      </c>
      <c r="AB57" s="50">
        <v>6290.126953</v>
      </c>
      <c r="AC57" s="50">
        <v>6600.5976559999999</v>
      </c>
      <c r="AD57" s="50">
        <v>6919.6171880000002</v>
      </c>
      <c r="AE57" s="50">
        <v>7246.4785160000001</v>
      </c>
      <c r="AF57" s="50">
        <v>7580.685547</v>
      </c>
      <c r="AG57" s="50">
        <v>7922.3310549999997</v>
      </c>
      <c r="AH57" s="50">
        <v>8271.3466800000006</v>
      </c>
      <c r="AI57" s="50">
        <v>8628.140625</v>
      </c>
      <c r="AJ57" s="50">
        <v>8992.4814449999994</v>
      </c>
      <c r="AK57" s="50">
        <v>9364.6494139999995</v>
      </c>
      <c r="AL57" s="50">
        <v>9745.1953119999998</v>
      </c>
      <c r="AM57" s="51">
        <v>6.0387999999999997E-2</v>
      </c>
    </row>
    <row r="58" spans="1:39" ht="15" customHeight="1">
      <c r="A58" s="45" t="s">
        <v>136</v>
      </c>
      <c r="B58" s="49" t="s">
        <v>85</v>
      </c>
      <c r="C58" s="50">
        <v>556</v>
      </c>
      <c r="D58" s="50">
        <v>599.79180899999994</v>
      </c>
      <c r="E58" s="50">
        <v>645.24084500000004</v>
      </c>
      <c r="F58" s="50">
        <v>692.31762700000002</v>
      </c>
      <c r="G58" s="50">
        <v>741.01300000000003</v>
      </c>
      <c r="H58" s="50">
        <v>791.40893600000004</v>
      </c>
      <c r="I58" s="50">
        <v>843.534851</v>
      </c>
      <c r="J58" s="50">
        <v>897.46612500000003</v>
      </c>
      <c r="K58" s="50">
        <v>953.220642</v>
      </c>
      <c r="L58" s="50">
        <v>1010.714172</v>
      </c>
      <c r="M58" s="50">
        <v>1069.935669</v>
      </c>
      <c r="N58" s="50">
        <v>1128.7404790000001</v>
      </c>
      <c r="O58" s="50">
        <v>1178.7117920000001</v>
      </c>
      <c r="P58" s="50">
        <v>1242.3085940000001</v>
      </c>
      <c r="Q58" s="50">
        <v>1301.5357670000001</v>
      </c>
      <c r="R58" s="50">
        <v>1355.3408199999999</v>
      </c>
      <c r="S58" s="50">
        <v>1409.5852050000001</v>
      </c>
      <c r="T58" s="50">
        <v>1463.3206789999999</v>
      </c>
      <c r="U58" s="50">
        <v>1517.3515620000001</v>
      </c>
      <c r="V58" s="50">
        <v>1585.0273440000001</v>
      </c>
      <c r="W58" s="50">
        <v>1639.5673830000001</v>
      </c>
      <c r="X58" s="50">
        <v>1688.8287350000001</v>
      </c>
      <c r="Y58" s="50">
        <v>1773.6220699999999</v>
      </c>
      <c r="Z58" s="50">
        <v>1830.611206</v>
      </c>
      <c r="AA58" s="50">
        <v>1923.0625</v>
      </c>
      <c r="AB58" s="50">
        <v>1998.7423100000001</v>
      </c>
      <c r="AC58" s="50">
        <v>2062.296875</v>
      </c>
      <c r="AD58" s="50">
        <v>2164.9440920000002</v>
      </c>
      <c r="AE58" s="50">
        <v>2240.3901369999999</v>
      </c>
      <c r="AF58" s="50">
        <v>2306.1403810000002</v>
      </c>
      <c r="AG58" s="50">
        <v>2419.1777339999999</v>
      </c>
      <c r="AH58" s="50">
        <v>2486.7666020000001</v>
      </c>
      <c r="AI58" s="50">
        <v>2595.1276859999998</v>
      </c>
      <c r="AJ58" s="50">
        <v>2664.7209469999998</v>
      </c>
      <c r="AK58" s="50">
        <v>2779.7836910000001</v>
      </c>
      <c r="AL58" s="50">
        <v>2851.8579100000002</v>
      </c>
      <c r="AM58" s="51">
        <v>4.6925000000000001E-2</v>
      </c>
    </row>
    <row r="59" spans="1:39" ht="15" customHeight="1">
      <c r="A59" s="45" t="s">
        <v>137</v>
      </c>
      <c r="B59" s="49" t="s">
        <v>87</v>
      </c>
      <c r="C59" s="50">
        <v>411</v>
      </c>
      <c r="D59" s="50">
        <v>438.73126200000002</v>
      </c>
      <c r="E59" s="50">
        <v>469.18496699999997</v>
      </c>
      <c r="F59" s="50">
        <v>500.91098</v>
      </c>
      <c r="G59" s="50">
        <v>533.69341999999995</v>
      </c>
      <c r="H59" s="50">
        <v>567.51238999999998</v>
      </c>
      <c r="I59" s="50">
        <v>602.36114499999996</v>
      </c>
      <c r="J59" s="50">
        <v>628.26611300000002</v>
      </c>
      <c r="K59" s="50">
        <v>654.24566700000003</v>
      </c>
      <c r="L59" s="50">
        <v>631.23724400000003</v>
      </c>
      <c r="M59" s="50">
        <v>675.69018600000004</v>
      </c>
      <c r="N59" s="50">
        <v>706.92248500000005</v>
      </c>
      <c r="O59" s="50">
        <v>723.30517599999996</v>
      </c>
      <c r="P59" s="50">
        <v>757.13830600000006</v>
      </c>
      <c r="Q59" s="50">
        <v>792.34454300000004</v>
      </c>
      <c r="R59" s="50">
        <v>829.13073699999995</v>
      </c>
      <c r="S59" s="50">
        <v>873.61377000000005</v>
      </c>
      <c r="T59" s="50">
        <v>900.82403599999998</v>
      </c>
      <c r="U59" s="50">
        <v>952.55621299999996</v>
      </c>
      <c r="V59" s="50">
        <v>1008.024841</v>
      </c>
      <c r="W59" s="50">
        <v>1066.149414</v>
      </c>
      <c r="X59" s="50">
        <v>1128.9954829999999</v>
      </c>
      <c r="Y59" s="50">
        <v>1195.1723629999999</v>
      </c>
      <c r="Z59" s="50">
        <v>1265.8515620000001</v>
      </c>
      <c r="AA59" s="50">
        <v>1338.475342</v>
      </c>
      <c r="AB59" s="50">
        <v>1413</v>
      </c>
      <c r="AC59" s="50">
        <v>1489.3831789999999</v>
      </c>
      <c r="AD59" s="50">
        <v>1567.580688</v>
      </c>
      <c r="AE59" s="50">
        <v>1647.5520019999999</v>
      </c>
      <c r="AF59" s="50">
        <v>1729.224487</v>
      </c>
      <c r="AG59" s="50">
        <v>1812.5239260000001</v>
      </c>
      <c r="AH59" s="50">
        <v>1897.3824460000001</v>
      </c>
      <c r="AI59" s="50">
        <v>1983.751831</v>
      </c>
      <c r="AJ59" s="50">
        <v>2071.639893</v>
      </c>
      <c r="AK59" s="50">
        <v>2161.1022950000001</v>
      </c>
      <c r="AL59" s="50">
        <v>2252.2458499999998</v>
      </c>
      <c r="AM59" s="51">
        <v>4.9287999999999998E-2</v>
      </c>
    </row>
    <row r="60" spans="1:39" ht="15" customHeight="1">
      <c r="A60" s="45" t="s">
        <v>138</v>
      </c>
      <c r="B60" s="49" t="s">
        <v>139</v>
      </c>
      <c r="C60" s="50">
        <v>682</v>
      </c>
      <c r="D60" s="50">
        <v>732.34155299999998</v>
      </c>
      <c r="E60" s="50">
        <v>790.55230700000004</v>
      </c>
      <c r="F60" s="50">
        <v>857.33648700000003</v>
      </c>
      <c r="G60" s="50">
        <v>928.03857400000004</v>
      </c>
      <c r="H60" s="50">
        <v>1001.773315</v>
      </c>
      <c r="I60" s="50">
        <v>1079.5192870000001</v>
      </c>
      <c r="J60" s="50">
        <v>1161.706543</v>
      </c>
      <c r="K60" s="50">
        <v>1247.723755</v>
      </c>
      <c r="L60" s="50">
        <v>1336.9929199999999</v>
      </c>
      <c r="M60" s="50">
        <v>1430.098755</v>
      </c>
      <c r="N60" s="50">
        <v>1527.9986570000001</v>
      </c>
      <c r="O60" s="50">
        <v>1630.8183590000001</v>
      </c>
      <c r="P60" s="50">
        <v>1738.239014</v>
      </c>
      <c r="Q60" s="50">
        <v>1851.4125979999999</v>
      </c>
      <c r="R60" s="50">
        <v>1969.770874</v>
      </c>
      <c r="S60" s="50">
        <v>2097.6083979999999</v>
      </c>
      <c r="T60" s="50">
        <v>2196.2836910000001</v>
      </c>
      <c r="U60" s="50">
        <v>2302.4614259999998</v>
      </c>
      <c r="V60" s="50">
        <v>2418.8312989999999</v>
      </c>
      <c r="W60" s="50">
        <v>2544.0434570000002</v>
      </c>
      <c r="X60" s="50">
        <v>2677.1469729999999</v>
      </c>
      <c r="Y60" s="50">
        <v>2817.2221679999998</v>
      </c>
      <c r="Z60" s="50">
        <v>2962.876221</v>
      </c>
      <c r="AA60" s="50">
        <v>3115.8947750000002</v>
      </c>
      <c r="AB60" s="50">
        <v>3276.2705080000001</v>
      </c>
      <c r="AC60" s="50">
        <v>3442.0280760000001</v>
      </c>
      <c r="AD60" s="50">
        <v>3614.3286130000001</v>
      </c>
      <c r="AE60" s="50">
        <v>3791.3393550000001</v>
      </c>
      <c r="AF60" s="50">
        <v>3977.274414</v>
      </c>
      <c r="AG60" s="50">
        <v>4170.2773440000001</v>
      </c>
      <c r="AH60" s="50">
        <v>4370.6953119999998</v>
      </c>
      <c r="AI60" s="50">
        <v>4578.8491210000002</v>
      </c>
      <c r="AJ60" s="50">
        <v>4795.6674800000001</v>
      </c>
      <c r="AK60" s="50">
        <v>5022.001953</v>
      </c>
      <c r="AL60" s="50">
        <v>5258.2597660000001</v>
      </c>
      <c r="AM60" s="51">
        <v>5.9693000000000003E-2</v>
      </c>
    </row>
    <row r="61" spans="1:39" ht="15" customHeight="1">
      <c r="A61" s="45" t="s">
        <v>140</v>
      </c>
      <c r="B61" s="49" t="s">
        <v>83</v>
      </c>
      <c r="C61" s="50">
        <v>448</v>
      </c>
      <c r="D61" s="50">
        <v>483.67218000000003</v>
      </c>
      <c r="E61" s="50">
        <v>523.49877900000001</v>
      </c>
      <c r="F61" s="50">
        <v>565.59869400000002</v>
      </c>
      <c r="G61" s="50">
        <v>610.00720200000001</v>
      </c>
      <c r="H61" s="50">
        <v>656.94610599999999</v>
      </c>
      <c r="I61" s="50">
        <v>706.59027100000003</v>
      </c>
      <c r="J61" s="50">
        <v>759.07733199999996</v>
      </c>
      <c r="K61" s="50">
        <v>814.36389199999996</v>
      </c>
      <c r="L61" s="50">
        <v>872.57678199999998</v>
      </c>
      <c r="M61" s="50">
        <v>933.82531700000004</v>
      </c>
      <c r="N61" s="50">
        <v>998.28308100000004</v>
      </c>
      <c r="O61" s="50">
        <v>1065.908447</v>
      </c>
      <c r="P61" s="50">
        <v>1136.743774</v>
      </c>
      <c r="Q61" s="50">
        <v>1211.0913089999999</v>
      </c>
      <c r="R61" s="50">
        <v>1288.9327390000001</v>
      </c>
      <c r="S61" s="50">
        <v>1370.2232670000001</v>
      </c>
      <c r="T61" s="50">
        <v>1455.165649</v>
      </c>
      <c r="U61" s="50">
        <v>1544.055298</v>
      </c>
      <c r="V61" s="50">
        <v>1637.1094969999999</v>
      </c>
      <c r="W61" s="50">
        <v>1734.4133300000001</v>
      </c>
      <c r="X61" s="50">
        <v>1836.033447</v>
      </c>
      <c r="Y61" s="50">
        <v>1941.8082280000001</v>
      </c>
      <c r="Z61" s="50">
        <v>2051.5751949999999</v>
      </c>
      <c r="AA61" s="50">
        <v>2165.150635</v>
      </c>
      <c r="AB61" s="50">
        <v>2282.6530760000001</v>
      </c>
      <c r="AC61" s="50">
        <v>2404.1020509999998</v>
      </c>
      <c r="AD61" s="50">
        <v>2529.3447270000001</v>
      </c>
      <c r="AE61" s="50">
        <v>2658.4140619999998</v>
      </c>
      <c r="AF61" s="50">
        <v>2791.4340820000002</v>
      </c>
      <c r="AG61" s="50">
        <v>2928.4331050000001</v>
      </c>
      <c r="AH61" s="50">
        <v>3069.7385250000002</v>
      </c>
      <c r="AI61" s="50">
        <v>3215.6596679999998</v>
      </c>
      <c r="AJ61" s="50">
        <v>3367.033203</v>
      </c>
      <c r="AK61" s="50">
        <v>3524.6464839999999</v>
      </c>
      <c r="AL61" s="50">
        <v>3688.7907709999999</v>
      </c>
      <c r="AM61" s="51">
        <v>6.1575999999999999E-2</v>
      </c>
    </row>
    <row r="62" spans="1:39" ht="15" customHeight="1">
      <c r="A62" s="45" t="s">
        <v>141</v>
      </c>
      <c r="B62" s="49" t="s">
        <v>85</v>
      </c>
      <c r="C62" s="50">
        <v>124</v>
      </c>
      <c r="D62" s="50">
        <v>131.97567699999999</v>
      </c>
      <c r="E62" s="50">
        <v>142.41799900000001</v>
      </c>
      <c r="F62" s="50">
        <v>153.525452</v>
      </c>
      <c r="G62" s="50">
        <v>165.23994400000001</v>
      </c>
      <c r="H62" s="50">
        <v>176.87252799999999</v>
      </c>
      <c r="I62" s="50">
        <v>189.080353</v>
      </c>
      <c r="J62" s="50">
        <v>201.98240699999999</v>
      </c>
      <c r="K62" s="50">
        <v>215.188354</v>
      </c>
      <c r="L62" s="50">
        <v>228.35704000000001</v>
      </c>
      <c r="M62" s="50">
        <v>241.70463599999999</v>
      </c>
      <c r="N62" s="50">
        <v>255.58424400000001</v>
      </c>
      <c r="O62" s="50">
        <v>270.05688500000002</v>
      </c>
      <c r="P62" s="50">
        <v>285.117188</v>
      </c>
      <c r="Q62" s="50">
        <v>300.76025399999997</v>
      </c>
      <c r="R62" s="50">
        <v>316.917236</v>
      </c>
      <c r="S62" s="50">
        <v>334.30337500000002</v>
      </c>
      <c r="T62" s="50">
        <v>353.88891599999999</v>
      </c>
      <c r="U62" s="50">
        <v>375.56585699999999</v>
      </c>
      <c r="V62" s="50">
        <v>398.21835299999998</v>
      </c>
      <c r="W62" s="50">
        <v>421.96298200000001</v>
      </c>
      <c r="X62" s="50">
        <v>446.827606</v>
      </c>
      <c r="Y62" s="50">
        <v>472.80767800000001</v>
      </c>
      <c r="Z62" s="50">
        <v>498.89401199999998</v>
      </c>
      <c r="AA62" s="50">
        <v>527.16863999999998</v>
      </c>
      <c r="AB62" s="50">
        <v>557.65423599999997</v>
      </c>
      <c r="AC62" s="50">
        <v>588.36718800000006</v>
      </c>
      <c r="AD62" s="50">
        <v>620.54956100000004</v>
      </c>
      <c r="AE62" s="50">
        <v>654.26153599999998</v>
      </c>
      <c r="AF62" s="50">
        <v>689.56604000000004</v>
      </c>
      <c r="AG62" s="50">
        <v>726.52929700000004</v>
      </c>
      <c r="AH62" s="50">
        <v>765.22259499999996</v>
      </c>
      <c r="AI62" s="50">
        <v>805.72033699999997</v>
      </c>
      <c r="AJ62" s="50">
        <v>848.10217299999999</v>
      </c>
      <c r="AK62" s="50">
        <v>892.45202600000005</v>
      </c>
      <c r="AL62" s="50">
        <v>938.85913100000005</v>
      </c>
      <c r="AM62" s="51">
        <v>5.9404999999999999E-2</v>
      </c>
    </row>
    <row r="63" spans="1:39" ht="15" customHeight="1">
      <c r="A63" s="45" t="s">
        <v>142</v>
      </c>
      <c r="B63" s="49" t="s">
        <v>87</v>
      </c>
      <c r="C63" s="50">
        <v>110</v>
      </c>
      <c r="D63" s="50">
        <v>116.69371</v>
      </c>
      <c r="E63" s="50">
        <v>124.635582</v>
      </c>
      <c r="F63" s="50">
        <v>138.21232599999999</v>
      </c>
      <c r="G63" s="50">
        <v>152.791428</v>
      </c>
      <c r="H63" s="50">
        <v>167.954712</v>
      </c>
      <c r="I63" s="50">
        <v>183.84858700000001</v>
      </c>
      <c r="J63" s="50">
        <v>200.646759</v>
      </c>
      <c r="K63" s="50">
        <v>218.171494</v>
      </c>
      <c r="L63" s="50">
        <v>236.059021</v>
      </c>
      <c r="M63" s="50">
        <v>254.56886299999999</v>
      </c>
      <c r="N63" s="50">
        <v>274.131348</v>
      </c>
      <c r="O63" s="50">
        <v>294.853027</v>
      </c>
      <c r="P63" s="50">
        <v>316.37811299999998</v>
      </c>
      <c r="Q63" s="50">
        <v>339.56100500000002</v>
      </c>
      <c r="R63" s="50">
        <v>363.920929</v>
      </c>
      <c r="S63" s="50">
        <v>393.08175699999998</v>
      </c>
      <c r="T63" s="50">
        <v>387.22918700000002</v>
      </c>
      <c r="U63" s="50">
        <v>382.84023999999999</v>
      </c>
      <c r="V63" s="50">
        <v>383.50344799999999</v>
      </c>
      <c r="W63" s="50">
        <v>387.66720600000002</v>
      </c>
      <c r="X63" s="50">
        <v>394.28591899999998</v>
      </c>
      <c r="Y63" s="50">
        <v>402.60632299999997</v>
      </c>
      <c r="Z63" s="50">
        <v>412.40689099999997</v>
      </c>
      <c r="AA63" s="50">
        <v>423.575378</v>
      </c>
      <c r="AB63" s="50">
        <v>435.96310399999999</v>
      </c>
      <c r="AC63" s="50">
        <v>449.55883799999998</v>
      </c>
      <c r="AD63" s="50">
        <v>464.43435699999998</v>
      </c>
      <c r="AE63" s="50">
        <v>478.66381799999999</v>
      </c>
      <c r="AF63" s="50">
        <v>496.27444500000001</v>
      </c>
      <c r="AG63" s="50">
        <v>515.31488000000002</v>
      </c>
      <c r="AH63" s="50">
        <v>535.73406999999997</v>
      </c>
      <c r="AI63" s="50">
        <v>557.46911599999999</v>
      </c>
      <c r="AJ63" s="50">
        <v>580.53216599999996</v>
      </c>
      <c r="AK63" s="50">
        <v>604.903503</v>
      </c>
      <c r="AL63" s="50">
        <v>630.60992399999998</v>
      </c>
      <c r="AM63" s="51">
        <v>5.0873000000000002E-2</v>
      </c>
    </row>
    <row r="64" spans="1:39" ht="15" customHeight="1">
      <c r="A64" s="45" t="s">
        <v>143</v>
      </c>
      <c r="B64" s="49" t="s">
        <v>144</v>
      </c>
      <c r="C64" s="50">
        <v>812</v>
      </c>
      <c r="D64" s="50">
        <v>844.31591800000001</v>
      </c>
      <c r="E64" s="50">
        <v>876.875</v>
      </c>
      <c r="F64" s="50">
        <v>912.69104000000004</v>
      </c>
      <c r="G64" s="50">
        <v>951.384094</v>
      </c>
      <c r="H64" s="50">
        <v>990.53906199999994</v>
      </c>
      <c r="I64" s="50">
        <v>1030.3232419999999</v>
      </c>
      <c r="J64" s="50">
        <v>1070.50415</v>
      </c>
      <c r="K64" s="50">
        <v>1111.3378909999999</v>
      </c>
      <c r="L64" s="50">
        <v>1153.013672</v>
      </c>
      <c r="M64" s="50">
        <v>1195.6834719999999</v>
      </c>
      <c r="N64" s="50">
        <v>1239.0805660000001</v>
      </c>
      <c r="O64" s="50">
        <v>1283.0826420000001</v>
      </c>
      <c r="P64" s="50">
        <v>1327.712769</v>
      </c>
      <c r="Q64" s="50">
        <v>1372.904663</v>
      </c>
      <c r="R64" s="50">
        <v>1418.80249</v>
      </c>
      <c r="S64" s="50">
        <v>1467.8629149999999</v>
      </c>
      <c r="T64" s="50">
        <v>1484.117432</v>
      </c>
      <c r="U64" s="50">
        <v>1505.7595209999999</v>
      </c>
      <c r="V64" s="50">
        <v>1531.208862</v>
      </c>
      <c r="W64" s="50">
        <v>1559.947144</v>
      </c>
      <c r="X64" s="50">
        <v>1591.460693</v>
      </c>
      <c r="Y64" s="50">
        <v>1625.590942</v>
      </c>
      <c r="Z64" s="50">
        <v>1660.9273679999999</v>
      </c>
      <c r="AA64" s="50">
        <v>1699.1816409999999</v>
      </c>
      <c r="AB64" s="50">
        <v>1739.0623780000001</v>
      </c>
      <c r="AC64" s="50">
        <v>1779.9841309999999</v>
      </c>
      <c r="AD64" s="50">
        <v>1821.76001</v>
      </c>
      <c r="AE64" s="50">
        <v>1864.835693</v>
      </c>
      <c r="AF64" s="50">
        <v>1909.740967</v>
      </c>
      <c r="AG64" s="50">
        <v>1971.400635</v>
      </c>
      <c r="AH64" s="50">
        <v>2044.5131839999999</v>
      </c>
      <c r="AI64" s="50">
        <v>2121.156982</v>
      </c>
      <c r="AJ64" s="50">
        <v>2201.2231449999999</v>
      </c>
      <c r="AK64" s="50">
        <v>2284.810547</v>
      </c>
      <c r="AL64" s="50">
        <v>2371.9602049999999</v>
      </c>
      <c r="AM64" s="51">
        <v>3.0846999999999999E-2</v>
      </c>
    </row>
    <row r="65" spans="1:39" ht="15" customHeight="1">
      <c r="A65" s="45" t="s">
        <v>145</v>
      </c>
      <c r="B65" s="49" t="s">
        <v>83</v>
      </c>
      <c r="C65" s="50">
        <v>292</v>
      </c>
      <c r="D65" s="50">
        <v>313.45657299999999</v>
      </c>
      <c r="E65" s="50">
        <v>335.48529100000002</v>
      </c>
      <c r="F65" s="50">
        <v>358.063782</v>
      </c>
      <c r="G65" s="50">
        <v>381.18914799999999</v>
      </c>
      <c r="H65" s="50">
        <v>404.82928500000003</v>
      </c>
      <c r="I65" s="50">
        <v>428.97274800000002</v>
      </c>
      <c r="J65" s="50">
        <v>453.56341600000002</v>
      </c>
      <c r="K65" s="50">
        <v>478.56664999999998</v>
      </c>
      <c r="L65" s="50">
        <v>503.96038800000002</v>
      </c>
      <c r="M65" s="50">
        <v>529.69006300000001</v>
      </c>
      <c r="N65" s="50">
        <v>555.72760000000005</v>
      </c>
      <c r="O65" s="50">
        <v>582.13525400000003</v>
      </c>
      <c r="P65" s="50">
        <v>608.92010500000004</v>
      </c>
      <c r="Q65" s="50">
        <v>636.09667999999999</v>
      </c>
      <c r="R65" s="50">
        <v>663.63147000000004</v>
      </c>
      <c r="S65" s="50">
        <v>691.48602300000005</v>
      </c>
      <c r="T65" s="50">
        <v>719.64581299999998</v>
      </c>
      <c r="U65" s="50">
        <v>748.05383300000005</v>
      </c>
      <c r="V65" s="50">
        <v>776.65588400000001</v>
      </c>
      <c r="W65" s="50">
        <v>805.32605000000001</v>
      </c>
      <c r="X65" s="50">
        <v>833.97485400000005</v>
      </c>
      <c r="Y65" s="50">
        <v>862.60687299999995</v>
      </c>
      <c r="Z65" s="50">
        <v>891.24957300000005</v>
      </c>
      <c r="AA65" s="50">
        <v>919.86566200000004</v>
      </c>
      <c r="AB65" s="50">
        <v>948.31921399999999</v>
      </c>
      <c r="AC65" s="50">
        <v>976.37792999999999</v>
      </c>
      <c r="AD65" s="50">
        <v>1003.854919</v>
      </c>
      <c r="AE65" s="50">
        <v>1031.1116939999999</v>
      </c>
      <c r="AF65" s="50">
        <v>1058.6358640000001</v>
      </c>
      <c r="AG65" s="50">
        <v>1101.4600829999999</v>
      </c>
      <c r="AH65" s="50">
        <v>1154.4544679999999</v>
      </c>
      <c r="AI65" s="50">
        <v>1209.7583010000001</v>
      </c>
      <c r="AJ65" s="50">
        <v>1267.333374</v>
      </c>
      <c r="AK65" s="50">
        <v>1327.272827</v>
      </c>
      <c r="AL65" s="50">
        <v>1389.673828</v>
      </c>
      <c r="AM65" s="51">
        <v>4.4771999999999999E-2</v>
      </c>
    </row>
    <row r="66" spans="1:39" ht="15" customHeight="1">
      <c r="A66" s="45" t="s">
        <v>146</v>
      </c>
      <c r="B66" s="49" t="s">
        <v>85</v>
      </c>
      <c r="C66" s="50">
        <v>121</v>
      </c>
      <c r="D66" s="50">
        <v>129.52899199999999</v>
      </c>
      <c r="E66" s="50">
        <v>138.25256300000001</v>
      </c>
      <c r="F66" s="50">
        <v>147.138443</v>
      </c>
      <c r="G66" s="50">
        <v>156.17970299999999</v>
      </c>
      <c r="H66" s="50">
        <v>165.35005200000001</v>
      </c>
      <c r="I66" s="50">
        <v>174.641785</v>
      </c>
      <c r="J66" s="50">
        <v>184.04229699999999</v>
      </c>
      <c r="K66" s="50">
        <v>193.55275</v>
      </c>
      <c r="L66" s="50">
        <v>203.16629</v>
      </c>
      <c r="M66" s="50">
        <v>212.89193700000001</v>
      </c>
      <c r="N66" s="50">
        <v>222.70173600000001</v>
      </c>
      <c r="O66" s="50">
        <v>232.59227000000001</v>
      </c>
      <c r="P66" s="50">
        <v>242.556152</v>
      </c>
      <c r="Q66" s="50">
        <v>252.538895</v>
      </c>
      <c r="R66" s="50">
        <v>262.513397</v>
      </c>
      <c r="S66" s="50">
        <v>272.47906499999999</v>
      </c>
      <c r="T66" s="50">
        <v>282.43722500000001</v>
      </c>
      <c r="U66" s="50">
        <v>292.33785999999998</v>
      </c>
      <c r="V66" s="50">
        <v>302.155914</v>
      </c>
      <c r="W66" s="50">
        <v>311.93221999999997</v>
      </c>
      <c r="X66" s="50">
        <v>321.696594</v>
      </c>
      <c r="Y66" s="50">
        <v>331.49359099999998</v>
      </c>
      <c r="Z66" s="50">
        <v>341.28100599999999</v>
      </c>
      <c r="AA66" s="50">
        <v>351.095032</v>
      </c>
      <c r="AB66" s="50">
        <v>361.08099399999998</v>
      </c>
      <c r="AC66" s="50">
        <v>371.15734900000001</v>
      </c>
      <c r="AD66" s="50">
        <v>381.40429699999999</v>
      </c>
      <c r="AE66" s="50">
        <v>391.87014799999997</v>
      </c>
      <c r="AF66" s="50">
        <v>402.60226399999999</v>
      </c>
      <c r="AG66" s="50">
        <v>413.56048600000003</v>
      </c>
      <c r="AH66" s="50">
        <v>424.64370700000001</v>
      </c>
      <c r="AI66" s="50">
        <v>435.98382600000002</v>
      </c>
      <c r="AJ66" s="50">
        <v>447.60363799999999</v>
      </c>
      <c r="AK66" s="50">
        <v>459.59051499999998</v>
      </c>
      <c r="AL66" s="50">
        <v>471.947632</v>
      </c>
      <c r="AM66" s="51">
        <v>3.8760999999999997E-2</v>
      </c>
    </row>
    <row r="67" spans="1:39" ht="15" customHeight="1">
      <c r="A67" s="45" t="s">
        <v>147</v>
      </c>
      <c r="B67" s="49" t="s">
        <v>87</v>
      </c>
      <c r="C67" s="50">
        <v>399</v>
      </c>
      <c r="D67" s="50">
        <v>401.33032200000002</v>
      </c>
      <c r="E67" s="50">
        <v>403.13714599999997</v>
      </c>
      <c r="F67" s="50">
        <v>407.488831</v>
      </c>
      <c r="G67" s="50">
        <v>414.01525900000001</v>
      </c>
      <c r="H67" s="50">
        <v>420.359711</v>
      </c>
      <c r="I67" s="50">
        <v>426.70871</v>
      </c>
      <c r="J67" s="50">
        <v>432.89837599999998</v>
      </c>
      <c r="K67" s="50">
        <v>439.21856700000001</v>
      </c>
      <c r="L67" s="50">
        <v>445.887024</v>
      </c>
      <c r="M67" s="50">
        <v>453.10144000000003</v>
      </c>
      <c r="N67" s="50">
        <v>460.651276</v>
      </c>
      <c r="O67" s="50">
        <v>468.35513300000002</v>
      </c>
      <c r="P67" s="50">
        <v>476.23651100000001</v>
      </c>
      <c r="Q67" s="50">
        <v>484.26910400000003</v>
      </c>
      <c r="R67" s="50">
        <v>492.65756199999998</v>
      </c>
      <c r="S67" s="50">
        <v>503.89785799999999</v>
      </c>
      <c r="T67" s="50">
        <v>482.03439300000002</v>
      </c>
      <c r="U67" s="50">
        <v>465.36779799999999</v>
      </c>
      <c r="V67" s="50">
        <v>452.39712500000002</v>
      </c>
      <c r="W67" s="50">
        <v>442.68881199999998</v>
      </c>
      <c r="X67" s="50">
        <v>435.78930700000001</v>
      </c>
      <c r="Y67" s="50">
        <v>431.49050899999997</v>
      </c>
      <c r="Z67" s="50">
        <v>428.39685100000003</v>
      </c>
      <c r="AA67" s="50">
        <v>428.22091699999999</v>
      </c>
      <c r="AB67" s="50">
        <v>429.66220099999998</v>
      </c>
      <c r="AC67" s="50">
        <v>432.448914</v>
      </c>
      <c r="AD67" s="50">
        <v>436.50067100000001</v>
      </c>
      <c r="AE67" s="50">
        <v>441.85394300000002</v>
      </c>
      <c r="AF67" s="50">
        <v>448.50277699999998</v>
      </c>
      <c r="AG67" s="50">
        <v>456.380066</v>
      </c>
      <c r="AH67" s="50">
        <v>465.4151</v>
      </c>
      <c r="AI67" s="50">
        <v>475.41476399999999</v>
      </c>
      <c r="AJ67" s="50">
        <v>486.28619400000002</v>
      </c>
      <c r="AK67" s="50">
        <v>497.94732699999997</v>
      </c>
      <c r="AL67" s="50">
        <v>510.33883700000001</v>
      </c>
      <c r="AM67" s="51">
        <v>7.0920000000000002E-3</v>
      </c>
    </row>
    <row r="68" spans="1:39" ht="15" customHeight="1">
      <c r="A68" s="45" t="s">
        <v>148</v>
      </c>
      <c r="B68" s="48" t="s">
        <v>149</v>
      </c>
      <c r="C68" s="52">
        <v>29778</v>
      </c>
      <c r="D68" s="52">
        <v>31041.490234000001</v>
      </c>
      <c r="E68" s="52">
        <v>32482.244140999999</v>
      </c>
      <c r="F68" s="52">
        <v>33990.222655999998</v>
      </c>
      <c r="G68" s="52">
        <v>35545.351562000003</v>
      </c>
      <c r="H68" s="52">
        <v>37136.578125</v>
      </c>
      <c r="I68" s="52">
        <v>38759.246094000002</v>
      </c>
      <c r="J68" s="52">
        <v>40403.234375</v>
      </c>
      <c r="K68" s="52">
        <v>42082.65625</v>
      </c>
      <c r="L68" s="52">
        <v>43784.984375</v>
      </c>
      <c r="M68" s="52">
        <v>45534.296875</v>
      </c>
      <c r="N68" s="52">
        <v>47304.386719000002</v>
      </c>
      <c r="O68" s="52">
        <v>49100.664062000003</v>
      </c>
      <c r="P68" s="52">
        <v>50912.175780999998</v>
      </c>
      <c r="Q68" s="52">
        <v>52747.535155999998</v>
      </c>
      <c r="R68" s="52">
        <v>54613.6875</v>
      </c>
      <c r="S68" s="52">
        <v>56506.199219000002</v>
      </c>
      <c r="T68" s="52">
        <v>58410.117187999997</v>
      </c>
      <c r="U68" s="52">
        <v>60363.503905999998</v>
      </c>
      <c r="V68" s="52">
        <v>62384.332030999998</v>
      </c>
      <c r="W68" s="52">
        <v>64479.304687999997</v>
      </c>
      <c r="X68" s="52">
        <v>66632.515625</v>
      </c>
      <c r="Y68" s="52">
        <v>68841.921875</v>
      </c>
      <c r="Z68" s="52">
        <v>71100.273438000004</v>
      </c>
      <c r="AA68" s="52">
        <v>73411.914061999996</v>
      </c>
      <c r="AB68" s="52">
        <v>75779.40625</v>
      </c>
      <c r="AC68" s="52">
        <v>78219.453125</v>
      </c>
      <c r="AD68" s="52">
        <v>80735.726561999996</v>
      </c>
      <c r="AE68" s="52">
        <v>83323.796875</v>
      </c>
      <c r="AF68" s="52">
        <v>85985.757811999996</v>
      </c>
      <c r="AG68" s="52">
        <v>88714.984375</v>
      </c>
      <c r="AH68" s="52">
        <v>91509.632811999996</v>
      </c>
      <c r="AI68" s="52">
        <v>94372.679688000004</v>
      </c>
      <c r="AJ68" s="52">
        <v>97303.132811999996</v>
      </c>
      <c r="AK68" s="52">
        <v>100298.539062</v>
      </c>
      <c r="AL68" s="52">
        <v>103360.804688</v>
      </c>
      <c r="AM68" s="53">
        <v>3.6013000000000003E-2</v>
      </c>
    </row>
    <row r="71" spans="1:39" ht="15" customHeight="1">
      <c r="B71" s="48" t="s">
        <v>150</v>
      </c>
    </row>
    <row r="72" spans="1:39" ht="15" customHeight="1">
      <c r="A72" s="45" t="s">
        <v>151</v>
      </c>
      <c r="B72" s="49" t="s">
        <v>81</v>
      </c>
      <c r="C72" s="50">
        <v>6235</v>
      </c>
      <c r="D72" s="50">
        <v>6517.2841799999997</v>
      </c>
      <c r="E72" s="50">
        <v>6775.9301759999998</v>
      </c>
      <c r="F72" s="50">
        <v>7010.2172849999997</v>
      </c>
      <c r="G72" s="50">
        <v>7228.830078</v>
      </c>
      <c r="H72" s="50">
        <v>7456.7768550000001</v>
      </c>
      <c r="I72" s="50">
        <v>7688.576172</v>
      </c>
      <c r="J72" s="50">
        <v>7924.716797</v>
      </c>
      <c r="K72" s="50">
        <v>8152.7314450000003</v>
      </c>
      <c r="L72" s="50">
        <v>8424.5917969999991</v>
      </c>
      <c r="M72" s="50">
        <v>8640.7128909999992</v>
      </c>
      <c r="N72" s="50">
        <v>8829.2695309999999</v>
      </c>
      <c r="O72" s="50">
        <v>9053.8173829999996</v>
      </c>
      <c r="P72" s="50">
        <v>9279.4853519999997</v>
      </c>
      <c r="Q72" s="50">
        <v>9501.4091800000006</v>
      </c>
      <c r="R72" s="50">
        <v>9711.1796880000002</v>
      </c>
      <c r="S72" s="50">
        <v>9920.7119139999995</v>
      </c>
      <c r="T72" s="50">
        <v>10103.678711</v>
      </c>
      <c r="U72" s="50">
        <v>10286.519531</v>
      </c>
      <c r="V72" s="50">
        <v>10469.439453000001</v>
      </c>
      <c r="W72" s="50">
        <v>10650.774414</v>
      </c>
      <c r="X72" s="50">
        <v>10846.291015999999</v>
      </c>
      <c r="Y72" s="50">
        <v>11030.311523</v>
      </c>
      <c r="Z72" s="50">
        <v>11229.783203000001</v>
      </c>
      <c r="AA72" s="50">
        <v>11419.052734000001</v>
      </c>
      <c r="AB72" s="50">
        <v>11602.791015999999</v>
      </c>
      <c r="AC72" s="50">
        <v>11783.269531</v>
      </c>
      <c r="AD72" s="50">
        <v>11975.101562</v>
      </c>
      <c r="AE72" s="50">
        <v>12176.208984000001</v>
      </c>
      <c r="AF72" s="50">
        <v>12386.894531</v>
      </c>
      <c r="AG72" s="50">
        <v>12605.395508</v>
      </c>
      <c r="AH72" s="50">
        <v>12830.905273</v>
      </c>
      <c r="AI72" s="50">
        <v>13050.955078000001</v>
      </c>
      <c r="AJ72" s="50">
        <v>13270.03125</v>
      </c>
      <c r="AK72" s="50">
        <v>13487.726562</v>
      </c>
      <c r="AL72" s="50">
        <v>13701.009765999999</v>
      </c>
      <c r="AM72" s="51">
        <v>2.2093999999999999E-2</v>
      </c>
    </row>
    <row r="73" spans="1:39" ht="15" customHeight="1">
      <c r="A73" s="45" t="s">
        <v>152</v>
      </c>
      <c r="B73" s="49" t="s">
        <v>83</v>
      </c>
      <c r="C73" s="50">
        <v>3446</v>
      </c>
      <c r="D73" s="50">
        <v>3625.8779300000001</v>
      </c>
      <c r="E73" s="50">
        <v>3817.9799800000001</v>
      </c>
      <c r="F73" s="50">
        <v>4013.9624020000001</v>
      </c>
      <c r="G73" s="50">
        <v>4216.6860349999997</v>
      </c>
      <c r="H73" s="50">
        <v>4419.3544920000004</v>
      </c>
      <c r="I73" s="50">
        <v>4620.6337890000004</v>
      </c>
      <c r="J73" s="50">
        <v>4820.1601559999999</v>
      </c>
      <c r="K73" s="50">
        <v>5009.8510740000002</v>
      </c>
      <c r="L73" s="50">
        <v>5192.6210940000001</v>
      </c>
      <c r="M73" s="50">
        <v>5370.7421880000002</v>
      </c>
      <c r="N73" s="50">
        <v>5546.5649409999996</v>
      </c>
      <c r="O73" s="50">
        <v>5722.8637699999999</v>
      </c>
      <c r="P73" s="50">
        <v>5894.2939450000003</v>
      </c>
      <c r="Q73" s="50">
        <v>6065.1245120000003</v>
      </c>
      <c r="R73" s="50">
        <v>6230.8862300000001</v>
      </c>
      <c r="S73" s="50">
        <v>6379.7021480000003</v>
      </c>
      <c r="T73" s="50">
        <v>6497.9736329999996</v>
      </c>
      <c r="U73" s="50">
        <v>6610.1650390000004</v>
      </c>
      <c r="V73" s="50">
        <v>6718.6123049999997</v>
      </c>
      <c r="W73" s="50">
        <v>6823.0839839999999</v>
      </c>
      <c r="X73" s="50">
        <v>6940.4296880000002</v>
      </c>
      <c r="Y73" s="50">
        <v>7046.1577150000003</v>
      </c>
      <c r="Z73" s="50">
        <v>7161.3662109999996</v>
      </c>
      <c r="AA73" s="50">
        <v>7267.8686520000001</v>
      </c>
      <c r="AB73" s="50">
        <v>7371.0302730000003</v>
      </c>
      <c r="AC73" s="50">
        <v>7478.2612300000001</v>
      </c>
      <c r="AD73" s="50">
        <v>7593.9345700000003</v>
      </c>
      <c r="AE73" s="50">
        <v>7717.201172</v>
      </c>
      <c r="AF73" s="50">
        <v>7850.0048829999996</v>
      </c>
      <c r="AG73" s="50">
        <v>7988.5776370000003</v>
      </c>
      <c r="AH73" s="50">
        <v>8134.0649409999996</v>
      </c>
      <c r="AI73" s="50">
        <v>8278.3515619999998</v>
      </c>
      <c r="AJ73" s="50">
        <v>8423.9335940000001</v>
      </c>
      <c r="AK73" s="50">
        <v>8565.0058590000008</v>
      </c>
      <c r="AL73" s="50">
        <v>8701.1845699999994</v>
      </c>
      <c r="AM73" s="51">
        <v>2.6079999999999999E-2</v>
      </c>
    </row>
    <row r="74" spans="1:39" ht="15" customHeight="1">
      <c r="A74" s="45" t="s">
        <v>153</v>
      </c>
      <c r="B74" s="49" t="s">
        <v>85</v>
      </c>
      <c r="C74" s="50">
        <v>555</v>
      </c>
      <c r="D74" s="50">
        <v>572.34661900000003</v>
      </c>
      <c r="E74" s="50">
        <v>589.34863299999995</v>
      </c>
      <c r="F74" s="50">
        <v>602.24267599999996</v>
      </c>
      <c r="G74" s="50">
        <v>610.78320299999996</v>
      </c>
      <c r="H74" s="50">
        <v>620.15423599999997</v>
      </c>
      <c r="I74" s="50">
        <v>639.53509499999996</v>
      </c>
      <c r="J74" s="50">
        <v>659.14434800000004</v>
      </c>
      <c r="K74" s="50">
        <v>677.96093800000006</v>
      </c>
      <c r="L74" s="50">
        <v>697.01147500000002</v>
      </c>
      <c r="M74" s="50">
        <v>715.82409700000005</v>
      </c>
      <c r="N74" s="50">
        <v>733.62933299999997</v>
      </c>
      <c r="O74" s="50">
        <v>752.43866000000003</v>
      </c>
      <c r="P74" s="50">
        <v>773.14190699999995</v>
      </c>
      <c r="Q74" s="50">
        <v>793.22741699999995</v>
      </c>
      <c r="R74" s="50">
        <v>811.566956</v>
      </c>
      <c r="S74" s="50">
        <v>831.10613999999998</v>
      </c>
      <c r="T74" s="50">
        <v>851.90136700000005</v>
      </c>
      <c r="U74" s="50">
        <v>874.52984600000002</v>
      </c>
      <c r="V74" s="50">
        <v>898.40399200000002</v>
      </c>
      <c r="W74" s="50">
        <v>923.12616000000003</v>
      </c>
      <c r="X74" s="50">
        <v>948.39355499999999</v>
      </c>
      <c r="Y74" s="50">
        <v>973.83783000000005</v>
      </c>
      <c r="Z74" s="50">
        <v>1001.004578</v>
      </c>
      <c r="AA74" s="50">
        <v>1027.9241939999999</v>
      </c>
      <c r="AB74" s="50">
        <v>1054.3917240000001</v>
      </c>
      <c r="AC74" s="50">
        <v>1081.3929439999999</v>
      </c>
      <c r="AD74" s="50">
        <v>1109.5157469999999</v>
      </c>
      <c r="AE74" s="50">
        <v>1138.4104</v>
      </c>
      <c r="AF74" s="50">
        <v>1167.5958250000001</v>
      </c>
      <c r="AG74" s="50">
        <v>1197.676025</v>
      </c>
      <c r="AH74" s="50">
        <v>1228.0722659999999</v>
      </c>
      <c r="AI74" s="50">
        <v>1257.4617920000001</v>
      </c>
      <c r="AJ74" s="50">
        <v>1286.4335940000001</v>
      </c>
      <c r="AK74" s="50">
        <v>1316.6361079999999</v>
      </c>
      <c r="AL74" s="50">
        <v>1347.2677000000001</v>
      </c>
      <c r="AM74" s="51">
        <v>2.5499000000000001E-2</v>
      </c>
    </row>
    <row r="75" spans="1:39" ht="15" customHeight="1">
      <c r="A75" s="45" t="s">
        <v>154</v>
      </c>
      <c r="B75" s="49" t="s">
        <v>87</v>
      </c>
      <c r="C75" s="50">
        <v>2234</v>
      </c>
      <c r="D75" s="50">
        <v>2319.0595699999999</v>
      </c>
      <c r="E75" s="50">
        <v>2368.6015619999998</v>
      </c>
      <c r="F75" s="50">
        <v>2394.0122070000002</v>
      </c>
      <c r="G75" s="50">
        <v>2401.3610840000001</v>
      </c>
      <c r="H75" s="50">
        <v>2417.2680660000001</v>
      </c>
      <c r="I75" s="50">
        <v>2428.406982</v>
      </c>
      <c r="J75" s="50">
        <v>2445.4123540000001</v>
      </c>
      <c r="K75" s="50">
        <v>2464.9194339999999</v>
      </c>
      <c r="L75" s="50">
        <v>2534.9589839999999</v>
      </c>
      <c r="M75" s="50">
        <v>2554.1459960000002</v>
      </c>
      <c r="N75" s="50">
        <v>2549.0747070000002</v>
      </c>
      <c r="O75" s="50">
        <v>2578.514893</v>
      </c>
      <c r="P75" s="50">
        <v>2612.0495609999998</v>
      </c>
      <c r="Q75" s="50">
        <v>2643.056885</v>
      </c>
      <c r="R75" s="50">
        <v>2668.726807</v>
      </c>
      <c r="S75" s="50">
        <v>2709.9040530000002</v>
      </c>
      <c r="T75" s="50">
        <v>2753.803711</v>
      </c>
      <c r="U75" s="50">
        <v>2801.8242190000001</v>
      </c>
      <c r="V75" s="50">
        <v>2852.4228520000001</v>
      </c>
      <c r="W75" s="50">
        <v>2904.5642090000001</v>
      </c>
      <c r="X75" s="50">
        <v>2957.4677729999999</v>
      </c>
      <c r="Y75" s="50">
        <v>3010.3159179999998</v>
      </c>
      <c r="Z75" s="50">
        <v>3067.4128420000002</v>
      </c>
      <c r="AA75" s="50">
        <v>3123.2602539999998</v>
      </c>
      <c r="AB75" s="50">
        <v>3177.369385</v>
      </c>
      <c r="AC75" s="50">
        <v>3223.6154790000001</v>
      </c>
      <c r="AD75" s="50">
        <v>3271.6513669999999</v>
      </c>
      <c r="AE75" s="50">
        <v>3320.5974120000001</v>
      </c>
      <c r="AF75" s="50">
        <v>3369.2939449999999</v>
      </c>
      <c r="AG75" s="50">
        <v>3419.1416020000001</v>
      </c>
      <c r="AH75" s="50">
        <v>3468.7687989999999</v>
      </c>
      <c r="AI75" s="50">
        <v>3515.1411130000001</v>
      </c>
      <c r="AJ75" s="50">
        <v>3559.6640619999998</v>
      </c>
      <c r="AK75" s="50">
        <v>3606.0852049999999</v>
      </c>
      <c r="AL75" s="50">
        <v>3652.5571289999998</v>
      </c>
      <c r="AM75" s="51">
        <v>1.345E-2</v>
      </c>
    </row>
    <row r="76" spans="1:39" ht="15" customHeight="1">
      <c r="A76" s="45" t="s">
        <v>155</v>
      </c>
      <c r="B76" s="49" t="s">
        <v>89</v>
      </c>
      <c r="C76" s="50">
        <v>797</v>
      </c>
      <c r="D76" s="50">
        <v>814.31341599999996</v>
      </c>
      <c r="E76" s="50">
        <v>832.54174799999998</v>
      </c>
      <c r="F76" s="50">
        <v>850.93450900000005</v>
      </c>
      <c r="G76" s="50">
        <v>868.08532700000001</v>
      </c>
      <c r="H76" s="50">
        <v>884.36328100000003</v>
      </c>
      <c r="I76" s="50">
        <v>899.87091099999998</v>
      </c>
      <c r="J76" s="50">
        <v>915.00018299999999</v>
      </c>
      <c r="K76" s="50">
        <v>930.10821499999997</v>
      </c>
      <c r="L76" s="50">
        <v>945.30841099999998</v>
      </c>
      <c r="M76" s="50">
        <v>960.37695299999996</v>
      </c>
      <c r="N76" s="50">
        <v>975.49829099999999</v>
      </c>
      <c r="O76" s="50">
        <v>991.31237799999997</v>
      </c>
      <c r="P76" s="50">
        <v>1006.232849</v>
      </c>
      <c r="Q76" s="50">
        <v>1024.769775</v>
      </c>
      <c r="R76" s="50">
        <v>1044.1087649999999</v>
      </c>
      <c r="S76" s="50">
        <v>1068.7189940000001</v>
      </c>
      <c r="T76" s="50">
        <v>1094.1195070000001</v>
      </c>
      <c r="U76" s="50">
        <v>1120.505737</v>
      </c>
      <c r="V76" s="50">
        <v>1147.934448</v>
      </c>
      <c r="W76" s="50">
        <v>1176.325073</v>
      </c>
      <c r="X76" s="50">
        <v>1205.3436280000001</v>
      </c>
      <c r="Y76" s="50">
        <v>1235.2358400000001</v>
      </c>
      <c r="Z76" s="50">
        <v>1266.1448969999999</v>
      </c>
      <c r="AA76" s="50">
        <v>1298.1407469999999</v>
      </c>
      <c r="AB76" s="50">
        <v>1329.5070800000001</v>
      </c>
      <c r="AC76" s="50">
        <v>1364.8549800000001</v>
      </c>
      <c r="AD76" s="50">
        <v>1401.499634</v>
      </c>
      <c r="AE76" s="50">
        <v>1439.491943</v>
      </c>
      <c r="AF76" s="50">
        <v>1478.8847659999999</v>
      </c>
      <c r="AG76" s="50">
        <v>1519.7332759999999</v>
      </c>
      <c r="AH76" s="50">
        <v>1562.0948490000001</v>
      </c>
      <c r="AI76" s="50">
        <v>1606.029053</v>
      </c>
      <c r="AJ76" s="50">
        <v>1651.5981449999999</v>
      </c>
      <c r="AK76" s="50">
        <v>1698.8664550000001</v>
      </c>
      <c r="AL76" s="50">
        <v>1747.9021</v>
      </c>
      <c r="AM76" s="51">
        <v>2.2720000000000001E-2</v>
      </c>
    </row>
    <row r="77" spans="1:39" ht="15" customHeight="1">
      <c r="A77" s="45" t="s">
        <v>156</v>
      </c>
      <c r="B77" s="49" t="s">
        <v>83</v>
      </c>
      <c r="C77" s="50">
        <v>314</v>
      </c>
      <c r="D77" s="50">
        <v>320.90008499999999</v>
      </c>
      <c r="E77" s="50">
        <v>328.37051400000001</v>
      </c>
      <c r="F77" s="50">
        <v>336.26971400000002</v>
      </c>
      <c r="G77" s="50">
        <v>343.67099000000002</v>
      </c>
      <c r="H77" s="50">
        <v>350.793182</v>
      </c>
      <c r="I77" s="50">
        <v>357.69940200000002</v>
      </c>
      <c r="J77" s="50">
        <v>364.70428500000003</v>
      </c>
      <c r="K77" s="50">
        <v>371.83026100000001</v>
      </c>
      <c r="L77" s="50">
        <v>379.05014</v>
      </c>
      <c r="M77" s="50">
        <v>386.29541</v>
      </c>
      <c r="N77" s="50">
        <v>393.511414</v>
      </c>
      <c r="O77" s="50">
        <v>400.94512900000001</v>
      </c>
      <c r="P77" s="50">
        <v>408.62274200000002</v>
      </c>
      <c r="Q77" s="50">
        <v>416.60351600000001</v>
      </c>
      <c r="R77" s="50">
        <v>424.91039999999998</v>
      </c>
      <c r="S77" s="50">
        <v>436.73355099999998</v>
      </c>
      <c r="T77" s="50">
        <v>448.902466</v>
      </c>
      <c r="U77" s="50">
        <v>461.51687600000002</v>
      </c>
      <c r="V77" s="50">
        <v>474.602081</v>
      </c>
      <c r="W77" s="50">
        <v>488.11086999999998</v>
      </c>
      <c r="X77" s="50">
        <v>501.86407500000001</v>
      </c>
      <c r="Y77" s="50">
        <v>515.98706100000004</v>
      </c>
      <c r="Z77" s="50">
        <v>530.55041500000004</v>
      </c>
      <c r="AA77" s="50">
        <v>545.58587599999998</v>
      </c>
      <c r="AB77" s="50">
        <v>560.21179199999995</v>
      </c>
      <c r="AC77" s="50">
        <v>577.41394000000003</v>
      </c>
      <c r="AD77" s="50">
        <v>595.22094700000002</v>
      </c>
      <c r="AE77" s="50">
        <v>613.65594499999997</v>
      </c>
      <c r="AF77" s="50">
        <v>632.74285899999995</v>
      </c>
      <c r="AG77" s="50">
        <v>652.506531</v>
      </c>
      <c r="AH77" s="50">
        <v>672.97326699999996</v>
      </c>
      <c r="AI77" s="50">
        <v>694.16949499999998</v>
      </c>
      <c r="AJ77" s="50">
        <v>716.12396200000001</v>
      </c>
      <c r="AK77" s="50">
        <v>738.86517300000003</v>
      </c>
      <c r="AL77" s="50">
        <v>762.42443800000001</v>
      </c>
      <c r="AM77" s="51">
        <v>2.5779E-2</v>
      </c>
    </row>
    <row r="78" spans="1:39" ht="15" customHeight="1">
      <c r="A78" s="45" t="s">
        <v>157</v>
      </c>
      <c r="B78" s="49" t="s">
        <v>85</v>
      </c>
      <c r="C78" s="50">
        <v>97</v>
      </c>
      <c r="D78" s="50">
        <v>102.62593099999999</v>
      </c>
      <c r="E78" s="50">
        <v>109.072639</v>
      </c>
      <c r="F78" s="50">
        <v>115.792709</v>
      </c>
      <c r="G78" s="50">
        <v>122.390182</v>
      </c>
      <c r="H78" s="50">
        <v>129.031509</v>
      </c>
      <c r="I78" s="50">
        <v>135.74374399999999</v>
      </c>
      <c r="J78" s="50">
        <v>142.681061</v>
      </c>
      <c r="K78" s="50">
        <v>149.862595</v>
      </c>
      <c r="L78" s="50">
        <v>157.28076200000001</v>
      </c>
      <c r="M78" s="50">
        <v>164.905991</v>
      </c>
      <c r="N78" s="50">
        <v>172.713516</v>
      </c>
      <c r="O78" s="50">
        <v>180.84123199999999</v>
      </c>
      <c r="P78" s="50">
        <v>189.31402600000001</v>
      </c>
      <c r="Q78" s="50">
        <v>198.17764299999999</v>
      </c>
      <c r="R78" s="50">
        <v>207.459091</v>
      </c>
      <c r="S78" s="50">
        <v>217.562546</v>
      </c>
      <c r="T78" s="50">
        <v>228.06336999999999</v>
      </c>
      <c r="U78" s="50">
        <v>239.03121899999999</v>
      </c>
      <c r="V78" s="50">
        <v>250.49418600000001</v>
      </c>
      <c r="W78" s="50">
        <v>262.43661500000002</v>
      </c>
      <c r="X78" s="50">
        <v>274.75933800000001</v>
      </c>
      <c r="Y78" s="50">
        <v>287.55007899999998</v>
      </c>
      <c r="Z78" s="50">
        <v>300.86520400000001</v>
      </c>
      <c r="AA78" s="50">
        <v>314.73840300000001</v>
      </c>
      <c r="AB78" s="50">
        <v>328.57254</v>
      </c>
      <c r="AC78" s="50">
        <v>343.20547499999998</v>
      </c>
      <c r="AD78" s="50">
        <v>358.44000199999999</v>
      </c>
      <c r="AE78" s="50">
        <v>374.30126999999999</v>
      </c>
      <c r="AF78" s="50">
        <v>390.81573500000002</v>
      </c>
      <c r="AG78" s="50">
        <v>408.010651</v>
      </c>
      <c r="AH78" s="50">
        <v>425.91467299999999</v>
      </c>
      <c r="AI78" s="50">
        <v>444.55764799999997</v>
      </c>
      <c r="AJ78" s="50">
        <v>463.97052000000002</v>
      </c>
      <c r="AK78" s="50">
        <v>484.18566900000002</v>
      </c>
      <c r="AL78" s="50">
        <v>505.23684700000001</v>
      </c>
      <c r="AM78" s="51">
        <v>4.7996999999999998E-2</v>
      </c>
    </row>
    <row r="79" spans="1:39" ht="15" customHeight="1">
      <c r="A79" s="45" t="s">
        <v>158</v>
      </c>
      <c r="B79" s="49" t="s">
        <v>87</v>
      </c>
      <c r="C79" s="50">
        <v>386</v>
      </c>
      <c r="D79" s="50">
        <v>390.78741500000001</v>
      </c>
      <c r="E79" s="50">
        <v>395.09860200000003</v>
      </c>
      <c r="F79" s="50">
        <v>398.87207000000001</v>
      </c>
      <c r="G79" s="50">
        <v>402.02413899999999</v>
      </c>
      <c r="H79" s="50">
        <v>404.53860500000002</v>
      </c>
      <c r="I79" s="50">
        <v>406.42776500000002</v>
      </c>
      <c r="J79" s="50">
        <v>407.61483800000002</v>
      </c>
      <c r="K79" s="50">
        <v>408.415344</v>
      </c>
      <c r="L79" s="50">
        <v>408.97747800000002</v>
      </c>
      <c r="M79" s="50">
        <v>409.175568</v>
      </c>
      <c r="N79" s="50">
        <v>409.273346</v>
      </c>
      <c r="O79" s="50">
        <v>409.52596999999997</v>
      </c>
      <c r="P79" s="50">
        <v>408.29608200000001</v>
      </c>
      <c r="Q79" s="50">
        <v>409.98870799999997</v>
      </c>
      <c r="R79" s="50">
        <v>411.73928799999999</v>
      </c>
      <c r="S79" s="50">
        <v>414.42288200000002</v>
      </c>
      <c r="T79" s="50">
        <v>417.15368699999999</v>
      </c>
      <c r="U79" s="50">
        <v>419.95764200000002</v>
      </c>
      <c r="V79" s="50">
        <v>422.83822600000002</v>
      </c>
      <c r="W79" s="50">
        <v>425.77761800000002</v>
      </c>
      <c r="X79" s="50">
        <v>428.72018400000002</v>
      </c>
      <c r="Y79" s="50">
        <v>431.698669</v>
      </c>
      <c r="Z79" s="50">
        <v>434.729218</v>
      </c>
      <c r="AA79" s="50">
        <v>437.81649800000002</v>
      </c>
      <c r="AB79" s="50">
        <v>440.72271699999999</v>
      </c>
      <c r="AC79" s="50">
        <v>444.23553500000003</v>
      </c>
      <c r="AD79" s="50">
        <v>447.83865400000002</v>
      </c>
      <c r="AE79" s="50">
        <v>451.53466800000001</v>
      </c>
      <c r="AF79" s="50">
        <v>455.326233</v>
      </c>
      <c r="AG79" s="50">
        <v>459.21603399999998</v>
      </c>
      <c r="AH79" s="50">
        <v>463.20693999999997</v>
      </c>
      <c r="AI79" s="50">
        <v>467.30181900000002</v>
      </c>
      <c r="AJ79" s="50">
        <v>471.50372299999998</v>
      </c>
      <c r="AK79" s="50">
        <v>475.81564300000002</v>
      </c>
      <c r="AL79" s="50">
        <v>480.240906</v>
      </c>
      <c r="AM79" s="51">
        <v>6.0809999999999996E-3</v>
      </c>
    </row>
    <row r="80" spans="1:39" ht="15" customHeight="1">
      <c r="A80" s="45" t="s">
        <v>159</v>
      </c>
      <c r="B80" s="49" t="s">
        <v>94</v>
      </c>
      <c r="C80" s="50">
        <v>620</v>
      </c>
      <c r="D80" s="50">
        <v>662.51617399999998</v>
      </c>
      <c r="E80" s="50">
        <v>709.97198500000002</v>
      </c>
      <c r="F80" s="50">
        <v>759.43029799999999</v>
      </c>
      <c r="G80" s="50">
        <v>810.13964799999997</v>
      </c>
      <c r="H80" s="50">
        <v>862.19079599999998</v>
      </c>
      <c r="I80" s="50">
        <v>915.45288100000005</v>
      </c>
      <c r="J80" s="50">
        <v>970.04089399999998</v>
      </c>
      <c r="K80" s="50">
        <v>1014.695557</v>
      </c>
      <c r="L80" s="50">
        <v>1060.437866</v>
      </c>
      <c r="M80" s="50">
        <v>1060.2436520000001</v>
      </c>
      <c r="N80" s="50">
        <v>1126.179932</v>
      </c>
      <c r="O80" s="50">
        <v>1164.8691409999999</v>
      </c>
      <c r="P80" s="50">
        <v>1219.41626</v>
      </c>
      <c r="Q80" s="50">
        <v>1275.0668949999999</v>
      </c>
      <c r="R80" s="50">
        <v>1332.707764</v>
      </c>
      <c r="S80" s="50">
        <v>1392.761475</v>
      </c>
      <c r="T80" s="50">
        <v>1454.1951899999999</v>
      </c>
      <c r="U80" s="50">
        <v>1517.5020750000001</v>
      </c>
      <c r="V80" s="50">
        <v>1582.6166989999999</v>
      </c>
      <c r="W80" s="50">
        <v>1649.5938719999999</v>
      </c>
      <c r="X80" s="50">
        <v>1718.5974120000001</v>
      </c>
      <c r="Y80" s="50">
        <v>1788.8179929999999</v>
      </c>
      <c r="Z80" s="50">
        <v>1860.8428960000001</v>
      </c>
      <c r="AA80" s="50">
        <v>1934.5357670000001</v>
      </c>
      <c r="AB80" s="50">
        <v>2009.7741699999999</v>
      </c>
      <c r="AC80" s="50">
        <v>2087.841797</v>
      </c>
      <c r="AD80" s="50">
        <v>2167.7216800000001</v>
      </c>
      <c r="AE80" s="50">
        <v>2249.599365</v>
      </c>
      <c r="AF80" s="50">
        <v>2333.423828</v>
      </c>
      <c r="AG80" s="50">
        <v>2418.813721</v>
      </c>
      <c r="AH80" s="50">
        <v>2506.001221</v>
      </c>
      <c r="AI80" s="50">
        <v>2595.7226559999999</v>
      </c>
      <c r="AJ80" s="50">
        <v>2688.2048340000001</v>
      </c>
      <c r="AK80" s="50">
        <v>2783.4541020000001</v>
      </c>
      <c r="AL80" s="50">
        <v>2881.3171390000002</v>
      </c>
      <c r="AM80" s="51">
        <v>4.4181999999999999E-2</v>
      </c>
    </row>
    <row r="81" spans="1:39" ht="15" customHeight="1">
      <c r="A81" s="45" t="s">
        <v>160</v>
      </c>
      <c r="B81" s="49" t="s">
        <v>83</v>
      </c>
      <c r="C81" s="50">
        <v>362</v>
      </c>
      <c r="D81" s="50">
        <v>386.693085</v>
      </c>
      <c r="E81" s="50">
        <v>415.280914</v>
      </c>
      <c r="F81" s="50">
        <v>444.85290500000002</v>
      </c>
      <c r="G81" s="50">
        <v>475.288025</v>
      </c>
      <c r="H81" s="50">
        <v>506.77801499999998</v>
      </c>
      <c r="I81" s="50">
        <v>539.19940199999996</v>
      </c>
      <c r="J81" s="50">
        <v>572.559753</v>
      </c>
      <c r="K81" s="50">
        <v>606.86779799999999</v>
      </c>
      <c r="L81" s="50">
        <v>642.16143799999998</v>
      </c>
      <c r="M81" s="50">
        <v>678.33905000000004</v>
      </c>
      <c r="N81" s="50">
        <v>715.45538299999998</v>
      </c>
      <c r="O81" s="50">
        <v>753.59027100000003</v>
      </c>
      <c r="P81" s="50">
        <v>792.73840299999995</v>
      </c>
      <c r="Q81" s="50">
        <v>832.67431599999998</v>
      </c>
      <c r="R81" s="50">
        <v>873.847351</v>
      </c>
      <c r="S81" s="50">
        <v>915.10797100000002</v>
      </c>
      <c r="T81" s="50">
        <v>957.167236</v>
      </c>
      <c r="U81" s="50">
        <v>1000.376099</v>
      </c>
      <c r="V81" s="50">
        <v>1044.643188</v>
      </c>
      <c r="W81" s="50">
        <v>1089.996948</v>
      </c>
      <c r="X81" s="50">
        <v>1136.4799800000001</v>
      </c>
      <c r="Y81" s="50">
        <v>1183.706543</v>
      </c>
      <c r="Z81" s="50">
        <v>1231.401245</v>
      </c>
      <c r="AA81" s="50">
        <v>1279.8764650000001</v>
      </c>
      <c r="AB81" s="50">
        <v>1329.238159</v>
      </c>
      <c r="AC81" s="50">
        <v>1379.3572999999999</v>
      </c>
      <c r="AD81" s="50">
        <v>1430.118774</v>
      </c>
      <c r="AE81" s="50">
        <v>1481.658081</v>
      </c>
      <c r="AF81" s="50">
        <v>1533.873413</v>
      </c>
      <c r="AG81" s="50">
        <v>1586.3292240000001</v>
      </c>
      <c r="AH81" s="50">
        <v>1639.2017820000001</v>
      </c>
      <c r="AI81" s="50">
        <v>1693.169678</v>
      </c>
      <c r="AJ81" s="50">
        <v>1748.3979489999999</v>
      </c>
      <c r="AK81" s="50">
        <v>1804.829712</v>
      </c>
      <c r="AL81" s="50">
        <v>1862.246582</v>
      </c>
      <c r="AM81" s="51">
        <v>4.7317999999999999E-2</v>
      </c>
    </row>
    <row r="82" spans="1:39" ht="15" customHeight="1">
      <c r="A82" s="45" t="s">
        <v>161</v>
      </c>
      <c r="B82" s="49" t="s">
        <v>85</v>
      </c>
      <c r="C82" s="50">
        <v>30</v>
      </c>
      <c r="D82" s="50">
        <v>36.723846000000002</v>
      </c>
      <c r="E82" s="50">
        <v>44.355713000000002</v>
      </c>
      <c r="F82" s="50">
        <v>52.8508</v>
      </c>
      <c r="G82" s="50">
        <v>61.601086000000002</v>
      </c>
      <c r="H82" s="50">
        <v>70.589637999999994</v>
      </c>
      <c r="I82" s="50">
        <v>79.820762999999999</v>
      </c>
      <c r="J82" s="50">
        <v>89.300369000000003</v>
      </c>
      <c r="K82" s="50">
        <v>99.116966000000005</v>
      </c>
      <c r="L82" s="50">
        <v>109.28074599999999</v>
      </c>
      <c r="M82" s="50">
        <v>119.67720799999999</v>
      </c>
      <c r="N82" s="50">
        <v>130.431793</v>
      </c>
      <c r="O82" s="50">
        <v>141.554123</v>
      </c>
      <c r="P82" s="50">
        <v>153.098602</v>
      </c>
      <c r="Q82" s="50">
        <v>164.94645700000001</v>
      </c>
      <c r="R82" s="50">
        <v>177.39370700000001</v>
      </c>
      <c r="S82" s="50">
        <v>190.864182</v>
      </c>
      <c r="T82" s="50">
        <v>204.794678</v>
      </c>
      <c r="U82" s="50">
        <v>219.28462200000001</v>
      </c>
      <c r="V82" s="50">
        <v>234.35581999999999</v>
      </c>
      <c r="W82" s="50">
        <v>250.030396</v>
      </c>
      <c r="X82" s="50">
        <v>266.395081</v>
      </c>
      <c r="Y82" s="50">
        <v>283.16589399999998</v>
      </c>
      <c r="Z82" s="50">
        <v>300.93679800000001</v>
      </c>
      <c r="AA82" s="50">
        <v>319.40704299999999</v>
      </c>
      <c r="AB82" s="50">
        <v>338.58081099999998</v>
      </c>
      <c r="AC82" s="50">
        <v>358.49206500000003</v>
      </c>
      <c r="AD82" s="50">
        <v>379.26229899999998</v>
      </c>
      <c r="AE82" s="50">
        <v>400.92901599999999</v>
      </c>
      <c r="AF82" s="50">
        <v>423.53106700000001</v>
      </c>
      <c r="AG82" s="50">
        <v>447.10891700000002</v>
      </c>
      <c r="AH82" s="50">
        <v>471.70526100000001</v>
      </c>
      <c r="AI82" s="50">
        <v>497.363831</v>
      </c>
      <c r="AJ82" s="50">
        <v>524.13110400000005</v>
      </c>
      <c r="AK82" s="50">
        <v>552.05542000000003</v>
      </c>
      <c r="AL82" s="50">
        <v>581.18658400000004</v>
      </c>
      <c r="AM82" s="51">
        <v>8.4614999999999996E-2</v>
      </c>
    </row>
    <row r="83" spans="1:39" ht="15" customHeight="1">
      <c r="A83" s="45" t="s">
        <v>162</v>
      </c>
      <c r="B83" s="49" t="s">
        <v>87</v>
      </c>
      <c r="C83" s="50">
        <v>228</v>
      </c>
      <c r="D83" s="50">
        <v>239.099243</v>
      </c>
      <c r="E83" s="50">
        <v>250.33535800000001</v>
      </c>
      <c r="F83" s="50">
        <v>261.726562</v>
      </c>
      <c r="G83" s="50">
        <v>273.25058000000001</v>
      </c>
      <c r="H83" s="50">
        <v>284.823151</v>
      </c>
      <c r="I83" s="50">
        <v>296.43270899999999</v>
      </c>
      <c r="J83" s="50">
        <v>308.18075599999997</v>
      </c>
      <c r="K83" s="50">
        <v>308.710846</v>
      </c>
      <c r="L83" s="50">
        <v>308.99563599999999</v>
      </c>
      <c r="M83" s="50">
        <v>262.22738600000002</v>
      </c>
      <c r="N83" s="50">
        <v>280.29269399999998</v>
      </c>
      <c r="O83" s="50">
        <v>269.72473100000002</v>
      </c>
      <c r="P83" s="50">
        <v>273.57925399999999</v>
      </c>
      <c r="Q83" s="50">
        <v>277.44604500000003</v>
      </c>
      <c r="R83" s="50">
        <v>281.46664399999997</v>
      </c>
      <c r="S83" s="50">
        <v>286.78927599999997</v>
      </c>
      <c r="T83" s="50">
        <v>292.23324600000001</v>
      </c>
      <c r="U83" s="50">
        <v>297.84130900000002</v>
      </c>
      <c r="V83" s="50">
        <v>303.61773699999998</v>
      </c>
      <c r="W83" s="50">
        <v>309.56652800000001</v>
      </c>
      <c r="X83" s="50">
        <v>315.72247299999998</v>
      </c>
      <c r="Y83" s="50">
        <v>321.94555700000001</v>
      </c>
      <c r="Z83" s="50">
        <v>328.50485200000003</v>
      </c>
      <c r="AA83" s="50">
        <v>335.25228900000002</v>
      </c>
      <c r="AB83" s="50">
        <v>341.95513899999997</v>
      </c>
      <c r="AC83" s="50">
        <v>349.99237099999999</v>
      </c>
      <c r="AD83" s="50">
        <v>358.34060699999998</v>
      </c>
      <c r="AE83" s="50">
        <v>367.01214599999997</v>
      </c>
      <c r="AF83" s="50">
        <v>376.019409</v>
      </c>
      <c r="AG83" s="50">
        <v>385.375519</v>
      </c>
      <c r="AH83" s="50">
        <v>395.09414700000002</v>
      </c>
      <c r="AI83" s="50">
        <v>405.18933099999998</v>
      </c>
      <c r="AJ83" s="50">
        <v>415.67575099999999</v>
      </c>
      <c r="AK83" s="50">
        <v>426.56878699999999</v>
      </c>
      <c r="AL83" s="50">
        <v>437.88412499999998</v>
      </c>
      <c r="AM83" s="51">
        <v>1.7956E-2</v>
      </c>
    </row>
    <row r="84" spans="1:39" ht="15" customHeight="1">
      <c r="A84" s="45" t="s">
        <v>163</v>
      </c>
      <c r="B84" s="49" t="s">
        <v>99</v>
      </c>
      <c r="C84" s="50">
        <v>1272</v>
      </c>
      <c r="D84" s="50">
        <v>1340.746948</v>
      </c>
      <c r="E84" s="50">
        <v>1421.420288</v>
      </c>
      <c r="F84" s="50">
        <v>1505.4624020000001</v>
      </c>
      <c r="G84" s="50">
        <v>1590.2114260000001</v>
      </c>
      <c r="H84" s="50">
        <v>1664.4548339999999</v>
      </c>
      <c r="I84" s="50">
        <v>1739.45874</v>
      </c>
      <c r="J84" s="50">
        <v>1815.409668</v>
      </c>
      <c r="K84" s="50">
        <v>1892.8054199999999</v>
      </c>
      <c r="L84" s="50">
        <v>1956.769043</v>
      </c>
      <c r="M84" s="50">
        <v>2043.9533690000001</v>
      </c>
      <c r="N84" s="50">
        <v>2110.8972170000002</v>
      </c>
      <c r="O84" s="50">
        <v>2182.703857</v>
      </c>
      <c r="P84" s="50">
        <v>2274.3159179999998</v>
      </c>
      <c r="Q84" s="50">
        <v>2368.7265619999998</v>
      </c>
      <c r="R84" s="50">
        <v>2464.5139159999999</v>
      </c>
      <c r="S84" s="50">
        <v>2567.6926269999999</v>
      </c>
      <c r="T84" s="50">
        <v>2673.7534179999998</v>
      </c>
      <c r="U84" s="50">
        <v>2782.8657229999999</v>
      </c>
      <c r="V84" s="50">
        <v>2894.9653320000002</v>
      </c>
      <c r="W84" s="50">
        <v>3010.1342770000001</v>
      </c>
      <c r="X84" s="50">
        <v>3128.0341800000001</v>
      </c>
      <c r="Y84" s="50">
        <v>3248.328125</v>
      </c>
      <c r="Z84" s="50">
        <v>3372.4472660000001</v>
      </c>
      <c r="AA84" s="50">
        <v>3497.443115</v>
      </c>
      <c r="AB84" s="50">
        <v>3622.35376</v>
      </c>
      <c r="AC84" s="50">
        <v>3750.767578</v>
      </c>
      <c r="AD84" s="50">
        <v>3882.7102049999999</v>
      </c>
      <c r="AE84" s="50">
        <v>4017.0563959999999</v>
      </c>
      <c r="AF84" s="50">
        <v>4154.6533200000003</v>
      </c>
      <c r="AG84" s="50">
        <v>4295.3022460000002</v>
      </c>
      <c r="AH84" s="50">
        <v>4439.0400390000004</v>
      </c>
      <c r="AI84" s="50">
        <v>4600.8959960000002</v>
      </c>
      <c r="AJ84" s="50">
        <v>4800.7910160000001</v>
      </c>
      <c r="AK84" s="50">
        <v>5009.4663090000004</v>
      </c>
      <c r="AL84" s="50">
        <v>5227.3847660000001</v>
      </c>
      <c r="AM84" s="51">
        <v>4.0832E-2</v>
      </c>
    </row>
    <row r="85" spans="1:39" ht="15" customHeight="1">
      <c r="A85" s="45" t="s">
        <v>164</v>
      </c>
      <c r="B85" s="49" t="s">
        <v>83</v>
      </c>
      <c r="C85" s="50">
        <v>753</v>
      </c>
      <c r="D85" s="50">
        <v>781.48925799999995</v>
      </c>
      <c r="E85" s="50">
        <v>821.28949</v>
      </c>
      <c r="F85" s="50">
        <v>863.54553199999998</v>
      </c>
      <c r="G85" s="50">
        <v>905.50598100000002</v>
      </c>
      <c r="H85" s="50">
        <v>950.36187700000005</v>
      </c>
      <c r="I85" s="50">
        <v>996.044128</v>
      </c>
      <c r="J85" s="50">
        <v>1044.269043</v>
      </c>
      <c r="K85" s="50">
        <v>1095.5585940000001</v>
      </c>
      <c r="L85" s="50">
        <v>1147.9616699999999</v>
      </c>
      <c r="M85" s="50">
        <v>1200.408447</v>
      </c>
      <c r="N85" s="50">
        <v>1254.666504</v>
      </c>
      <c r="O85" s="50">
        <v>1311.579346</v>
      </c>
      <c r="P85" s="50">
        <v>1370.12915</v>
      </c>
      <c r="Q85" s="50">
        <v>1429.694702</v>
      </c>
      <c r="R85" s="50">
        <v>1489.515259</v>
      </c>
      <c r="S85" s="50">
        <v>1551.088135</v>
      </c>
      <c r="T85" s="50">
        <v>1614.2680660000001</v>
      </c>
      <c r="U85" s="50">
        <v>1679.080322</v>
      </c>
      <c r="V85" s="50">
        <v>1745.5195309999999</v>
      </c>
      <c r="W85" s="50">
        <v>1813.3029790000001</v>
      </c>
      <c r="X85" s="50">
        <v>1881.9921879999999</v>
      </c>
      <c r="Y85" s="50">
        <v>1951.3466800000001</v>
      </c>
      <c r="Z85" s="50">
        <v>2022.205322</v>
      </c>
      <c r="AA85" s="50">
        <v>2091.9260250000002</v>
      </c>
      <c r="AB85" s="50">
        <v>2161.2299800000001</v>
      </c>
      <c r="AC85" s="50">
        <v>2230.9621579999998</v>
      </c>
      <c r="AD85" s="50">
        <v>2302.0739749999998</v>
      </c>
      <c r="AE85" s="50">
        <v>2373.3706050000001</v>
      </c>
      <c r="AF85" s="50">
        <v>2445.6208499999998</v>
      </c>
      <c r="AG85" s="50">
        <v>2518.5166020000001</v>
      </c>
      <c r="AH85" s="50">
        <v>2591.9772950000001</v>
      </c>
      <c r="AI85" s="50">
        <v>2680.928711</v>
      </c>
      <c r="AJ85" s="50">
        <v>2805.1889649999998</v>
      </c>
      <c r="AK85" s="50">
        <v>2935.3813479999999</v>
      </c>
      <c r="AL85" s="50">
        <v>3071.7924800000001</v>
      </c>
      <c r="AM85" s="51">
        <v>4.1080999999999999E-2</v>
      </c>
    </row>
    <row r="86" spans="1:39" ht="15" customHeight="1">
      <c r="A86" s="45" t="s">
        <v>165</v>
      </c>
      <c r="B86" s="49" t="s">
        <v>85</v>
      </c>
      <c r="C86" s="50">
        <v>127</v>
      </c>
      <c r="D86" s="50">
        <v>138.872818</v>
      </c>
      <c r="E86" s="50">
        <v>150.795761</v>
      </c>
      <c r="F86" s="50">
        <v>162.94276400000001</v>
      </c>
      <c r="G86" s="50">
        <v>175.420288</v>
      </c>
      <c r="H86" s="50">
        <v>188.42982499999999</v>
      </c>
      <c r="I86" s="50">
        <v>201.92872600000001</v>
      </c>
      <c r="J86" s="50">
        <v>215.716263</v>
      </c>
      <c r="K86" s="50">
        <v>229.93417400000001</v>
      </c>
      <c r="L86" s="50">
        <v>244.60687300000001</v>
      </c>
      <c r="M86" s="50">
        <v>258.79101600000001</v>
      </c>
      <c r="N86" s="50">
        <v>273.11425800000001</v>
      </c>
      <c r="O86" s="50">
        <v>287.60076900000001</v>
      </c>
      <c r="P86" s="50">
        <v>302.40661599999999</v>
      </c>
      <c r="Q86" s="50">
        <v>317.376465</v>
      </c>
      <c r="R86" s="50">
        <v>332.53433200000001</v>
      </c>
      <c r="S86" s="50">
        <v>347.90640300000001</v>
      </c>
      <c r="T86" s="50">
        <v>363.50518799999998</v>
      </c>
      <c r="U86" s="50">
        <v>379.32995599999998</v>
      </c>
      <c r="V86" s="50">
        <v>395.36200000000002</v>
      </c>
      <c r="W86" s="50">
        <v>411.56289700000002</v>
      </c>
      <c r="X86" s="50">
        <v>427.948669</v>
      </c>
      <c r="Y86" s="50">
        <v>444.57693499999999</v>
      </c>
      <c r="Z86" s="50">
        <v>461.50811800000002</v>
      </c>
      <c r="AA86" s="50">
        <v>478.677277</v>
      </c>
      <c r="AB86" s="50">
        <v>496.07147200000003</v>
      </c>
      <c r="AC86" s="50">
        <v>513.65966800000001</v>
      </c>
      <c r="AD86" s="50">
        <v>531.409851</v>
      </c>
      <c r="AE86" s="50">
        <v>549.29467799999998</v>
      </c>
      <c r="AF86" s="50">
        <v>567.29150400000003</v>
      </c>
      <c r="AG86" s="50">
        <v>585.40301499999998</v>
      </c>
      <c r="AH86" s="50">
        <v>603.63574200000005</v>
      </c>
      <c r="AI86" s="50">
        <v>621.976135</v>
      </c>
      <c r="AJ86" s="50">
        <v>640.40411400000005</v>
      </c>
      <c r="AK86" s="50">
        <v>658.908997</v>
      </c>
      <c r="AL86" s="50">
        <v>677.53289800000005</v>
      </c>
      <c r="AM86" s="51">
        <v>4.7718000000000003E-2</v>
      </c>
    </row>
    <row r="87" spans="1:39" ht="15" customHeight="1">
      <c r="A87" s="45" t="s">
        <v>166</v>
      </c>
      <c r="B87" s="49" t="s">
        <v>87</v>
      </c>
      <c r="C87" s="50">
        <v>392</v>
      </c>
      <c r="D87" s="50">
        <v>420.38491800000003</v>
      </c>
      <c r="E87" s="50">
        <v>449.33505200000002</v>
      </c>
      <c r="F87" s="50">
        <v>478.97406000000001</v>
      </c>
      <c r="G87" s="50">
        <v>509.28521699999999</v>
      </c>
      <c r="H87" s="50">
        <v>525.66308600000002</v>
      </c>
      <c r="I87" s="50">
        <v>541.48584000000005</v>
      </c>
      <c r="J87" s="50">
        <v>555.42425500000002</v>
      </c>
      <c r="K87" s="50">
        <v>567.31262200000003</v>
      </c>
      <c r="L87" s="50">
        <v>564.20050000000003</v>
      </c>
      <c r="M87" s="50">
        <v>584.75390600000003</v>
      </c>
      <c r="N87" s="50">
        <v>583.11645499999997</v>
      </c>
      <c r="O87" s="50">
        <v>583.52368200000001</v>
      </c>
      <c r="P87" s="50">
        <v>601.78021200000001</v>
      </c>
      <c r="Q87" s="50">
        <v>621.655396</v>
      </c>
      <c r="R87" s="50">
        <v>642.464294</v>
      </c>
      <c r="S87" s="50">
        <v>668.69818099999998</v>
      </c>
      <c r="T87" s="50">
        <v>695.98022500000002</v>
      </c>
      <c r="U87" s="50">
        <v>724.45556599999998</v>
      </c>
      <c r="V87" s="50">
        <v>754.083618</v>
      </c>
      <c r="W87" s="50">
        <v>785.26831100000004</v>
      </c>
      <c r="X87" s="50">
        <v>818.09332300000005</v>
      </c>
      <c r="Y87" s="50">
        <v>852.40448000000004</v>
      </c>
      <c r="Z87" s="50">
        <v>888.73376499999995</v>
      </c>
      <c r="AA87" s="50">
        <v>926.83984399999997</v>
      </c>
      <c r="AB87" s="50">
        <v>965.05224599999997</v>
      </c>
      <c r="AC87" s="50">
        <v>1006.14563</v>
      </c>
      <c r="AD87" s="50">
        <v>1049.226318</v>
      </c>
      <c r="AE87" s="50">
        <v>1094.3911129999999</v>
      </c>
      <c r="AF87" s="50">
        <v>1141.7410890000001</v>
      </c>
      <c r="AG87" s="50">
        <v>1191.3826899999999</v>
      </c>
      <c r="AH87" s="50">
        <v>1243.427124</v>
      </c>
      <c r="AI87" s="50">
        <v>1297.991211</v>
      </c>
      <c r="AJ87" s="50">
        <v>1355.1982419999999</v>
      </c>
      <c r="AK87" s="50">
        <v>1415.1759030000001</v>
      </c>
      <c r="AL87" s="50">
        <v>1478.059082</v>
      </c>
      <c r="AM87" s="51">
        <v>3.7671999999999997E-2</v>
      </c>
    </row>
    <row r="88" spans="1:39" ht="15" customHeight="1">
      <c r="A88" s="45" t="s">
        <v>167</v>
      </c>
      <c r="B88" s="49" t="s">
        <v>104</v>
      </c>
      <c r="C88" s="50">
        <v>5247</v>
      </c>
      <c r="D88" s="50">
        <v>5480.236328</v>
      </c>
      <c r="E88" s="50">
        <v>5718.7250979999999</v>
      </c>
      <c r="F88" s="50">
        <v>5958.3876950000003</v>
      </c>
      <c r="G88" s="50">
        <v>6198.0117190000001</v>
      </c>
      <c r="H88" s="50">
        <v>6438.6728519999997</v>
      </c>
      <c r="I88" s="50">
        <v>6680.2578119999998</v>
      </c>
      <c r="J88" s="50">
        <v>6924.2861329999996</v>
      </c>
      <c r="K88" s="50">
        <v>7166.7734380000002</v>
      </c>
      <c r="L88" s="50">
        <v>7408.3608400000003</v>
      </c>
      <c r="M88" s="50">
        <v>7650.6240230000003</v>
      </c>
      <c r="N88" s="50">
        <v>7895.7983400000003</v>
      </c>
      <c r="O88" s="50">
        <v>8136.6083980000003</v>
      </c>
      <c r="P88" s="50">
        <v>8376.2197269999997</v>
      </c>
      <c r="Q88" s="50">
        <v>8606.8203119999998</v>
      </c>
      <c r="R88" s="50">
        <v>8840.8222659999992</v>
      </c>
      <c r="S88" s="50">
        <v>9098.1650389999995</v>
      </c>
      <c r="T88" s="50">
        <v>9355.8457030000009</v>
      </c>
      <c r="U88" s="50">
        <v>9609.9179690000001</v>
      </c>
      <c r="V88" s="50">
        <v>9862.3300780000009</v>
      </c>
      <c r="W88" s="50">
        <v>10104.407227</v>
      </c>
      <c r="X88" s="50">
        <v>10339.224609000001</v>
      </c>
      <c r="Y88" s="50">
        <v>10567.441406</v>
      </c>
      <c r="Z88" s="50">
        <v>10779.029296999999</v>
      </c>
      <c r="AA88" s="50">
        <v>10986.076171999999</v>
      </c>
      <c r="AB88" s="50">
        <v>11198.511719</v>
      </c>
      <c r="AC88" s="50">
        <v>11411.873046999999</v>
      </c>
      <c r="AD88" s="50">
        <v>11620.279296999999</v>
      </c>
      <c r="AE88" s="50">
        <v>11831.705078000001</v>
      </c>
      <c r="AF88" s="50">
        <v>12045.869140999999</v>
      </c>
      <c r="AG88" s="50">
        <v>12261.527344</v>
      </c>
      <c r="AH88" s="50">
        <v>12486.993164</v>
      </c>
      <c r="AI88" s="50">
        <v>12714.230469</v>
      </c>
      <c r="AJ88" s="50">
        <v>12949.243164</v>
      </c>
      <c r="AK88" s="50">
        <v>13187.049805000001</v>
      </c>
      <c r="AL88" s="50">
        <v>13431.273438</v>
      </c>
      <c r="AM88" s="51">
        <v>2.6716E-2</v>
      </c>
    </row>
    <row r="89" spans="1:39" ht="15" customHeight="1">
      <c r="A89" s="45" t="s">
        <v>168</v>
      </c>
      <c r="B89" s="49" t="s">
        <v>83</v>
      </c>
      <c r="C89" s="50">
        <v>3132</v>
      </c>
      <c r="D89" s="50">
        <v>3290.0422359999998</v>
      </c>
      <c r="E89" s="50">
        <v>3452.8427729999999</v>
      </c>
      <c r="F89" s="50">
        <v>3617.858154</v>
      </c>
      <c r="G89" s="50">
        <v>3784.7722170000002</v>
      </c>
      <c r="H89" s="50">
        <v>3951.7773440000001</v>
      </c>
      <c r="I89" s="50">
        <v>4119.4077150000003</v>
      </c>
      <c r="J89" s="50">
        <v>4288.1279299999997</v>
      </c>
      <c r="K89" s="50">
        <v>4455.9721680000002</v>
      </c>
      <c r="L89" s="50">
        <v>4622.9990230000003</v>
      </c>
      <c r="M89" s="50">
        <v>4791.8320309999999</v>
      </c>
      <c r="N89" s="50">
        <v>4963.6079099999997</v>
      </c>
      <c r="O89" s="50">
        <v>5133.6904299999997</v>
      </c>
      <c r="P89" s="50">
        <v>5301.5122069999998</v>
      </c>
      <c r="Q89" s="50">
        <v>5461.2866210000002</v>
      </c>
      <c r="R89" s="50">
        <v>5615.0561520000001</v>
      </c>
      <c r="S89" s="50">
        <v>5769.6767579999996</v>
      </c>
      <c r="T89" s="50">
        <v>5921.9868159999996</v>
      </c>
      <c r="U89" s="50">
        <v>6067.9003910000001</v>
      </c>
      <c r="V89" s="50">
        <v>6216.9360349999997</v>
      </c>
      <c r="W89" s="50">
        <v>6360.1450199999999</v>
      </c>
      <c r="X89" s="50">
        <v>6500.1875</v>
      </c>
      <c r="Y89" s="50">
        <v>6636.6289059999999</v>
      </c>
      <c r="Z89" s="50">
        <v>6765.0405270000001</v>
      </c>
      <c r="AA89" s="50">
        <v>6888.564453</v>
      </c>
      <c r="AB89" s="50">
        <v>7008.8759769999997</v>
      </c>
      <c r="AC89" s="50">
        <v>7132.6684569999998</v>
      </c>
      <c r="AD89" s="50">
        <v>7252.3779299999997</v>
      </c>
      <c r="AE89" s="50">
        <v>7374.46875</v>
      </c>
      <c r="AF89" s="50">
        <v>7496.8413090000004</v>
      </c>
      <c r="AG89" s="50">
        <v>7618.8857420000004</v>
      </c>
      <c r="AH89" s="50">
        <v>7746.9736329999996</v>
      </c>
      <c r="AI89" s="50">
        <v>7869.9746089999999</v>
      </c>
      <c r="AJ89" s="50">
        <v>7995.7856449999999</v>
      </c>
      <c r="AK89" s="50">
        <v>8123.9077150000003</v>
      </c>
      <c r="AL89" s="50">
        <v>8256.6191409999992</v>
      </c>
      <c r="AM89" s="51">
        <v>2.7432000000000002E-2</v>
      </c>
    </row>
    <row r="90" spans="1:39" ht="15" customHeight="1">
      <c r="A90" s="45" t="s">
        <v>169</v>
      </c>
      <c r="B90" s="49" t="s">
        <v>85</v>
      </c>
      <c r="C90" s="50">
        <v>852</v>
      </c>
      <c r="D90" s="50">
        <v>890.83502199999998</v>
      </c>
      <c r="E90" s="50">
        <v>930.43585199999995</v>
      </c>
      <c r="F90" s="50">
        <v>968.91705300000001</v>
      </c>
      <c r="G90" s="50">
        <v>1005.128906</v>
      </c>
      <c r="H90" s="50">
        <v>1041.510376</v>
      </c>
      <c r="I90" s="50">
        <v>1077.9041749999999</v>
      </c>
      <c r="J90" s="50">
        <v>1114.9458010000001</v>
      </c>
      <c r="K90" s="50">
        <v>1150.419189</v>
      </c>
      <c r="L90" s="50">
        <v>1185.2292480000001</v>
      </c>
      <c r="M90" s="50">
        <v>1219.0257570000001</v>
      </c>
      <c r="N90" s="50">
        <v>1252.538452</v>
      </c>
      <c r="O90" s="50">
        <v>1283.2558590000001</v>
      </c>
      <c r="P90" s="50">
        <v>1314.4923100000001</v>
      </c>
      <c r="Q90" s="50">
        <v>1344.830811</v>
      </c>
      <c r="R90" s="50">
        <v>1384.720337</v>
      </c>
      <c r="S90" s="50">
        <v>1429.4179690000001</v>
      </c>
      <c r="T90" s="50">
        <v>1475.345581</v>
      </c>
      <c r="U90" s="50">
        <v>1522.56665</v>
      </c>
      <c r="V90" s="50">
        <v>1571.0922849999999</v>
      </c>
      <c r="W90" s="50">
        <v>1621.2977289999999</v>
      </c>
      <c r="X90" s="50">
        <v>1673.3572999999999</v>
      </c>
      <c r="Y90" s="50">
        <v>1726.8488769999999</v>
      </c>
      <c r="Z90" s="50">
        <v>1782.1816409999999</v>
      </c>
      <c r="AA90" s="50">
        <v>1839.1407469999999</v>
      </c>
      <c r="AB90" s="50">
        <v>1897.760986</v>
      </c>
      <c r="AC90" s="50">
        <v>1957.5577390000001</v>
      </c>
      <c r="AD90" s="50">
        <v>2019.2619629999999</v>
      </c>
      <c r="AE90" s="50">
        <v>2082.9345699999999</v>
      </c>
      <c r="AF90" s="50">
        <v>2148.6391600000002</v>
      </c>
      <c r="AG90" s="50">
        <v>2216.438232</v>
      </c>
      <c r="AH90" s="50">
        <v>2286.4016109999998</v>
      </c>
      <c r="AI90" s="50">
        <v>2358.5961910000001</v>
      </c>
      <c r="AJ90" s="50">
        <v>2433.0947270000001</v>
      </c>
      <c r="AK90" s="50">
        <v>2509.9692380000001</v>
      </c>
      <c r="AL90" s="50">
        <v>2589.2963869999999</v>
      </c>
      <c r="AM90" s="51">
        <v>3.1878999999999998E-2</v>
      </c>
    </row>
    <row r="91" spans="1:39" ht="15" customHeight="1">
      <c r="A91" s="45" t="s">
        <v>170</v>
      </c>
      <c r="B91" s="49" t="s">
        <v>87</v>
      </c>
      <c r="C91" s="50">
        <v>1263</v>
      </c>
      <c r="D91" s="50">
        <v>1299.3591309999999</v>
      </c>
      <c r="E91" s="50">
        <v>1335.446289</v>
      </c>
      <c r="F91" s="50">
        <v>1371.612427</v>
      </c>
      <c r="G91" s="50">
        <v>1408.1102289999999</v>
      </c>
      <c r="H91" s="50">
        <v>1445.38501</v>
      </c>
      <c r="I91" s="50">
        <v>1482.9460449999999</v>
      </c>
      <c r="J91" s="50">
        <v>1521.2126459999999</v>
      </c>
      <c r="K91" s="50">
        <v>1560.3819579999999</v>
      </c>
      <c r="L91" s="50">
        <v>1600.132202</v>
      </c>
      <c r="M91" s="50">
        <v>1639.765991</v>
      </c>
      <c r="N91" s="50">
        <v>1679.6517329999999</v>
      </c>
      <c r="O91" s="50">
        <v>1719.662231</v>
      </c>
      <c r="P91" s="50">
        <v>1760.215698</v>
      </c>
      <c r="Q91" s="50">
        <v>1800.7028809999999</v>
      </c>
      <c r="R91" s="50">
        <v>1841.0458980000001</v>
      </c>
      <c r="S91" s="50">
        <v>1899.0703120000001</v>
      </c>
      <c r="T91" s="50">
        <v>1958.5135499999999</v>
      </c>
      <c r="U91" s="50">
        <v>2019.451172</v>
      </c>
      <c r="V91" s="50">
        <v>2074.3012699999999</v>
      </c>
      <c r="W91" s="50">
        <v>2122.9645999999998</v>
      </c>
      <c r="X91" s="50">
        <v>2165.6791990000002</v>
      </c>
      <c r="Y91" s="50">
        <v>2203.9633789999998</v>
      </c>
      <c r="Z91" s="50">
        <v>2231.8063959999999</v>
      </c>
      <c r="AA91" s="50">
        <v>2258.3706050000001</v>
      </c>
      <c r="AB91" s="50">
        <v>2291.8754880000001</v>
      </c>
      <c r="AC91" s="50">
        <v>2321.6459960000002</v>
      </c>
      <c r="AD91" s="50">
        <v>2348.6391600000002</v>
      </c>
      <c r="AE91" s="50">
        <v>2374.3017580000001</v>
      </c>
      <c r="AF91" s="50">
        <v>2400.3881839999999</v>
      </c>
      <c r="AG91" s="50">
        <v>2426.2033689999998</v>
      </c>
      <c r="AH91" s="50">
        <v>2453.6179200000001</v>
      </c>
      <c r="AI91" s="50">
        <v>2485.6599120000001</v>
      </c>
      <c r="AJ91" s="50">
        <v>2520.3625489999999</v>
      </c>
      <c r="AK91" s="50">
        <v>2553.1728520000001</v>
      </c>
      <c r="AL91" s="50">
        <v>2585.3576659999999</v>
      </c>
      <c r="AM91" s="51">
        <v>2.0441000000000001E-2</v>
      </c>
    </row>
    <row r="92" spans="1:39" ht="15" customHeight="1">
      <c r="A92" s="45" t="s">
        <v>171</v>
      </c>
      <c r="B92" s="49" t="s">
        <v>109</v>
      </c>
      <c r="C92" s="50">
        <v>1068</v>
      </c>
      <c r="D92" s="50">
        <v>1102.7661129999999</v>
      </c>
      <c r="E92" s="50">
        <v>1141.2875979999999</v>
      </c>
      <c r="F92" s="50">
        <v>1182.2102050000001</v>
      </c>
      <c r="G92" s="50">
        <v>1224.4429929999999</v>
      </c>
      <c r="H92" s="50">
        <v>1267.5535890000001</v>
      </c>
      <c r="I92" s="50">
        <v>1312.966919</v>
      </c>
      <c r="J92" s="50">
        <v>1360.123413</v>
      </c>
      <c r="K92" s="50">
        <v>1409.655884</v>
      </c>
      <c r="L92" s="50">
        <v>1461.2182620000001</v>
      </c>
      <c r="M92" s="50">
        <v>1514.715698</v>
      </c>
      <c r="N92" s="50">
        <v>1570.767212</v>
      </c>
      <c r="O92" s="50">
        <v>1630.6435550000001</v>
      </c>
      <c r="P92" s="50">
        <v>1693.9772949999999</v>
      </c>
      <c r="Q92" s="50">
        <v>1760.1477050000001</v>
      </c>
      <c r="R92" s="50">
        <v>1829.1914059999999</v>
      </c>
      <c r="S92" s="50">
        <v>1909.9533690000001</v>
      </c>
      <c r="T92" s="50">
        <v>1994.6484379999999</v>
      </c>
      <c r="U92" s="50">
        <v>2075.9125979999999</v>
      </c>
      <c r="V92" s="50">
        <v>2162.7592770000001</v>
      </c>
      <c r="W92" s="50">
        <v>2256.017578</v>
      </c>
      <c r="X92" s="50">
        <v>2355.8183589999999</v>
      </c>
      <c r="Y92" s="50">
        <v>2461.8784179999998</v>
      </c>
      <c r="Z92" s="50">
        <v>2575.445557</v>
      </c>
      <c r="AA92" s="50">
        <v>2696.039307</v>
      </c>
      <c r="AB92" s="50">
        <v>2824.6782229999999</v>
      </c>
      <c r="AC92" s="50">
        <v>2962.0830080000001</v>
      </c>
      <c r="AD92" s="50">
        <v>3107.5932619999999</v>
      </c>
      <c r="AE92" s="50">
        <v>3262.1669919999999</v>
      </c>
      <c r="AF92" s="50">
        <v>3425.694336</v>
      </c>
      <c r="AG92" s="50">
        <v>3597.9621579999998</v>
      </c>
      <c r="AH92" s="50">
        <v>3779.2458499999998</v>
      </c>
      <c r="AI92" s="50">
        <v>3970.8950199999999</v>
      </c>
      <c r="AJ92" s="50">
        <v>4173.419922</v>
      </c>
      <c r="AK92" s="50">
        <v>4387.3759769999997</v>
      </c>
      <c r="AL92" s="50">
        <v>4613.3857420000004</v>
      </c>
      <c r="AM92" s="51">
        <v>4.2991000000000001E-2</v>
      </c>
    </row>
    <row r="93" spans="1:39" ht="15" customHeight="1">
      <c r="A93" s="45" t="s">
        <v>172</v>
      </c>
      <c r="B93" s="49" t="s">
        <v>83</v>
      </c>
      <c r="C93" s="50">
        <v>471</v>
      </c>
      <c r="D93" s="50">
        <v>488.34530599999999</v>
      </c>
      <c r="E93" s="50">
        <v>507.83950800000002</v>
      </c>
      <c r="F93" s="50">
        <v>528.38915999999995</v>
      </c>
      <c r="G93" s="50">
        <v>549.22113000000002</v>
      </c>
      <c r="H93" s="50">
        <v>570.12628199999995</v>
      </c>
      <c r="I93" s="50">
        <v>592.16314699999998</v>
      </c>
      <c r="J93" s="50">
        <v>614.89819299999999</v>
      </c>
      <c r="K93" s="50">
        <v>638.96350099999995</v>
      </c>
      <c r="L93" s="50">
        <v>663.90930200000003</v>
      </c>
      <c r="M93" s="50">
        <v>689.78594999999996</v>
      </c>
      <c r="N93" s="50">
        <v>717.03967299999999</v>
      </c>
      <c r="O93" s="50">
        <v>746.00860599999999</v>
      </c>
      <c r="P93" s="50">
        <v>776.75195299999996</v>
      </c>
      <c r="Q93" s="50">
        <v>808.92437700000005</v>
      </c>
      <c r="R93" s="50">
        <v>842.38903800000003</v>
      </c>
      <c r="S93" s="50">
        <v>883.53112799999997</v>
      </c>
      <c r="T93" s="50">
        <v>926.644409</v>
      </c>
      <c r="U93" s="50">
        <v>973.47930899999994</v>
      </c>
      <c r="V93" s="50">
        <v>1022.0519410000001</v>
      </c>
      <c r="W93" s="50">
        <v>1073.162476</v>
      </c>
      <c r="X93" s="50">
        <v>1127.054443</v>
      </c>
      <c r="Y93" s="50">
        <v>1183.5593260000001</v>
      </c>
      <c r="Z93" s="50">
        <v>1243.802124</v>
      </c>
      <c r="AA93" s="50">
        <v>1306.927246</v>
      </c>
      <c r="AB93" s="50">
        <v>1374.6085210000001</v>
      </c>
      <c r="AC93" s="50">
        <v>1448.3663329999999</v>
      </c>
      <c r="AD93" s="50">
        <v>1526.3919679999999</v>
      </c>
      <c r="AE93" s="50">
        <v>1608.934937</v>
      </c>
      <c r="AF93" s="50">
        <v>1696.2576899999999</v>
      </c>
      <c r="AG93" s="50">
        <v>1788.638428</v>
      </c>
      <c r="AH93" s="50">
        <v>1886.3720699999999</v>
      </c>
      <c r="AI93" s="50">
        <v>1989.7705080000001</v>
      </c>
      <c r="AJ93" s="50">
        <v>2099.1633299999999</v>
      </c>
      <c r="AK93" s="50">
        <v>2214.9001459999999</v>
      </c>
      <c r="AL93" s="50">
        <v>2337.351318</v>
      </c>
      <c r="AM93" s="51">
        <v>4.7128000000000003E-2</v>
      </c>
    </row>
    <row r="94" spans="1:39" ht="15" customHeight="1">
      <c r="A94" s="45" t="s">
        <v>173</v>
      </c>
      <c r="B94" s="49" t="s">
        <v>85</v>
      </c>
      <c r="C94" s="50">
        <v>153</v>
      </c>
      <c r="D94" s="50">
        <v>164.17600999999999</v>
      </c>
      <c r="E94" s="50">
        <v>176.19091800000001</v>
      </c>
      <c r="F94" s="50">
        <v>189.144058</v>
      </c>
      <c r="G94" s="50">
        <v>202.97375500000001</v>
      </c>
      <c r="H94" s="50">
        <v>217.52600100000001</v>
      </c>
      <c r="I94" s="50">
        <v>232.80452</v>
      </c>
      <c r="J94" s="50">
        <v>248.82714799999999</v>
      </c>
      <c r="K94" s="50">
        <v>265.37390099999999</v>
      </c>
      <c r="L94" s="50">
        <v>282.69693000000001</v>
      </c>
      <c r="M94" s="50">
        <v>300.62933299999997</v>
      </c>
      <c r="N94" s="50">
        <v>319.18325800000002</v>
      </c>
      <c r="O94" s="50">
        <v>339.16754200000003</v>
      </c>
      <c r="P94" s="50">
        <v>360.12643400000002</v>
      </c>
      <c r="Q94" s="50">
        <v>381.89712500000002</v>
      </c>
      <c r="R94" s="50">
        <v>404.69360399999999</v>
      </c>
      <c r="S94" s="50">
        <v>428.66598499999998</v>
      </c>
      <c r="T94" s="50">
        <v>453.76696800000002</v>
      </c>
      <c r="U94" s="50">
        <v>479.99435399999999</v>
      </c>
      <c r="V94" s="50">
        <v>507.52767899999998</v>
      </c>
      <c r="W94" s="50">
        <v>536.41375700000003</v>
      </c>
      <c r="X94" s="50">
        <v>566.77770999999996</v>
      </c>
      <c r="Y94" s="50">
        <v>598.71209699999997</v>
      </c>
      <c r="Z94" s="50">
        <v>632.44311500000003</v>
      </c>
      <c r="AA94" s="50">
        <v>668.50207499999999</v>
      </c>
      <c r="AB94" s="50">
        <v>706.24383499999999</v>
      </c>
      <c r="AC94" s="50">
        <v>744.78491199999996</v>
      </c>
      <c r="AD94" s="50">
        <v>785.15942399999994</v>
      </c>
      <c r="AE94" s="50">
        <v>827.92950399999995</v>
      </c>
      <c r="AF94" s="50">
        <v>872.58032200000002</v>
      </c>
      <c r="AG94" s="50">
        <v>918.504456</v>
      </c>
      <c r="AH94" s="50">
        <v>965.62676999999996</v>
      </c>
      <c r="AI94" s="50">
        <v>1014.861572</v>
      </c>
      <c r="AJ94" s="50">
        <v>1066.3092039999999</v>
      </c>
      <c r="AK94" s="50">
        <v>1120.073975</v>
      </c>
      <c r="AL94" s="50">
        <v>1176.259644</v>
      </c>
      <c r="AM94" s="51">
        <v>5.9625999999999998E-2</v>
      </c>
    </row>
    <row r="95" spans="1:39" ht="15" customHeight="1">
      <c r="A95" s="45" t="s">
        <v>174</v>
      </c>
      <c r="B95" s="49" t="s">
        <v>87</v>
      </c>
      <c r="C95" s="50">
        <v>444</v>
      </c>
      <c r="D95" s="50">
        <v>450.24487299999998</v>
      </c>
      <c r="E95" s="50">
        <v>457.25714099999999</v>
      </c>
      <c r="F95" s="50">
        <v>464.677032</v>
      </c>
      <c r="G95" s="50">
        <v>472.24813799999998</v>
      </c>
      <c r="H95" s="50">
        <v>479.90130599999998</v>
      </c>
      <c r="I95" s="50">
        <v>487.99929800000001</v>
      </c>
      <c r="J95" s="50">
        <v>496.39810199999999</v>
      </c>
      <c r="K95" s="50">
        <v>505.318512</v>
      </c>
      <c r="L95" s="50">
        <v>514.61199999999997</v>
      </c>
      <c r="M95" s="50">
        <v>524.30041500000004</v>
      </c>
      <c r="N95" s="50">
        <v>534.54431199999999</v>
      </c>
      <c r="O95" s="50">
        <v>545.46746800000005</v>
      </c>
      <c r="P95" s="50">
        <v>557.09887700000002</v>
      </c>
      <c r="Q95" s="50">
        <v>569.326233</v>
      </c>
      <c r="R95" s="50">
        <v>582.10882600000002</v>
      </c>
      <c r="S95" s="50">
        <v>597.75622599999997</v>
      </c>
      <c r="T95" s="50">
        <v>614.23699999999997</v>
      </c>
      <c r="U95" s="50">
        <v>622.43884300000002</v>
      </c>
      <c r="V95" s="50">
        <v>633.17968800000006</v>
      </c>
      <c r="W95" s="50">
        <v>646.44134499999996</v>
      </c>
      <c r="X95" s="50">
        <v>661.98608400000001</v>
      </c>
      <c r="Y95" s="50">
        <v>679.60693400000002</v>
      </c>
      <c r="Z95" s="50">
        <v>699.200378</v>
      </c>
      <c r="AA95" s="50">
        <v>720.61004600000001</v>
      </c>
      <c r="AB95" s="50">
        <v>743.82580600000006</v>
      </c>
      <c r="AC95" s="50">
        <v>768.93164100000001</v>
      </c>
      <c r="AD95" s="50">
        <v>796.04199200000005</v>
      </c>
      <c r="AE95" s="50">
        <v>825.30249000000003</v>
      </c>
      <c r="AF95" s="50">
        <v>856.85638400000005</v>
      </c>
      <c r="AG95" s="50">
        <v>890.81927499999995</v>
      </c>
      <c r="AH95" s="50">
        <v>927.24707000000001</v>
      </c>
      <c r="AI95" s="50">
        <v>966.26306199999999</v>
      </c>
      <c r="AJ95" s="50">
        <v>1007.94751</v>
      </c>
      <c r="AK95" s="50">
        <v>1052.401611</v>
      </c>
      <c r="AL95" s="50">
        <v>1099.77478</v>
      </c>
      <c r="AM95" s="51">
        <v>2.6615E-2</v>
      </c>
    </row>
    <row r="96" spans="1:39" ht="15" customHeight="1">
      <c r="A96" s="45" t="s">
        <v>175</v>
      </c>
      <c r="B96" s="49" t="s">
        <v>114</v>
      </c>
      <c r="C96" s="50">
        <v>1535</v>
      </c>
      <c r="D96" s="50">
        <v>1638.6539310000001</v>
      </c>
      <c r="E96" s="50">
        <v>1744.388428</v>
      </c>
      <c r="F96" s="50">
        <v>1853.5876459999999</v>
      </c>
      <c r="G96" s="50">
        <v>1964.3001710000001</v>
      </c>
      <c r="H96" s="50">
        <v>2084.9272460000002</v>
      </c>
      <c r="I96" s="50">
        <v>2211.298828</v>
      </c>
      <c r="J96" s="50">
        <v>2331.8325199999999</v>
      </c>
      <c r="K96" s="50">
        <v>2451.2785640000002</v>
      </c>
      <c r="L96" s="50">
        <v>2584.0722660000001</v>
      </c>
      <c r="M96" s="50">
        <v>2710.4025879999999</v>
      </c>
      <c r="N96" s="50">
        <v>2843.5385740000002</v>
      </c>
      <c r="O96" s="50">
        <v>2994.546875</v>
      </c>
      <c r="P96" s="50">
        <v>3131.454346</v>
      </c>
      <c r="Q96" s="50">
        <v>3283.501221</v>
      </c>
      <c r="R96" s="50">
        <v>3429.224365</v>
      </c>
      <c r="S96" s="50">
        <v>3580.3041990000002</v>
      </c>
      <c r="T96" s="50">
        <v>3738.5253910000001</v>
      </c>
      <c r="U96" s="50">
        <v>3870.6120609999998</v>
      </c>
      <c r="V96" s="50">
        <v>4000.9916990000002</v>
      </c>
      <c r="W96" s="50">
        <v>4148.6416019999997</v>
      </c>
      <c r="X96" s="50">
        <v>4301.5288090000004</v>
      </c>
      <c r="Y96" s="50">
        <v>4440.8842770000001</v>
      </c>
      <c r="Z96" s="50">
        <v>4612.6879879999997</v>
      </c>
      <c r="AA96" s="50">
        <v>4756.3579099999997</v>
      </c>
      <c r="AB96" s="50">
        <v>4928.7246089999999</v>
      </c>
      <c r="AC96" s="50">
        <v>5122.013672</v>
      </c>
      <c r="AD96" s="50">
        <v>5301.6889650000003</v>
      </c>
      <c r="AE96" s="50">
        <v>5489.8554690000001</v>
      </c>
      <c r="AF96" s="50">
        <v>5680.9741210000002</v>
      </c>
      <c r="AG96" s="50">
        <v>5872.5087890000004</v>
      </c>
      <c r="AH96" s="50">
        <v>6071.5161129999997</v>
      </c>
      <c r="AI96" s="50">
        <v>6279.1977539999998</v>
      </c>
      <c r="AJ96" s="50">
        <v>6483.7226559999999</v>
      </c>
      <c r="AK96" s="50">
        <v>6695.4145509999998</v>
      </c>
      <c r="AL96" s="50">
        <v>6905.7875979999999</v>
      </c>
      <c r="AM96" s="51">
        <v>4.3215999999999997E-2</v>
      </c>
    </row>
    <row r="97" spans="1:39" ht="15" customHeight="1">
      <c r="A97" s="45" t="s">
        <v>176</v>
      </c>
      <c r="B97" s="49" t="s">
        <v>83</v>
      </c>
      <c r="C97" s="50">
        <v>644</v>
      </c>
      <c r="D97" s="50">
        <v>688.23156700000004</v>
      </c>
      <c r="E97" s="50">
        <v>734.21966599999996</v>
      </c>
      <c r="F97" s="50">
        <v>782.05688499999997</v>
      </c>
      <c r="G97" s="50">
        <v>831.97570800000005</v>
      </c>
      <c r="H97" s="50">
        <v>883.88433799999996</v>
      </c>
      <c r="I97" s="50">
        <v>938.15930200000003</v>
      </c>
      <c r="J97" s="50">
        <v>995.09991500000001</v>
      </c>
      <c r="K97" s="50">
        <v>1054.5740969999999</v>
      </c>
      <c r="L97" s="50">
        <v>1116.2536620000001</v>
      </c>
      <c r="M97" s="50">
        <v>1180.210327</v>
      </c>
      <c r="N97" s="50">
        <v>1246.0145259999999</v>
      </c>
      <c r="O97" s="50">
        <v>1313.725952</v>
      </c>
      <c r="P97" s="50">
        <v>1382.719971</v>
      </c>
      <c r="Q97" s="50">
        <v>1454.119995</v>
      </c>
      <c r="R97" s="50">
        <v>1526.5223390000001</v>
      </c>
      <c r="S97" s="50">
        <v>1601.7703859999999</v>
      </c>
      <c r="T97" s="50">
        <v>1679.8232419999999</v>
      </c>
      <c r="U97" s="50">
        <v>1760.6099850000001</v>
      </c>
      <c r="V97" s="50">
        <v>1844.0238039999999</v>
      </c>
      <c r="W97" s="50">
        <v>1928.933716</v>
      </c>
      <c r="X97" s="50">
        <v>2015.5706789999999</v>
      </c>
      <c r="Y97" s="50">
        <v>2105.4133299999999</v>
      </c>
      <c r="Z97" s="50">
        <v>2197.780518</v>
      </c>
      <c r="AA97" s="50">
        <v>2289.6315920000002</v>
      </c>
      <c r="AB97" s="50">
        <v>2384.0983890000002</v>
      </c>
      <c r="AC97" s="50">
        <v>2480.7734380000002</v>
      </c>
      <c r="AD97" s="50">
        <v>2580.1967770000001</v>
      </c>
      <c r="AE97" s="50">
        <v>2682.515625</v>
      </c>
      <c r="AF97" s="50">
        <v>2785.8842770000001</v>
      </c>
      <c r="AG97" s="50">
        <v>2891.7788089999999</v>
      </c>
      <c r="AH97" s="50">
        <v>2998.3664549999999</v>
      </c>
      <c r="AI97" s="50">
        <v>3105.8227539999998</v>
      </c>
      <c r="AJ97" s="50">
        <v>3213.7060550000001</v>
      </c>
      <c r="AK97" s="50">
        <v>3322.3254390000002</v>
      </c>
      <c r="AL97" s="50">
        <v>3432.4560550000001</v>
      </c>
      <c r="AM97" s="51">
        <v>4.8397000000000003E-2</v>
      </c>
    </row>
    <row r="98" spans="1:39" ht="15" customHeight="1">
      <c r="A98" s="45" t="s">
        <v>177</v>
      </c>
      <c r="B98" s="49" t="s">
        <v>85</v>
      </c>
      <c r="C98" s="50">
        <v>688</v>
      </c>
      <c r="D98" s="50">
        <v>738.76678500000003</v>
      </c>
      <c r="E98" s="50">
        <v>789.52331500000003</v>
      </c>
      <c r="F98" s="50">
        <v>841.55578600000001</v>
      </c>
      <c r="G98" s="50">
        <v>892.55059800000004</v>
      </c>
      <c r="H98" s="50">
        <v>951.04162599999995</v>
      </c>
      <c r="I98" s="50">
        <v>1012.328979</v>
      </c>
      <c r="J98" s="50">
        <v>1064.798828</v>
      </c>
      <c r="K98" s="50">
        <v>1113.431519</v>
      </c>
      <c r="L98" s="50">
        <v>1173.0345460000001</v>
      </c>
      <c r="M98" s="50">
        <v>1223.7144780000001</v>
      </c>
      <c r="N98" s="50">
        <v>1279.233154</v>
      </c>
      <c r="O98" s="50">
        <v>1350.8076169999999</v>
      </c>
      <c r="P98" s="50">
        <v>1406.6842039999999</v>
      </c>
      <c r="Q98" s="50">
        <v>1475.0622559999999</v>
      </c>
      <c r="R98" s="50">
        <v>1535.996582</v>
      </c>
      <c r="S98" s="50">
        <v>1595.978638</v>
      </c>
      <c r="T98" s="50">
        <v>1660.131226</v>
      </c>
      <c r="U98" s="50">
        <v>1720.9624020000001</v>
      </c>
      <c r="V98" s="50">
        <v>1776.4628909999999</v>
      </c>
      <c r="W98" s="50">
        <v>1846.5722659999999</v>
      </c>
      <c r="X98" s="50">
        <v>1918.915649</v>
      </c>
      <c r="Y98" s="50">
        <v>1973.321289</v>
      </c>
      <c r="Z98" s="50">
        <v>2056.5859380000002</v>
      </c>
      <c r="AA98" s="50">
        <v>2111.2768550000001</v>
      </c>
      <c r="AB98" s="50">
        <v>2191.2072750000002</v>
      </c>
      <c r="AC98" s="50">
        <v>2289.0708009999998</v>
      </c>
      <c r="AD98" s="50">
        <v>2369.7917480000001</v>
      </c>
      <c r="AE98" s="50">
        <v>2455.3039549999999</v>
      </c>
      <c r="AF98" s="50">
        <v>2541.9602049999999</v>
      </c>
      <c r="AG98" s="50">
        <v>2625.8085940000001</v>
      </c>
      <c r="AH98" s="50">
        <v>2715.7973630000001</v>
      </c>
      <c r="AI98" s="50">
        <v>2812.9719239999999</v>
      </c>
      <c r="AJ98" s="50">
        <v>2905.8645019999999</v>
      </c>
      <c r="AK98" s="50">
        <v>3004.4152829999998</v>
      </c>
      <c r="AL98" s="50">
        <v>3099.2685550000001</v>
      </c>
      <c r="AM98" s="51">
        <v>4.3076999999999997E-2</v>
      </c>
    </row>
    <row r="99" spans="1:39" ht="15" customHeight="1">
      <c r="A99" s="45" t="s">
        <v>178</v>
      </c>
      <c r="B99" s="49" t="s">
        <v>87</v>
      </c>
      <c r="C99" s="50">
        <v>203</v>
      </c>
      <c r="D99" s="50">
        <v>211.655609</v>
      </c>
      <c r="E99" s="50">
        <v>220.645554</v>
      </c>
      <c r="F99" s="50">
        <v>229.97496000000001</v>
      </c>
      <c r="G99" s="50">
        <v>239.77384900000001</v>
      </c>
      <c r="H99" s="50">
        <v>250.00122099999999</v>
      </c>
      <c r="I99" s="50">
        <v>260.810608</v>
      </c>
      <c r="J99" s="50">
        <v>271.93392899999998</v>
      </c>
      <c r="K99" s="50">
        <v>283.27294899999998</v>
      </c>
      <c r="L99" s="50">
        <v>294.78405800000002</v>
      </c>
      <c r="M99" s="50">
        <v>306.477844</v>
      </c>
      <c r="N99" s="50">
        <v>318.29104599999999</v>
      </c>
      <c r="O99" s="50">
        <v>330.01318400000002</v>
      </c>
      <c r="P99" s="50">
        <v>342.05011000000002</v>
      </c>
      <c r="Q99" s="50">
        <v>354.31915300000003</v>
      </c>
      <c r="R99" s="50">
        <v>366.70541400000002</v>
      </c>
      <c r="S99" s="50">
        <v>382.555115</v>
      </c>
      <c r="T99" s="50">
        <v>398.57086199999998</v>
      </c>
      <c r="U99" s="50">
        <v>389.03985599999999</v>
      </c>
      <c r="V99" s="50">
        <v>380.50488300000001</v>
      </c>
      <c r="W99" s="50">
        <v>373.135559</v>
      </c>
      <c r="X99" s="50">
        <v>367.04235799999998</v>
      </c>
      <c r="Y99" s="50">
        <v>362.14956699999999</v>
      </c>
      <c r="Z99" s="50">
        <v>358.32162499999998</v>
      </c>
      <c r="AA99" s="50">
        <v>355.44973800000002</v>
      </c>
      <c r="AB99" s="50">
        <v>353.41918900000002</v>
      </c>
      <c r="AC99" s="50">
        <v>352.16943400000002</v>
      </c>
      <c r="AD99" s="50">
        <v>351.70047</v>
      </c>
      <c r="AE99" s="50">
        <v>352.03634599999998</v>
      </c>
      <c r="AF99" s="50">
        <v>353.12948599999999</v>
      </c>
      <c r="AG99" s="50">
        <v>354.92117300000001</v>
      </c>
      <c r="AH99" s="50">
        <v>357.35192899999998</v>
      </c>
      <c r="AI99" s="50">
        <v>360.402985</v>
      </c>
      <c r="AJ99" s="50">
        <v>364.15231299999999</v>
      </c>
      <c r="AK99" s="50">
        <v>368.67379799999998</v>
      </c>
      <c r="AL99" s="50">
        <v>374.06286599999999</v>
      </c>
      <c r="AM99" s="51">
        <v>1.6889999999999999E-2</v>
      </c>
    </row>
    <row r="100" spans="1:39" ht="15" customHeight="1">
      <c r="A100" s="45" t="s">
        <v>179</v>
      </c>
      <c r="B100" s="49" t="s">
        <v>119</v>
      </c>
      <c r="C100" s="50">
        <v>1112</v>
      </c>
      <c r="D100" s="50">
        <v>1128.196533</v>
      </c>
      <c r="E100" s="50">
        <v>1160.08728</v>
      </c>
      <c r="F100" s="50">
        <v>1196.1419679999999</v>
      </c>
      <c r="G100" s="50">
        <v>1233.917725</v>
      </c>
      <c r="H100" s="50">
        <v>1272.7075199999999</v>
      </c>
      <c r="I100" s="50">
        <v>1312.374634</v>
      </c>
      <c r="J100" s="50">
        <v>1352.976807</v>
      </c>
      <c r="K100" s="50">
        <v>1394.4628909999999</v>
      </c>
      <c r="L100" s="50">
        <v>1436.6448969999999</v>
      </c>
      <c r="M100" s="50">
        <v>1479.9997559999999</v>
      </c>
      <c r="N100" s="50">
        <v>1523.762573</v>
      </c>
      <c r="O100" s="50">
        <v>1550.0905760000001</v>
      </c>
      <c r="P100" s="50">
        <v>1593.0780030000001</v>
      </c>
      <c r="Q100" s="50">
        <v>1636.4594729999999</v>
      </c>
      <c r="R100" s="50">
        <v>1680.131226</v>
      </c>
      <c r="S100" s="50">
        <v>1728.2358400000001</v>
      </c>
      <c r="T100" s="50">
        <v>1777.088135</v>
      </c>
      <c r="U100" s="50">
        <v>1826.8588870000001</v>
      </c>
      <c r="V100" s="50">
        <v>1877.661865</v>
      </c>
      <c r="W100" s="50">
        <v>1928.787231</v>
      </c>
      <c r="X100" s="50">
        <v>1980.2349850000001</v>
      </c>
      <c r="Y100" s="50">
        <v>2039.7020259999999</v>
      </c>
      <c r="Z100" s="50">
        <v>2100.9973140000002</v>
      </c>
      <c r="AA100" s="50">
        <v>2162.9946289999998</v>
      </c>
      <c r="AB100" s="50">
        <v>2210.408203</v>
      </c>
      <c r="AC100" s="50">
        <v>2277.65625</v>
      </c>
      <c r="AD100" s="50">
        <v>2351.7253420000002</v>
      </c>
      <c r="AE100" s="50">
        <v>2428.439453</v>
      </c>
      <c r="AF100" s="50">
        <v>2507.8937989999999</v>
      </c>
      <c r="AG100" s="50">
        <v>2590.188721</v>
      </c>
      <c r="AH100" s="50">
        <v>2675.4262699999999</v>
      </c>
      <c r="AI100" s="50">
        <v>2763.7136230000001</v>
      </c>
      <c r="AJ100" s="50">
        <v>2855.163086</v>
      </c>
      <c r="AK100" s="50">
        <v>2949.8872070000002</v>
      </c>
      <c r="AL100" s="50">
        <v>3048.008057</v>
      </c>
      <c r="AM100" s="51">
        <v>2.9662999999999998E-2</v>
      </c>
    </row>
    <row r="101" spans="1:39" ht="15" customHeight="1">
      <c r="A101" s="45" t="s">
        <v>180</v>
      </c>
      <c r="B101" s="49" t="s">
        <v>83</v>
      </c>
      <c r="C101" s="50">
        <v>698</v>
      </c>
      <c r="D101" s="50">
        <v>705.14379899999994</v>
      </c>
      <c r="E101" s="50">
        <v>722.11437999999998</v>
      </c>
      <c r="F101" s="50">
        <v>741.15960700000005</v>
      </c>
      <c r="G101" s="50">
        <v>761.71545400000002</v>
      </c>
      <c r="H101" s="50">
        <v>783.24981700000001</v>
      </c>
      <c r="I101" s="50">
        <v>805.73358199999996</v>
      </c>
      <c r="J101" s="50">
        <v>828.79699700000003</v>
      </c>
      <c r="K101" s="50">
        <v>852.24572799999999</v>
      </c>
      <c r="L101" s="50">
        <v>875.90026899999998</v>
      </c>
      <c r="M101" s="50">
        <v>899.86395300000004</v>
      </c>
      <c r="N101" s="50">
        <v>924.051514</v>
      </c>
      <c r="O101" s="50">
        <v>948.337402</v>
      </c>
      <c r="P101" s="50">
        <v>972.588257</v>
      </c>
      <c r="Q101" s="50">
        <v>996.65338099999997</v>
      </c>
      <c r="R101" s="50">
        <v>1020.075195</v>
      </c>
      <c r="S101" s="50">
        <v>1042.915405</v>
      </c>
      <c r="T101" s="50">
        <v>1065.3360600000001</v>
      </c>
      <c r="U101" s="50">
        <v>1087.8819579999999</v>
      </c>
      <c r="V101" s="50">
        <v>1110.8386230000001</v>
      </c>
      <c r="W101" s="50">
        <v>1133.9604489999999</v>
      </c>
      <c r="X101" s="50">
        <v>1157.2445070000001</v>
      </c>
      <c r="Y101" s="50">
        <v>1188.394775</v>
      </c>
      <c r="Z101" s="50">
        <v>1220.7982179999999</v>
      </c>
      <c r="AA101" s="50">
        <v>1253.4384769999999</v>
      </c>
      <c r="AB101" s="50">
        <v>1277.9573969999999</v>
      </c>
      <c r="AC101" s="50">
        <v>1313.076294</v>
      </c>
      <c r="AD101" s="50">
        <v>1353.8249510000001</v>
      </c>
      <c r="AE101" s="50">
        <v>1395.982422</v>
      </c>
      <c r="AF101" s="50">
        <v>1439.5977780000001</v>
      </c>
      <c r="AG101" s="50">
        <v>1484.722534</v>
      </c>
      <c r="AH101" s="50">
        <v>1531.4094239999999</v>
      </c>
      <c r="AI101" s="50">
        <v>1579.713379</v>
      </c>
      <c r="AJ101" s="50">
        <v>1629.69165</v>
      </c>
      <c r="AK101" s="50">
        <v>1681.4025879999999</v>
      </c>
      <c r="AL101" s="50">
        <v>1734.908203</v>
      </c>
      <c r="AM101" s="51">
        <v>2.6832999999999999E-2</v>
      </c>
    </row>
    <row r="102" spans="1:39" ht="15" customHeight="1">
      <c r="A102" s="45" t="s">
        <v>181</v>
      </c>
      <c r="B102" s="49" t="s">
        <v>85</v>
      </c>
      <c r="C102" s="50">
        <v>101</v>
      </c>
      <c r="D102" s="50">
        <v>107.00338000000001</v>
      </c>
      <c r="E102" s="50">
        <v>113.300743</v>
      </c>
      <c r="F102" s="50">
        <v>121.579453</v>
      </c>
      <c r="G102" s="50">
        <v>130.00361599999999</v>
      </c>
      <c r="H102" s="50">
        <v>138.43185399999999</v>
      </c>
      <c r="I102" s="50">
        <v>146.806274</v>
      </c>
      <c r="J102" s="50">
        <v>155.54092399999999</v>
      </c>
      <c r="K102" s="50">
        <v>164.72764599999999</v>
      </c>
      <c r="L102" s="50">
        <v>174.304733</v>
      </c>
      <c r="M102" s="50">
        <v>184.56950399999999</v>
      </c>
      <c r="N102" s="50">
        <v>194.82551599999999</v>
      </c>
      <c r="O102" s="50">
        <v>205.37889100000001</v>
      </c>
      <c r="P102" s="50">
        <v>216.41419999999999</v>
      </c>
      <c r="Q102" s="50">
        <v>227.88911400000001</v>
      </c>
      <c r="R102" s="50">
        <v>239.97430399999999</v>
      </c>
      <c r="S102" s="50">
        <v>253.441788</v>
      </c>
      <c r="T102" s="50">
        <v>267.60611</v>
      </c>
      <c r="U102" s="50">
        <v>282.30365</v>
      </c>
      <c r="V102" s="50">
        <v>297.46154799999999</v>
      </c>
      <c r="W102" s="50">
        <v>312.86682100000002</v>
      </c>
      <c r="X102" s="50">
        <v>328.52346799999998</v>
      </c>
      <c r="Y102" s="50">
        <v>344.43057299999998</v>
      </c>
      <c r="Z102" s="50">
        <v>360.79409800000002</v>
      </c>
      <c r="AA102" s="50">
        <v>377.56698599999999</v>
      </c>
      <c r="AB102" s="50">
        <v>394.34204099999999</v>
      </c>
      <c r="AC102" s="50">
        <v>412.61828600000001</v>
      </c>
      <c r="AD102" s="50">
        <v>431.65704299999999</v>
      </c>
      <c r="AE102" s="50">
        <v>451.49026500000002</v>
      </c>
      <c r="AF102" s="50">
        <v>472.15057400000001</v>
      </c>
      <c r="AG102" s="50">
        <v>493.67248499999999</v>
      </c>
      <c r="AH102" s="50">
        <v>516.09124799999995</v>
      </c>
      <c r="AI102" s="50">
        <v>539.44451900000001</v>
      </c>
      <c r="AJ102" s="50">
        <v>563.771118</v>
      </c>
      <c r="AK102" s="50">
        <v>589.11053500000003</v>
      </c>
      <c r="AL102" s="50">
        <v>615.50561500000003</v>
      </c>
      <c r="AM102" s="51">
        <v>5.2804999999999998E-2</v>
      </c>
    </row>
    <row r="103" spans="1:39" ht="15" customHeight="1">
      <c r="A103" s="45" t="s">
        <v>182</v>
      </c>
      <c r="B103" s="49" t="s">
        <v>87</v>
      </c>
      <c r="C103" s="50">
        <v>313</v>
      </c>
      <c r="D103" s="50">
        <v>316.04934700000001</v>
      </c>
      <c r="E103" s="50">
        <v>324.672211</v>
      </c>
      <c r="F103" s="50">
        <v>333.40286300000002</v>
      </c>
      <c r="G103" s="50">
        <v>342.19860799999998</v>
      </c>
      <c r="H103" s="50">
        <v>351.025848</v>
      </c>
      <c r="I103" s="50">
        <v>359.83477800000003</v>
      </c>
      <c r="J103" s="50">
        <v>368.63885499999998</v>
      </c>
      <c r="K103" s="50">
        <v>377.48947099999998</v>
      </c>
      <c r="L103" s="50">
        <v>386.43994099999998</v>
      </c>
      <c r="M103" s="50">
        <v>395.56622299999998</v>
      </c>
      <c r="N103" s="50">
        <v>404.885468</v>
      </c>
      <c r="O103" s="50">
        <v>396.37423699999999</v>
      </c>
      <c r="P103" s="50">
        <v>404.07559199999997</v>
      </c>
      <c r="Q103" s="50">
        <v>411.91702299999997</v>
      </c>
      <c r="R103" s="50">
        <v>420.08163500000001</v>
      </c>
      <c r="S103" s="50">
        <v>431.87866200000002</v>
      </c>
      <c r="T103" s="50">
        <v>444.14605699999998</v>
      </c>
      <c r="U103" s="50">
        <v>456.67327899999998</v>
      </c>
      <c r="V103" s="50">
        <v>469.36175500000002</v>
      </c>
      <c r="W103" s="50">
        <v>481.95996100000002</v>
      </c>
      <c r="X103" s="50">
        <v>494.46704099999999</v>
      </c>
      <c r="Y103" s="50">
        <v>506.87667800000003</v>
      </c>
      <c r="Z103" s="50">
        <v>519.40496800000005</v>
      </c>
      <c r="AA103" s="50">
        <v>531.98919699999999</v>
      </c>
      <c r="AB103" s="50">
        <v>538.10864300000003</v>
      </c>
      <c r="AC103" s="50">
        <v>551.96179199999995</v>
      </c>
      <c r="AD103" s="50">
        <v>566.243469</v>
      </c>
      <c r="AE103" s="50">
        <v>580.96679700000004</v>
      </c>
      <c r="AF103" s="50">
        <v>596.14556900000002</v>
      </c>
      <c r="AG103" s="50">
        <v>611.79370100000006</v>
      </c>
      <c r="AH103" s="50">
        <v>627.925476</v>
      </c>
      <c r="AI103" s="50">
        <v>644.55572500000005</v>
      </c>
      <c r="AJ103" s="50">
        <v>661.70007299999997</v>
      </c>
      <c r="AK103" s="50">
        <v>679.37396200000001</v>
      </c>
      <c r="AL103" s="50">
        <v>697.59417699999995</v>
      </c>
      <c r="AM103" s="51">
        <v>2.3560000000000001E-2</v>
      </c>
    </row>
    <row r="104" spans="1:39" ht="15" customHeight="1">
      <c r="A104" s="45" t="s">
        <v>183</v>
      </c>
      <c r="B104" s="49" t="s">
        <v>124</v>
      </c>
      <c r="C104" s="50">
        <v>2850</v>
      </c>
      <c r="D104" s="50">
        <v>3238.3720699999999</v>
      </c>
      <c r="E104" s="50">
        <v>3638.0576169999999</v>
      </c>
      <c r="F104" s="50">
        <v>4057.1303710000002</v>
      </c>
      <c r="G104" s="50">
        <v>4504.0297849999997</v>
      </c>
      <c r="H104" s="50">
        <v>4966.5424800000001</v>
      </c>
      <c r="I104" s="50">
        <v>5435.0507809999999</v>
      </c>
      <c r="J104" s="50">
        <v>5912.4912109999996</v>
      </c>
      <c r="K104" s="50">
        <v>6417.4560549999997</v>
      </c>
      <c r="L104" s="50">
        <v>6935.3081050000001</v>
      </c>
      <c r="M104" s="50">
        <v>7482.9003910000001</v>
      </c>
      <c r="N104" s="50">
        <v>8055.0410160000001</v>
      </c>
      <c r="O104" s="50">
        <v>8646.2480469999991</v>
      </c>
      <c r="P104" s="50">
        <v>9253.515625</v>
      </c>
      <c r="Q104" s="50">
        <v>9866.6015619999998</v>
      </c>
      <c r="R104" s="50">
        <v>10517.074219</v>
      </c>
      <c r="S104" s="50">
        <v>11192.692383</v>
      </c>
      <c r="T104" s="50">
        <v>11836.870117</v>
      </c>
      <c r="U104" s="50">
        <v>12382.682617</v>
      </c>
      <c r="V104" s="50">
        <v>12950.990234000001</v>
      </c>
      <c r="W104" s="50">
        <v>13545.508789</v>
      </c>
      <c r="X104" s="50">
        <v>14163.518555000001</v>
      </c>
      <c r="Y104" s="50">
        <v>14796.961914</v>
      </c>
      <c r="Z104" s="50">
        <v>15456.375977</v>
      </c>
      <c r="AA104" s="50">
        <v>16137.168944999999</v>
      </c>
      <c r="AB104" s="50">
        <v>16838.373047000001</v>
      </c>
      <c r="AC104" s="50">
        <v>17555.585938</v>
      </c>
      <c r="AD104" s="50">
        <v>18259.123047000001</v>
      </c>
      <c r="AE104" s="50">
        <v>19003.078125</v>
      </c>
      <c r="AF104" s="50">
        <v>19776.417968999998</v>
      </c>
      <c r="AG104" s="50">
        <v>20511.080077999999</v>
      </c>
      <c r="AH104" s="50">
        <v>21296.242188</v>
      </c>
      <c r="AI104" s="50">
        <v>22037.455077999999</v>
      </c>
      <c r="AJ104" s="50">
        <v>22805.152343999998</v>
      </c>
      <c r="AK104" s="50">
        <v>23532.515625</v>
      </c>
      <c r="AL104" s="50">
        <v>24317.96875</v>
      </c>
      <c r="AM104" s="51">
        <v>6.1092E-2</v>
      </c>
    </row>
    <row r="105" spans="1:39" ht="15" customHeight="1">
      <c r="A105" s="45" t="s">
        <v>184</v>
      </c>
      <c r="B105" s="49" t="s">
        <v>83</v>
      </c>
      <c r="C105" s="50">
        <v>2252</v>
      </c>
      <c r="D105" s="50">
        <v>2528.4877929999998</v>
      </c>
      <c r="E105" s="50">
        <v>2819.9560550000001</v>
      </c>
      <c r="F105" s="50">
        <v>3126.5515140000002</v>
      </c>
      <c r="G105" s="50">
        <v>3449.1303710000002</v>
      </c>
      <c r="H105" s="50">
        <v>3787.8410640000002</v>
      </c>
      <c r="I105" s="50">
        <v>4129.517578</v>
      </c>
      <c r="J105" s="50">
        <v>4484.8706050000001</v>
      </c>
      <c r="K105" s="50">
        <v>4856.78125</v>
      </c>
      <c r="L105" s="50">
        <v>5246.1660160000001</v>
      </c>
      <c r="M105" s="50">
        <v>5653.9936520000001</v>
      </c>
      <c r="N105" s="50">
        <v>6081.2993159999996</v>
      </c>
      <c r="O105" s="50">
        <v>6525.3764650000003</v>
      </c>
      <c r="P105" s="50">
        <v>6985.8964839999999</v>
      </c>
      <c r="Q105" s="50">
        <v>7461.4975590000004</v>
      </c>
      <c r="R105" s="50">
        <v>7953.9067379999997</v>
      </c>
      <c r="S105" s="50">
        <v>8453.4902340000008</v>
      </c>
      <c r="T105" s="50">
        <v>8969.0058590000008</v>
      </c>
      <c r="U105" s="50">
        <v>9500.4619139999995</v>
      </c>
      <c r="V105" s="50">
        <v>10050.223633</v>
      </c>
      <c r="W105" s="50">
        <v>10618.034180000001</v>
      </c>
      <c r="X105" s="50">
        <v>11200.896484000001</v>
      </c>
      <c r="Y105" s="50">
        <v>11798.977539</v>
      </c>
      <c r="Z105" s="50">
        <v>12411.745117</v>
      </c>
      <c r="AA105" s="50">
        <v>13038.928711</v>
      </c>
      <c r="AB105" s="50">
        <v>13680.495117</v>
      </c>
      <c r="AC105" s="50">
        <v>14330.214844</v>
      </c>
      <c r="AD105" s="50">
        <v>14980.166992</v>
      </c>
      <c r="AE105" s="50">
        <v>15637.615234000001</v>
      </c>
      <c r="AF105" s="50">
        <v>16305.15625</v>
      </c>
      <c r="AG105" s="50">
        <v>16969.048827999999</v>
      </c>
      <c r="AH105" s="50">
        <v>17635.025390999999</v>
      </c>
      <c r="AI105" s="50">
        <v>18295.816406000002</v>
      </c>
      <c r="AJ105" s="50">
        <v>18932.78125</v>
      </c>
      <c r="AK105" s="50">
        <v>19575.84375</v>
      </c>
      <c r="AL105" s="50">
        <v>20225.232422000001</v>
      </c>
      <c r="AM105" s="51">
        <v>6.3064999999999996E-2</v>
      </c>
    </row>
    <row r="106" spans="1:39" ht="15" customHeight="1">
      <c r="A106" s="45" t="s">
        <v>185</v>
      </c>
      <c r="B106" s="49" t="s">
        <v>85</v>
      </c>
      <c r="C106" s="50">
        <v>426</v>
      </c>
      <c r="D106" s="50">
        <v>478.48147599999999</v>
      </c>
      <c r="E106" s="50">
        <v>527.05664100000001</v>
      </c>
      <c r="F106" s="50">
        <v>578.19000200000005</v>
      </c>
      <c r="G106" s="50">
        <v>636.65216099999998</v>
      </c>
      <c r="H106" s="50">
        <v>692.191956</v>
      </c>
      <c r="I106" s="50">
        <v>747.53417999999999</v>
      </c>
      <c r="J106" s="50">
        <v>794.98193400000002</v>
      </c>
      <c r="K106" s="50">
        <v>849.03125</v>
      </c>
      <c r="L106" s="50">
        <v>896.59570299999996</v>
      </c>
      <c r="M106" s="50">
        <v>954.07775900000001</v>
      </c>
      <c r="N106" s="50">
        <v>1014.079224</v>
      </c>
      <c r="O106" s="50">
        <v>1072.981567</v>
      </c>
      <c r="P106" s="50">
        <v>1130.142822</v>
      </c>
      <c r="Q106" s="50">
        <v>1179.385254</v>
      </c>
      <c r="R106" s="50">
        <v>1238.6541749999999</v>
      </c>
      <c r="S106" s="50">
        <v>1296.6358640000001</v>
      </c>
      <c r="T106" s="50">
        <v>1349.7963870000001</v>
      </c>
      <c r="U106" s="50">
        <v>1404.4626459999999</v>
      </c>
      <c r="V106" s="50">
        <v>1456.435669</v>
      </c>
      <c r="W106" s="50">
        <v>1511.6157229999999</v>
      </c>
      <c r="X106" s="50">
        <v>1570.587158</v>
      </c>
      <c r="Y106" s="50">
        <v>1624.925293</v>
      </c>
      <c r="Z106" s="50">
        <v>1685.4101559999999</v>
      </c>
      <c r="AA106" s="50">
        <v>1747.727905</v>
      </c>
      <c r="AB106" s="50">
        <v>1810.594482</v>
      </c>
      <c r="AC106" s="50">
        <v>1875.5618899999999</v>
      </c>
      <c r="AD106" s="50">
        <v>1920.6735839999999</v>
      </c>
      <c r="AE106" s="50">
        <v>1992.588013</v>
      </c>
      <c r="AF106" s="50">
        <v>2077.7014159999999</v>
      </c>
      <c r="AG106" s="50">
        <v>2121.9907229999999</v>
      </c>
      <c r="AH106" s="50">
        <v>2209.3854980000001</v>
      </c>
      <c r="AI106" s="50">
        <v>2253.2773440000001</v>
      </c>
      <c r="AJ106" s="50">
        <v>2343.4501949999999</v>
      </c>
      <c r="AK106" s="50">
        <v>2383.5812989999999</v>
      </c>
      <c r="AL106" s="50">
        <v>2472.156982</v>
      </c>
      <c r="AM106" s="51">
        <v>4.9486000000000002E-2</v>
      </c>
    </row>
    <row r="107" spans="1:39" ht="15" customHeight="1">
      <c r="A107" s="45" t="s">
        <v>186</v>
      </c>
      <c r="B107" s="49" t="s">
        <v>87</v>
      </c>
      <c r="C107" s="50">
        <v>172</v>
      </c>
      <c r="D107" s="50">
        <v>231.402817</v>
      </c>
      <c r="E107" s="50">
        <v>291.04504400000002</v>
      </c>
      <c r="F107" s="50">
        <v>352.38894699999997</v>
      </c>
      <c r="G107" s="50">
        <v>418.24740600000001</v>
      </c>
      <c r="H107" s="50">
        <v>486.50933800000001</v>
      </c>
      <c r="I107" s="50">
        <v>557.99920699999996</v>
      </c>
      <c r="J107" s="50">
        <v>632.63861099999997</v>
      </c>
      <c r="K107" s="50">
        <v>711.64331100000004</v>
      </c>
      <c r="L107" s="50">
        <v>792.54650900000001</v>
      </c>
      <c r="M107" s="50">
        <v>874.82904099999996</v>
      </c>
      <c r="N107" s="50">
        <v>959.66284199999996</v>
      </c>
      <c r="O107" s="50">
        <v>1047.8903809999999</v>
      </c>
      <c r="P107" s="50">
        <v>1137.476807</v>
      </c>
      <c r="Q107" s="50">
        <v>1225.7188719999999</v>
      </c>
      <c r="R107" s="50">
        <v>1324.513794</v>
      </c>
      <c r="S107" s="50">
        <v>1442.5660399999999</v>
      </c>
      <c r="T107" s="50">
        <v>1518.067749</v>
      </c>
      <c r="U107" s="50">
        <v>1477.7574460000001</v>
      </c>
      <c r="V107" s="50">
        <v>1444.331177</v>
      </c>
      <c r="W107" s="50">
        <v>1415.858154</v>
      </c>
      <c r="X107" s="50">
        <v>1392.0352780000001</v>
      </c>
      <c r="Y107" s="50">
        <v>1373.059937</v>
      </c>
      <c r="Z107" s="50">
        <v>1359.220337</v>
      </c>
      <c r="AA107" s="50">
        <v>1350.513062</v>
      </c>
      <c r="AB107" s="50">
        <v>1347.282837</v>
      </c>
      <c r="AC107" s="50">
        <v>1349.809692</v>
      </c>
      <c r="AD107" s="50">
        <v>1358.2825929999999</v>
      </c>
      <c r="AE107" s="50">
        <v>1372.8745120000001</v>
      </c>
      <c r="AF107" s="50">
        <v>1393.5611570000001</v>
      </c>
      <c r="AG107" s="50">
        <v>1420.0410159999999</v>
      </c>
      <c r="AH107" s="50">
        <v>1451.8321530000001</v>
      </c>
      <c r="AI107" s="50">
        <v>1488.3608400000001</v>
      </c>
      <c r="AJ107" s="50">
        <v>1528.9228519999999</v>
      </c>
      <c r="AK107" s="50">
        <v>1573.090332</v>
      </c>
      <c r="AL107" s="50">
        <v>1620.5810550000001</v>
      </c>
      <c r="AM107" s="51">
        <v>5.8916999999999997E-2</v>
      </c>
    </row>
    <row r="108" spans="1:39" ht="15" customHeight="1">
      <c r="A108" s="45" t="s">
        <v>187</v>
      </c>
      <c r="B108" s="49" t="s">
        <v>129</v>
      </c>
      <c r="C108" s="50">
        <v>891</v>
      </c>
      <c r="D108" s="50">
        <v>954.86651600000005</v>
      </c>
      <c r="E108" s="50">
        <v>1019.180115</v>
      </c>
      <c r="F108" s="50">
        <v>1083.7276609999999</v>
      </c>
      <c r="G108" s="50">
        <v>1148.393311</v>
      </c>
      <c r="H108" s="50">
        <v>1213.0947269999999</v>
      </c>
      <c r="I108" s="50">
        <v>1277.6987300000001</v>
      </c>
      <c r="J108" s="50">
        <v>1342.036255</v>
      </c>
      <c r="K108" s="50">
        <v>1406.0107419999999</v>
      </c>
      <c r="L108" s="50">
        <v>1469.4295649999999</v>
      </c>
      <c r="M108" s="50">
        <v>1532.070923</v>
      </c>
      <c r="N108" s="50">
        <v>1576.7475589999999</v>
      </c>
      <c r="O108" s="50">
        <v>1633.1911620000001</v>
      </c>
      <c r="P108" s="50">
        <v>1685.9295649999999</v>
      </c>
      <c r="Q108" s="50">
        <v>1742.5888669999999</v>
      </c>
      <c r="R108" s="50">
        <v>1798.5570070000001</v>
      </c>
      <c r="S108" s="50">
        <v>1854.3861079999999</v>
      </c>
      <c r="T108" s="50">
        <v>1908.8420410000001</v>
      </c>
      <c r="U108" s="50">
        <v>1961.8498540000001</v>
      </c>
      <c r="V108" s="50">
        <v>2013.1245120000001</v>
      </c>
      <c r="W108" s="50">
        <v>2062.8559570000002</v>
      </c>
      <c r="X108" s="50">
        <v>2111.1520999999998</v>
      </c>
      <c r="Y108" s="50">
        <v>2158.1267090000001</v>
      </c>
      <c r="Z108" s="50">
        <v>2203.8310550000001</v>
      </c>
      <c r="AA108" s="50">
        <v>2248.517578</v>
      </c>
      <c r="AB108" s="50">
        <v>2293.6176759999998</v>
      </c>
      <c r="AC108" s="50">
        <v>2337.399414</v>
      </c>
      <c r="AD108" s="50">
        <v>2379.6813959999999</v>
      </c>
      <c r="AE108" s="50">
        <v>2420.4780270000001</v>
      </c>
      <c r="AF108" s="50">
        <v>2459.5822750000002</v>
      </c>
      <c r="AG108" s="50">
        <v>2496.9545899999998</v>
      </c>
      <c r="AH108" s="50">
        <v>2532.2631839999999</v>
      </c>
      <c r="AI108" s="50">
        <v>2565.4409179999998</v>
      </c>
      <c r="AJ108" s="50">
        <v>2596.5998540000001</v>
      </c>
      <c r="AK108" s="50">
        <v>2625.9780270000001</v>
      </c>
      <c r="AL108" s="50">
        <v>2653.2446289999998</v>
      </c>
      <c r="AM108" s="51">
        <v>3.0513999999999999E-2</v>
      </c>
    </row>
    <row r="109" spans="1:39" ht="15" customHeight="1">
      <c r="A109" s="45" t="s">
        <v>188</v>
      </c>
      <c r="B109" s="49" t="s">
        <v>83</v>
      </c>
      <c r="C109" s="50">
        <v>404</v>
      </c>
      <c r="D109" s="50">
        <v>436.95745799999997</v>
      </c>
      <c r="E109" s="50">
        <v>470.30423000000002</v>
      </c>
      <c r="F109" s="50">
        <v>503.97464000000002</v>
      </c>
      <c r="G109" s="50">
        <v>537.96081500000003</v>
      </c>
      <c r="H109" s="50">
        <v>572.251892</v>
      </c>
      <c r="I109" s="50">
        <v>606.81103499999995</v>
      </c>
      <c r="J109" s="50">
        <v>641.55285600000002</v>
      </c>
      <c r="K109" s="50">
        <v>676.46838400000001</v>
      </c>
      <c r="L109" s="50">
        <v>711.53820800000005</v>
      </c>
      <c r="M109" s="50">
        <v>746.671875</v>
      </c>
      <c r="N109" s="50">
        <v>781.77050799999995</v>
      </c>
      <c r="O109" s="50">
        <v>816.74285899999995</v>
      </c>
      <c r="P109" s="50">
        <v>851.48742700000003</v>
      </c>
      <c r="Q109" s="50">
        <v>886.042236</v>
      </c>
      <c r="R109" s="50">
        <v>920.23693800000001</v>
      </c>
      <c r="S109" s="50">
        <v>953.81280500000003</v>
      </c>
      <c r="T109" s="50">
        <v>986.67810099999997</v>
      </c>
      <c r="U109" s="50">
        <v>1018.899231</v>
      </c>
      <c r="V109" s="50">
        <v>1050.2486570000001</v>
      </c>
      <c r="W109" s="50">
        <v>1080.733643</v>
      </c>
      <c r="X109" s="50">
        <v>1110.3161620000001</v>
      </c>
      <c r="Y109" s="50">
        <v>1139.1365969999999</v>
      </c>
      <c r="Z109" s="50">
        <v>1167.146606</v>
      </c>
      <c r="AA109" s="50">
        <v>1194.384399</v>
      </c>
      <c r="AB109" s="50">
        <v>1220.857422</v>
      </c>
      <c r="AC109" s="50">
        <v>1246.599976</v>
      </c>
      <c r="AD109" s="50">
        <v>1271.4938959999999</v>
      </c>
      <c r="AE109" s="50">
        <v>1295.583374</v>
      </c>
      <c r="AF109" s="50">
        <v>1318.685913</v>
      </c>
      <c r="AG109" s="50">
        <v>1340.808716</v>
      </c>
      <c r="AH109" s="50">
        <v>1361.6712649999999</v>
      </c>
      <c r="AI109" s="50">
        <v>1381.2436520000001</v>
      </c>
      <c r="AJ109" s="50">
        <v>1399.6435550000001</v>
      </c>
      <c r="AK109" s="50">
        <v>1417.067505</v>
      </c>
      <c r="AL109" s="50">
        <v>1433.1475829999999</v>
      </c>
      <c r="AM109" s="51">
        <v>3.5553000000000001E-2</v>
      </c>
    </row>
    <row r="110" spans="1:39" ht="15" customHeight="1">
      <c r="A110" s="45" t="s">
        <v>189</v>
      </c>
      <c r="B110" s="49" t="s">
        <v>85</v>
      </c>
      <c r="C110" s="50">
        <v>386</v>
      </c>
      <c r="D110" s="50">
        <v>412.44448899999998</v>
      </c>
      <c r="E110" s="50">
        <v>438.96167000000003</v>
      </c>
      <c r="F110" s="50">
        <v>465.42141700000002</v>
      </c>
      <c r="G110" s="50">
        <v>491.72879</v>
      </c>
      <c r="H110" s="50">
        <v>517.82598900000005</v>
      </c>
      <c r="I110" s="50">
        <v>543.63055399999996</v>
      </c>
      <c r="J110" s="50">
        <v>569.07171600000004</v>
      </c>
      <c r="K110" s="50">
        <v>594.08148200000005</v>
      </c>
      <c r="L110" s="50">
        <v>618.49945100000002</v>
      </c>
      <c r="M110" s="50">
        <v>642.20410200000003</v>
      </c>
      <c r="N110" s="50">
        <v>665.12744099999998</v>
      </c>
      <c r="O110" s="50">
        <v>687.43450900000005</v>
      </c>
      <c r="P110" s="50">
        <v>709.68109100000004</v>
      </c>
      <c r="Q110" s="50">
        <v>730.469604</v>
      </c>
      <c r="R110" s="50">
        <v>751.08709699999997</v>
      </c>
      <c r="S110" s="50">
        <v>770.08642599999996</v>
      </c>
      <c r="T110" s="50">
        <v>788.32873500000005</v>
      </c>
      <c r="U110" s="50">
        <v>805.83703600000001</v>
      </c>
      <c r="V110" s="50">
        <v>822.62365699999998</v>
      </c>
      <c r="W110" s="50">
        <v>838.81408699999997</v>
      </c>
      <c r="X110" s="50">
        <v>854.57293700000002</v>
      </c>
      <c r="Y110" s="50">
        <v>869.97882100000004</v>
      </c>
      <c r="Z110" s="50">
        <v>885.01971400000002</v>
      </c>
      <c r="AA110" s="50">
        <v>899.63128700000004</v>
      </c>
      <c r="AB110" s="50">
        <v>913.81872599999997</v>
      </c>
      <c r="AC110" s="50">
        <v>927.59881600000006</v>
      </c>
      <c r="AD110" s="50">
        <v>940.92932099999996</v>
      </c>
      <c r="AE110" s="50">
        <v>953.80267300000003</v>
      </c>
      <c r="AF110" s="50">
        <v>966.20770300000004</v>
      </c>
      <c r="AG110" s="50">
        <v>978.10571300000004</v>
      </c>
      <c r="AH110" s="50">
        <v>989.446594</v>
      </c>
      <c r="AI110" s="50">
        <v>1000.185608</v>
      </c>
      <c r="AJ110" s="50">
        <v>1010.303772</v>
      </c>
      <c r="AK110" s="50">
        <v>1019.831055</v>
      </c>
      <c r="AL110" s="50">
        <v>1028.790894</v>
      </c>
      <c r="AM110" s="51">
        <v>2.7248000000000001E-2</v>
      </c>
    </row>
    <row r="111" spans="1:39" ht="15" customHeight="1">
      <c r="A111" s="45" t="s">
        <v>190</v>
      </c>
      <c r="B111" s="49" t="s">
        <v>87</v>
      </c>
      <c r="C111" s="50">
        <v>101</v>
      </c>
      <c r="D111" s="50">
        <v>105.464516</v>
      </c>
      <c r="E111" s="50">
        <v>109.91423</v>
      </c>
      <c r="F111" s="50">
        <v>114.331619</v>
      </c>
      <c r="G111" s="50">
        <v>118.703789</v>
      </c>
      <c r="H111" s="50">
        <v>123.016884</v>
      </c>
      <c r="I111" s="50">
        <v>127.25709500000001</v>
      </c>
      <c r="J111" s="50">
        <v>131.411789</v>
      </c>
      <c r="K111" s="50">
        <v>135.46095299999999</v>
      </c>
      <c r="L111" s="50">
        <v>139.39201399999999</v>
      </c>
      <c r="M111" s="50">
        <v>143.19490099999999</v>
      </c>
      <c r="N111" s="50">
        <v>129.84957900000001</v>
      </c>
      <c r="O111" s="50">
        <v>129.01379399999999</v>
      </c>
      <c r="P111" s="50">
        <v>124.76106299999999</v>
      </c>
      <c r="Q111" s="50">
        <v>126.076988</v>
      </c>
      <c r="R111" s="50">
        <v>127.23307800000001</v>
      </c>
      <c r="S111" s="50">
        <v>130.48693800000001</v>
      </c>
      <c r="T111" s="50">
        <v>133.83517499999999</v>
      </c>
      <c r="U111" s="50">
        <v>137.113586</v>
      </c>
      <c r="V111" s="50">
        <v>140.25221300000001</v>
      </c>
      <c r="W111" s="50">
        <v>143.308258</v>
      </c>
      <c r="X111" s="50">
        <v>146.26297</v>
      </c>
      <c r="Y111" s="50">
        <v>149.01113900000001</v>
      </c>
      <c r="Z111" s="50">
        <v>151.664917</v>
      </c>
      <c r="AA111" s="50">
        <v>154.50192300000001</v>
      </c>
      <c r="AB111" s="50">
        <v>158.941452</v>
      </c>
      <c r="AC111" s="50">
        <v>163.20069899999999</v>
      </c>
      <c r="AD111" s="50">
        <v>167.25799599999999</v>
      </c>
      <c r="AE111" s="50">
        <v>171.092072</v>
      </c>
      <c r="AF111" s="50">
        <v>174.68867499999999</v>
      </c>
      <c r="AG111" s="50">
        <v>178.04002399999999</v>
      </c>
      <c r="AH111" s="50">
        <v>181.14527899999999</v>
      </c>
      <c r="AI111" s="50">
        <v>184.01177999999999</v>
      </c>
      <c r="AJ111" s="50">
        <v>186.65248099999999</v>
      </c>
      <c r="AK111" s="50">
        <v>189.079498</v>
      </c>
      <c r="AL111" s="50">
        <v>191.30619799999999</v>
      </c>
      <c r="AM111" s="51">
        <v>1.7669000000000001E-2</v>
      </c>
    </row>
    <row r="112" spans="1:39" ht="15" customHeight="1">
      <c r="A112" s="45" t="s">
        <v>191</v>
      </c>
      <c r="B112" s="49" t="s">
        <v>134</v>
      </c>
      <c r="C112" s="50">
        <v>1899</v>
      </c>
      <c r="D112" s="50">
        <v>2098.6108399999998</v>
      </c>
      <c r="E112" s="50">
        <v>2308.6142580000001</v>
      </c>
      <c r="F112" s="50">
        <v>2527.3706050000001</v>
      </c>
      <c r="G112" s="50">
        <v>2754.4731449999999</v>
      </c>
      <c r="H112" s="50">
        <v>2990.7036130000001</v>
      </c>
      <c r="I112" s="50">
        <v>3235.7451169999999</v>
      </c>
      <c r="J112" s="50">
        <v>3480.460693</v>
      </c>
      <c r="K112" s="50">
        <v>3734.2353520000001</v>
      </c>
      <c r="L112" s="50">
        <v>3947.529297</v>
      </c>
      <c r="M112" s="50">
        <v>4237.9677730000003</v>
      </c>
      <c r="N112" s="50">
        <v>4521.3159180000002</v>
      </c>
      <c r="O112" s="50">
        <v>4788.5190430000002</v>
      </c>
      <c r="P112" s="50">
        <v>5093.1796880000002</v>
      </c>
      <c r="Q112" s="50">
        <v>5399.2070309999999</v>
      </c>
      <c r="R112" s="50">
        <v>5713.2368159999996</v>
      </c>
      <c r="S112" s="50">
        <v>6041.5634769999997</v>
      </c>
      <c r="T112" s="50">
        <v>6382.0712890000004</v>
      </c>
      <c r="U112" s="50">
        <v>6732.5683589999999</v>
      </c>
      <c r="V112" s="50">
        <v>7103.8642579999996</v>
      </c>
      <c r="W112" s="50">
        <v>7474.0190430000002</v>
      </c>
      <c r="X112" s="50">
        <v>7858.9882809999999</v>
      </c>
      <c r="Y112" s="50">
        <v>8283.1523440000001</v>
      </c>
      <c r="Z112" s="50">
        <v>8693.6386719999991</v>
      </c>
      <c r="AA112" s="50">
        <v>9150.8232420000004</v>
      </c>
      <c r="AB112" s="50">
        <v>9601.4101559999999</v>
      </c>
      <c r="AC112" s="50">
        <v>10050.602539</v>
      </c>
      <c r="AD112" s="50">
        <v>10549.203125</v>
      </c>
      <c r="AE112" s="50">
        <v>11030.209961</v>
      </c>
      <c r="AF112" s="50">
        <v>11510.483398</v>
      </c>
      <c r="AG112" s="50">
        <v>12048.072265999999</v>
      </c>
      <c r="AH112" s="50">
        <v>12548.107421999999</v>
      </c>
      <c r="AI112" s="50">
        <v>13098.172852</v>
      </c>
      <c r="AJ112" s="50">
        <v>13620.502930000001</v>
      </c>
      <c r="AK112" s="50">
        <v>14195.667969</v>
      </c>
      <c r="AL112" s="50">
        <v>14737.868164</v>
      </c>
      <c r="AM112" s="51">
        <v>5.9003E-2</v>
      </c>
    </row>
    <row r="113" spans="1:39" ht="15" customHeight="1">
      <c r="A113" s="45" t="s">
        <v>192</v>
      </c>
      <c r="B113" s="49" t="s">
        <v>83</v>
      </c>
      <c r="C113" s="50">
        <v>1069</v>
      </c>
      <c r="D113" s="50">
        <v>1196.5893550000001</v>
      </c>
      <c r="E113" s="50">
        <v>1329.9343260000001</v>
      </c>
      <c r="F113" s="50">
        <v>1468.918091</v>
      </c>
      <c r="G113" s="50">
        <v>1613.923462</v>
      </c>
      <c r="H113" s="50">
        <v>1765.174072</v>
      </c>
      <c r="I113" s="50">
        <v>1922.46875</v>
      </c>
      <c r="J113" s="50">
        <v>2086.0913089999999</v>
      </c>
      <c r="K113" s="50">
        <v>2256.3376459999999</v>
      </c>
      <c r="L113" s="50">
        <v>2433.2795409999999</v>
      </c>
      <c r="M113" s="50">
        <v>2617.1259770000001</v>
      </c>
      <c r="N113" s="50">
        <v>2807.8479000000002</v>
      </c>
      <c r="O113" s="50">
        <v>3005.126221</v>
      </c>
      <c r="P113" s="50">
        <v>3207.3996579999998</v>
      </c>
      <c r="Q113" s="50">
        <v>3415.8156739999999</v>
      </c>
      <c r="R113" s="50">
        <v>3633.6696780000002</v>
      </c>
      <c r="S113" s="50">
        <v>3857.2709960000002</v>
      </c>
      <c r="T113" s="50">
        <v>4090.5273440000001</v>
      </c>
      <c r="U113" s="50">
        <v>4332.6440430000002</v>
      </c>
      <c r="V113" s="50">
        <v>4580.0771480000003</v>
      </c>
      <c r="W113" s="50">
        <v>4836.8461909999996</v>
      </c>
      <c r="X113" s="50">
        <v>5103.0454099999997</v>
      </c>
      <c r="Y113" s="50">
        <v>5377.2802730000003</v>
      </c>
      <c r="Z113" s="50">
        <v>5661.1381840000004</v>
      </c>
      <c r="AA113" s="50">
        <v>5954.3525390000004</v>
      </c>
      <c r="AB113" s="50">
        <v>6255.8979490000002</v>
      </c>
      <c r="AC113" s="50">
        <v>6566.3686520000001</v>
      </c>
      <c r="AD113" s="50">
        <v>6885.3881840000004</v>
      </c>
      <c r="AE113" s="50">
        <v>7212.2495120000003</v>
      </c>
      <c r="AF113" s="50">
        <v>7546.4565430000002</v>
      </c>
      <c r="AG113" s="50">
        <v>7889.1020509999998</v>
      </c>
      <c r="AH113" s="50">
        <v>8238.1181639999995</v>
      </c>
      <c r="AI113" s="50">
        <v>8594.9121090000008</v>
      </c>
      <c r="AJ113" s="50">
        <v>8961.2529300000006</v>
      </c>
      <c r="AK113" s="50">
        <v>9333.4208980000003</v>
      </c>
      <c r="AL113" s="50">
        <v>9713.9667969999991</v>
      </c>
      <c r="AM113" s="51">
        <v>6.3527E-2</v>
      </c>
    </row>
    <row r="114" spans="1:39" ht="15" customHeight="1">
      <c r="A114" s="45" t="s">
        <v>193</v>
      </c>
      <c r="B114" s="49" t="s">
        <v>85</v>
      </c>
      <c r="C114" s="50">
        <v>464</v>
      </c>
      <c r="D114" s="50">
        <v>508.16915899999998</v>
      </c>
      <c r="E114" s="50">
        <v>554.16021699999999</v>
      </c>
      <c r="F114" s="50">
        <v>601.94537400000002</v>
      </c>
      <c r="G114" s="50">
        <v>650.91210899999999</v>
      </c>
      <c r="H114" s="50">
        <v>701.61730999999997</v>
      </c>
      <c r="I114" s="50">
        <v>753.93707300000005</v>
      </c>
      <c r="J114" s="50">
        <v>808.41833499999996</v>
      </c>
      <c r="K114" s="50">
        <v>865.11554000000001</v>
      </c>
      <c r="L114" s="50">
        <v>923.48260500000004</v>
      </c>
      <c r="M114" s="50">
        <v>984.11236599999995</v>
      </c>
      <c r="N114" s="50">
        <v>1043.879639</v>
      </c>
      <c r="O114" s="50">
        <v>1095.6832280000001</v>
      </c>
      <c r="P114" s="50">
        <v>1162.4598390000001</v>
      </c>
      <c r="Q114" s="50">
        <v>1223.2493899999999</v>
      </c>
      <c r="R114" s="50">
        <v>1280.594482</v>
      </c>
      <c r="S114" s="50">
        <v>1337.7479249999999</v>
      </c>
      <c r="T114" s="50">
        <v>1394.9415280000001</v>
      </c>
      <c r="U114" s="50">
        <v>1450.4067379999999</v>
      </c>
      <c r="V114" s="50">
        <v>1518.0061040000001</v>
      </c>
      <c r="W114" s="50">
        <v>1571.7413329999999</v>
      </c>
      <c r="X114" s="50">
        <v>1627.3436280000001</v>
      </c>
      <c r="Y114" s="50">
        <v>1710.935547</v>
      </c>
      <c r="Z114" s="50">
        <v>1766.884155</v>
      </c>
      <c r="AA114" s="50">
        <v>1858.2308350000001</v>
      </c>
      <c r="AB114" s="50">
        <v>1932.747803</v>
      </c>
      <c r="AC114" s="50">
        <v>1995.0866699999999</v>
      </c>
      <c r="AD114" s="50">
        <v>2096.4697270000001</v>
      </c>
      <c r="AE114" s="50">
        <v>2170.6440429999998</v>
      </c>
      <c r="AF114" s="50">
        <v>2235.0375979999999</v>
      </c>
      <c r="AG114" s="50">
        <v>2346.681885</v>
      </c>
      <c r="AH114" s="50">
        <v>2412.842529</v>
      </c>
      <c r="AI114" s="50">
        <v>2519.7436520000001</v>
      </c>
      <c r="AJ114" s="50">
        <v>2587.845703</v>
      </c>
      <c r="AK114" s="50">
        <v>2701.3803710000002</v>
      </c>
      <c r="AL114" s="50">
        <v>2771.8908689999998</v>
      </c>
      <c r="AM114" s="51">
        <v>5.1161999999999999E-2</v>
      </c>
    </row>
    <row r="115" spans="1:39" ht="15" customHeight="1">
      <c r="A115" s="45" t="s">
        <v>194</v>
      </c>
      <c r="B115" s="49" t="s">
        <v>87</v>
      </c>
      <c r="C115" s="50">
        <v>366</v>
      </c>
      <c r="D115" s="50">
        <v>393.85226399999999</v>
      </c>
      <c r="E115" s="50">
        <v>424.519745</v>
      </c>
      <c r="F115" s="50">
        <v>456.50711100000001</v>
      </c>
      <c r="G115" s="50">
        <v>489.63757299999997</v>
      </c>
      <c r="H115" s="50">
        <v>523.91210899999999</v>
      </c>
      <c r="I115" s="50">
        <v>559.339294</v>
      </c>
      <c r="J115" s="50">
        <v>585.95092799999998</v>
      </c>
      <c r="K115" s="50">
        <v>612.78216599999996</v>
      </c>
      <c r="L115" s="50">
        <v>590.76696800000002</v>
      </c>
      <c r="M115" s="50">
        <v>636.729736</v>
      </c>
      <c r="N115" s="50">
        <v>669.58856200000002</v>
      </c>
      <c r="O115" s="50">
        <v>687.70935099999997</v>
      </c>
      <c r="P115" s="50">
        <v>723.32031199999994</v>
      </c>
      <c r="Q115" s="50">
        <v>760.14202899999998</v>
      </c>
      <c r="R115" s="50">
        <v>798.97277799999995</v>
      </c>
      <c r="S115" s="50">
        <v>846.54443400000002</v>
      </c>
      <c r="T115" s="50">
        <v>896.60266100000001</v>
      </c>
      <c r="U115" s="50">
        <v>949.51733400000001</v>
      </c>
      <c r="V115" s="50">
        <v>1005.781494</v>
      </c>
      <c r="W115" s="50">
        <v>1065.4316409999999</v>
      </c>
      <c r="X115" s="50">
        <v>1128.599121</v>
      </c>
      <c r="Y115" s="50">
        <v>1194.9368899999999</v>
      </c>
      <c r="Z115" s="50">
        <v>1265.6160890000001</v>
      </c>
      <c r="AA115" s="50">
        <v>1338.2398679999999</v>
      </c>
      <c r="AB115" s="50">
        <v>1412.7645259999999</v>
      </c>
      <c r="AC115" s="50">
        <v>1489.1477050000001</v>
      </c>
      <c r="AD115" s="50">
        <v>1567.3452150000001</v>
      </c>
      <c r="AE115" s="50">
        <v>1647.3165280000001</v>
      </c>
      <c r="AF115" s="50">
        <v>1728.989014</v>
      </c>
      <c r="AG115" s="50">
        <v>1812.288452</v>
      </c>
      <c r="AH115" s="50">
        <v>1897.1469729999999</v>
      </c>
      <c r="AI115" s="50">
        <v>1983.516357</v>
      </c>
      <c r="AJ115" s="50">
        <v>2071.4045409999999</v>
      </c>
      <c r="AK115" s="50">
        <v>2160.866943</v>
      </c>
      <c r="AL115" s="50">
        <v>2252.0104980000001</v>
      </c>
      <c r="AM115" s="51">
        <v>5.262E-2</v>
      </c>
    </row>
    <row r="116" spans="1:39" ht="15" customHeight="1">
      <c r="A116" s="45" t="s">
        <v>195</v>
      </c>
      <c r="B116" s="49" t="s">
        <v>139</v>
      </c>
      <c r="C116" s="50">
        <v>624</v>
      </c>
      <c r="D116" s="50">
        <v>685.29644800000005</v>
      </c>
      <c r="E116" s="50">
        <v>749.22949200000005</v>
      </c>
      <c r="F116" s="50">
        <v>816.94921899999997</v>
      </c>
      <c r="G116" s="50">
        <v>888.56011999999998</v>
      </c>
      <c r="H116" s="50">
        <v>963.86047399999995</v>
      </c>
      <c r="I116" s="50">
        <v>1043.213501</v>
      </c>
      <c r="J116" s="50">
        <v>1127.0042719999999</v>
      </c>
      <c r="K116" s="50">
        <v>1214.269043</v>
      </c>
      <c r="L116" s="50">
        <v>1305.2615969999999</v>
      </c>
      <c r="M116" s="50">
        <v>1399.1446530000001</v>
      </c>
      <c r="N116" s="50">
        <v>1498.0711670000001</v>
      </c>
      <c r="O116" s="50">
        <v>1602.4490969999999</v>
      </c>
      <c r="P116" s="50">
        <v>1712.1000979999999</v>
      </c>
      <c r="Q116" s="50">
        <v>1826.5767820000001</v>
      </c>
      <c r="R116" s="50">
        <v>1945.101807</v>
      </c>
      <c r="S116" s="50">
        <v>2073.0051269999999</v>
      </c>
      <c r="T116" s="50">
        <v>2170.4682619999999</v>
      </c>
      <c r="U116" s="50">
        <v>2274.3183589999999</v>
      </c>
      <c r="V116" s="50">
        <v>2388.0285640000002</v>
      </c>
      <c r="W116" s="50">
        <v>2510.1503910000001</v>
      </c>
      <c r="X116" s="50">
        <v>2639.7810060000002</v>
      </c>
      <c r="Y116" s="50">
        <v>2776.1708979999999</v>
      </c>
      <c r="Z116" s="50">
        <v>2918.9316410000001</v>
      </c>
      <c r="AA116" s="50">
        <v>3067.8476559999999</v>
      </c>
      <c r="AB116" s="50">
        <v>3223.9177249999998</v>
      </c>
      <c r="AC116" s="50">
        <v>3385.5827640000002</v>
      </c>
      <c r="AD116" s="50">
        <v>3553.716797</v>
      </c>
      <c r="AE116" s="50">
        <v>3727.7761230000001</v>
      </c>
      <c r="AF116" s="50">
        <v>3908.5463869999999</v>
      </c>
      <c r="AG116" s="50">
        <v>4096.1708980000003</v>
      </c>
      <c r="AH116" s="50">
        <v>4290.9970700000003</v>
      </c>
      <c r="AI116" s="50">
        <v>4493.3452150000003</v>
      </c>
      <c r="AJ116" s="50">
        <v>4704.1411129999997</v>
      </c>
      <c r="AK116" s="50">
        <v>4923.6899409999996</v>
      </c>
      <c r="AL116" s="50">
        <v>5153.8510740000002</v>
      </c>
      <c r="AM116" s="51">
        <v>6.1138999999999999E-2</v>
      </c>
    </row>
    <row r="117" spans="1:39" ht="15" customHeight="1">
      <c r="A117" s="45" t="s">
        <v>196</v>
      </c>
      <c r="B117" s="49" t="s">
        <v>83</v>
      </c>
      <c r="C117" s="50">
        <v>413</v>
      </c>
      <c r="D117" s="50">
        <v>450.97216800000001</v>
      </c>
      <c r="E117" s="50">
        <v>491.49276700000001</v>
      </c>
      <c r="F117" s="50">
        <v>534.49865699999998</v>
      </c>
      <c r="G117" s="50">
        <v>579.72180200000003</v>
      </c>
      <c r="H117" s="50">
        <v>627.78930700000001</v>
      </c>
      <c r="I117" s="50">
        <v>678.79620399999999</v>
      </c>
      <c r="J117" s="50">
        <v>732.80841099999998</v>
      </c>
      <c r="K117" s="50">
        <v>789.26849400000003</v>
      </c>
      <c r="L117" s="50">
        <v>849.13519299999996</v>
      </c>
      <c r="M117" s="50">
        <v>911.09631300000001</v>
      </c>
      <c r="N117" s="50">
        <v>976.52099599999997</v>
      </c>
      <c r="O117" s="50">
        <v>1045.6499020000001</v>
      </c>
      <c r="P117" s="50">
        <v>1118.2777100000001</v>
      </c>
      <c r="Q117" s="50">
        <v>1193.928467</v>
      </c>
      <c r="R117" s="50">
        <v>1271.9366460000001</v>
      </c>
      <c r="S117" s="50">
        <v>1353.2928469999999</v>
      </c>
      <c r="T117" s="50">
        <v>1438.2352289999999</v>
      </c>
      <c r="U117" s="50">
        <v>1527.5766599999999</v>
      </c>
      <c r="V117" s="50">
        <v>1621.012939</v>
      </c>
      <c r="W117" s="50">
        <v>1718.4829099999999</v>
      </c>
      <c r="X117" s="50">
        <v>1820.1030270000001</v>
      </c>
      <c r="Y117" s="50">
        <v>1925.877808</v>
      </c>
      <c r="Z117" s="50">
        <v>2035.644775</v>
      </c>
      <c r="AA117" s="50">
        <v>2149.2202149999998</v>
      </c>
      <c r="AB117" s="50">
        <v>2266.7226559999999</v>
      </c>
      <c r="AC117" s="50">
        <v>2388.6010740000002</v>
      </c>
      <c r="AD117" s="50">
        <v>2514.414307</v>
      </c>
      <c r="AE117" s="50">
        <v>2643.483643</v>
      </c>
      <c r="AF117" s="50">
        <v>2776.5036620000001</v>
      </c>
      <c r="AG117" s="50">
        <v>2913.5026859999998</v>
      </c>
      <c r="AH117" s="50">
        <v>3054.8081050000001</v>
      </c>
      <c r="AI117" s="50">
        <v>3200.7292480000001</v>
      </c>
      <c r="AJ117" s="50">
        <v>3352.1027829999998</v>
      </c>
      <c r="AK117" s="50">
        <v>3509.1723630000001</v>
      </c>
      <c r="AL117" s="50">
        <v>3673.6848140000002</v>
      </c>
      <c r="AM117" s="51">
        <v>6.3634999999999997E-2</v>
      </c>
    </row>
    <row r="118" spans="1:39" ht="15" customHeight="1">
      <c r="A118" s="45" t="s">
        <v>197</v>
      </c>
      <c r="B118" s="49" t="s">
        <v>85</v>
      </c>
      <c r="C118" s="50">
        <v>116</v>
      </c>
      <c r="D118" s="50">
        <v>126.69828800000001</v>
      </c>
      <c r="E118" s="50">
        <v>137.30860899999999</v>
      </c>
      <c r="F118" s="50">
        <v>148.41606100000001</v>
      </c>
      <c r="G118" s="50">
        <v>160.187668</v>
      </c>
      <c r="H118" s="50">
        <v>172.210419</v>
      </c>
      <c r="I118" s="50">
        <v>184.60295099999999</v>
      </c>
      <c r="J118" s="50">
        <v>197.50500500000001</v>
      </c>
      <c r="K118" s="50">
        <v>210.71095299999999</v>
      </c>
      <c r="L118" s="50">
        <v>223.879639</v>
      </c>
      <c r="M118" s="50">
        <v>237.22723400000001</v>
      </c>
      <c r="N118" s="50">
        <v>251.106842</v>
      </c>
      <c r="O118" s="50">
        <v>265.579498</v>
      </c>
      <c r="P118" s="50">
        <v>280.63980099999998</v>
      </c>
      <c r="Q118" s="50">
        <v>296.28286700000001</v>
      </c>
      <c r="R118" s="50">
        <v>312.43984999999998</v>
      </c>
      <c r="S118" s="50">
        <v>329.82598899999999</v>
      </c>
      <c r="T118" s="50">
        <v>347.94903599999998</v>
      </c>
      <c r="U118" s="50">
        <v>366.84680200000003</v>
      </c>
      <c r="V118" s="50">
        <v>386.45755000000003</v>
      </c>
      <c r="W118" s="50">
        <v>406.94549599999999</v>
      </c>
      <c r="X118" s="50">
        <v>428.33746300000001</v>
      </c>
      <c r="Y118" s="50">
        <v>450.63207999999997</v>
      </c>
      <c r="Z118" s="50">
        <v>473.82516500000003</v>
      </c>
      <c r="AA118" s="50">
        <v>497.99728399999998</v>
      </c>
      <c r="AB118" s="50">
        <v>524.17724599999997</v>
      </c>
      <c r="AC118" s="50">
        <v>550.36822500000005</v>
      </c>
      <c r="AD118" s="50">
        <v>577.81341599999996</v>
      </c>
      <c r="AE118" s="50">
        <v>606.57397500000002</v>
      </c>
      <c r="AF118" s="50">
        <v>636.71356200000002</v>
      </c>
      <c r="AG118" s="50">
        <v>668.29870600000004</v>
      </c>
      <c r="AH118" s="50">
        <v>701.40039100000001</v>
      </c>
      <c r="AI118" s="50">
        <v>736.09210199999995</v>
      </c>
      <c r="AJ118" s="50">
        <v>772.45141599999999</v>
      </c>
      <c r="AK118" s="50">
        <v>810.55957000000001</v>
      </c>
      <c r="AL118" s="50">
        <v>850.501892</v>
      </c>
      <c r="AM118" s="51">
        <v>5.7598000000000003E-2</v>
      </c>
    </row>
    <row r="119" spans="1:39" ht="15" customHeight="1">
      <c r="A119" s="45" t="s">
        <v>198</v>
      </c>
      <c r="B119" s="49" t="s">
        <v>87</v>
      </c>
      <c r="C119" s="50">
        <v>95</v>
      </c>
      <c r="D119" s="50">
        <v>107.62597700000001</v>
      </c>
      <c r="E119" s="50">
        <v>120.42813099999999</v>
      </c>
      <c r="F119" s="50">
        <v>134.03448499999999</v>
      </c>
      <c r="G119" s="50">
        <v>148.65062</v>
      </c>
      <c r="H119" s="50">
        <v>163.860748</v>
      </c>
      <c r="I119" s="50">
        <v>179.81428500000001</v>
      </c>
      <c r="J119" s="50">
        <v>196.69085699999999</v>
      </c>
      <c r="K119" s="50">
        <v>214.28967299999999</v>
      </c>
      <c r="L119" s="50">
        <v>232.24667400000001</v>
      </c>
      <c r="M119" s="50">
        <v>250.82115200000001</v>
      </c>
      <c r="N119" s="50">
        <v>270.44332900000001</v>
      </c>
      <c r="O119" s="50">
        <v>291.21972699999998</v>
      </c>
      <c r="P119" s="50">
        <v>313.18255599999998</v>
      </c>
      <c r="Q119" s="50">
        <v>336.36544800000001</v>
      </c>
      <c r="R119" s="50">
        <v>360.72537199999999</v>
      </c>
      <c r="S119" s="50">
        <v>389.88619999999997</v>
      </c>
      <c r="T119" s="50">
        <v>384.283905</v>
      </c>
      <c r="U119" s="50">
        <v>379.89495799999997</v>
      </c>
      <c r="V119" s="50">
        <v>380.55816700000003</v>
      </c>
      <c r="W119" s="50">
        <v>384.721924</v>
      </c>
      <c r="X119" s="50">
        <v>391.34063700000002</v>
      </c>
      <c r="Y119" s="50">
        <v>399.66104100000001</v>
      </c>
      <c r="Z119" s="50">
        <v>409.46160900000001</v>
      </c>
      <c r="AA119" s="50">
        <v>420.63009599999998</v>
      </c>
      <c r="AB119" s="50">
        <v>433.01782200000002</v>
      </c>
      <c r="AC119" s="50">
        <v>446.61355600000002</v>
      </c>
      <c r="AD119" s="50">
        <v>461.48907500000001</v>
      </c>
      <c r="AE119" s="50">
        <v>477.71853599999997</v>
      </c>
      <c r="AF119" s="50">
        <v>495.32916299999999</v>
      </c>
      <c r="AG119" s="50">
        <v>514.36956799999996</v>
      </c>
      <c r="AH119" s="50">
        <v>534.78875700000003</v>
      </c>
      <c r="AI119" s="50">
        <v>556.52380400000004</v>
      </c>
      <c r="AJ119" s="50">
        <v>579.58685300000002</v>
      </c>
      <c r="AK119" s="50">
        <v>603.95819100000006</v>
      </c>
      <c r="AL119" s="50">
        <v>629.66461200000003</v>
      </c>
      <c r="AM119" s="51">
        <v>5.3330000000000002E-2</v>
      </c>
    </row>
    <row r="120" spans="1:39" ht="15" customHeight="1">
      <c r="A120" s="45" t="s">
        <v>199</v>
      </c>
      <c r="B120" s="49" t="s">
        <v>144</v>
      </c>
      <c r="C120" s="50">
        <v>760</v>
      </c>
      <c r="D120" s="50">
        <v>796.74304199999995</v>
      </c>
      <c r="E120" s="50">
        <v>834.82959000000005</v>
      </c>
      <c r="F120" s="50">
        <v>873.59246800000005</v>
      </c>
      <c r="G120" s="50">
        <v>913.08166500000004</v>
      </c>
      <c r="H120" s="50">
        <v>953.109375</v>
      </c>
      <c r="I120" s="50">
        <v>993.85125700000003</v>
      </c>
      <c r="J120" s="50">
        <v>1035.0610349999999</v>
      </c>
      <c r="K120" s="50">
        <v>1076.9145510000001</v>
      </c>
      <c r="L120" s="50">
        <v>1119.37085</v>
      </c>
      <c r="M120" s="50">
        <v>1162.431885</v>
      </c>
      <c r="N120" s="50">
        <v>1205.9620359999999</v>
      </c>
      <c r="O120" s="50">
        <v>1250.049927</v>
      </c>
      <c r="P120" s="50">
        <v>1294.760254</v>
      </c>
      <c r="Q120" s="50">
        <v>1340.029419</v>
      </c>
      <c r="R120" s="50">
        <v>1386.0043949999999</v>
      </c>
      <c r="S120" s="50">
        <v>1435.145874</v>
      </c>
      <c r="T120" s="50">
        <v>1451.489746</v>
      </c>
      <c r="U120" s="50">
        <v>1473.302246</v>
      </c>
      <c r="V120" s="50">
        <v>1498.889404</v>
      </c>
      <c r="W120" s="50">
        <v>1527.990967</v>
      </c>
      <c r="X120" s="50">
        <v>1559.944092</v>
      </c>
      <c r="Y120" s="50">
        <v>1594.611206</v>
      </c>
      <c r="Z120" s="50">
        <v>1632.1800539999999</v>
      </c>
      <c r="AA120" s="50">
        <v>1671.7539059999999</v>
      </c>
      <c r="AB120" s="50">
        <v>1711.581909</v>
      </c>
      <c r="AC120" s="50">
        <v>1753.280518</v>
      </c>
      <c r="AD120" s="50">
        <v>1795.0395510000001</v>
      </c>
      <c r="AE120" s="50">
        <v>1837.928467</v>
      </c>
      <c r="AF120" s="50">
        <v>1883.0455320000001</v>
      </c>
      <c r="AG120" s="50">
        <v>1946.1191409999999</v>
      </c>
      <c r="AH120" s="50">
        <v>2019.694092</v>
      </c>
      <c r="AI120" s="50">
        <v>2096.298828</v>
      </c>
      <c r="AJ120" s="50">
        <v>2176.0988769999999</v>
      </c>
      <c r="AK120" s="50">
        <v>2259.4035640000002</v>
      </c>
      <c r="AL120" s="50">
        <v>2346.2695309999999</v>
      </c>
      <c r="AM120" s="51">
        <v>3.2275999999999999E-2</v>
      </c>
    </row>
    <row r="121" spans="1:39" ht="15" customHeight="1">
      <c r="A121" s="45" t="s">
        <v>200</v>
      </c>
      <c r="B121" s="49" t="s">
        <v>83</v>
      </c>
      <c r="C121" s="50">
        <v>271</v>
      </c>
      <c r="D121" s="50">
        <v>292.70657299999999</v>
      </c>
      <c r="E121" s="50">
        <v>314.99801600000001</v>
      </c>
      <c r="F121" s="50">
        <v>337.92147799999998</v>
      </c>
      <c r="G121" s="50">
        <v>361.42053199999998</v>
      </c>
      <c r="H121" s="50">
        <v>385.40002399999997</v>
      </c>
      <c r="I121" s="50">
        <v>409.84878500000002</v>
      </c>
      <c r="J121" s="50">
        <v>434.72213699999998</v>
      </c>
      <c r="K121" s="50">
        <v>459.98324600000001</v>
      </c>
      <c r="L121" s="50">
        <v>485.554688</v>
      </c>
      <c r="M121" s="50">
        <v>511.36889600000001</v>
      </c>
      <c r="N121" s="50">
        <v>537.47637899999995</v>
      </c>
      <c r="O121" s="50">
        <v>563.94104000000004</v>
      </c>
      <c r="P121" s="50">
        <v>590.77179000000001</v>
      </c>
      <c r="Q121" s="50">
        <v>617.98474099999999</v>
      </c>
      <c r="R121" s="50">
        <v>645.54809599999999</v>
      </c>
      <c r="S121" s="50">
        <v>673.424622</v>
      </c>
      <c r="T121" s="50">
        <v>701.60119599999996</v>
      </c>
      <c r="U121" s="50">
        <v>730.02185099999997</v>
      </c>
      <c r="V121" s="50">
        <v>758.63324</v>
      </c>
      <c r="W121" s="50">
        <v>787.31622300000004</v>
      </c>
      <c r="X121" s="50">
        <v>815.96875</v>
      </c>
      <c r="Y121" s="50">
        <v>844.73675500000002</v>
      </c>
      <c r="Z121" s="50">
        <v>874.18261700000005</v>
      </c>
      <c r="AA121" s="50">
        <v>903.86547900000005</v>
      </c>
      <c r="AB121" s="50">
        <v>932.32312000000002</v>
      </c>
      <c r="AC121" s="50">
        <v>961.25176999999996</v>
      </c>
      <c r="AD121" s="50">
        <v>988.85882600000002</v>
      </c>
      <c r="AE121" s="50">
        <v>1016.11554</v>
      </c>
      <c r="AF121" s="50">
        <v>1043.6397710000001</v>
      </c>
      <c r="AG121" s="50">
        <v>1087.3358149999999</v>
      </c>
      <c r="AH121" s="50">
        <v>1140.458374</v>
      </c>
      <c r="AI121" s="50">
        <v>1195.762207</v>
      </c>
      <c r="AJ121" s="50">
        <v>1253.33728</v>
      </c>
      <c r="AK121" s="50">
        <v>1313.2767329999999</v>
      </c>
      <c r="AL121" s="50">
        <v>1375.6777340000001</v>
      </c>
      <c r="AM121" s="51">
        <v>4.6566999999999997E-2</v>
      </c>
    </row>
    <row r="122" spans="1:39" ht="15" customHeight="1">
      <c r="A122" s="45" t="s">
        <v>201</v>
      </c>
      <c r="B122" s="49" t="s">
        <v>85</v>
      </c>
      <c r="C122" s="50">
        <v>113</v>
      </c>
      <c r="D122" s="50">
        <v>121.53363</v>
      </c>
      <c r="E122" s="50">
        <v>130.262314</v>
      </c>
      <c r="F122" s="50">
        <v>139.154526</v>
      </c>
      <c r="G122" s="50">
        <v>148.20344499999999</v>
      </c>
      <c r="H122" s="50">
        <v>157.38296500000001</v>
      </c>
      <c r="I122" s="50">
        <v>166.68554700000001</v>
      </c>
      <c r="J122" s="50">
        <v>176.09878499999999</v>
      </c>
      <c r="K122" s="50">
        <v>185.62408400000001</v>
      </c>
      <c r="L122" s="50">
        <v>195.25482199999999</v>
      </c>
      <c r="M122" s="50">
        <v>205.000641</v>
      </c>
      <c r="N122" s="50">
        <v>214.83441199999999</v>
      </c>
      <c r="O122" s="50">
        <v>224.75376900000001</v>
      </c>
      <c r="P122" s="50">
        <v>234.75204500000001</v>
      </c>
      <c r="Q122" s="50">
        <v>244.77555799999999</v>
      </c>
      <c r="R122" s="50">
        <v>254.79869099999999</v>
      </c>
      <c r="S122" s="50">
        <v>264.82345600000002</v>
      </c>
      <c r="T122" s="50">
        <v>274.85418700000002</v>
      </c>
      <c r="U122" s="50">
        <v>284.91253699999999</v>
      </c>
      <c r="V122" s="50">
        <v>294.85906999999997</v>
      </c>
      <c r="W122" s="50">
        <v>304.98590100000001</v>
      </c>
      <c r="X122" s="50">
        <v>315.18606599999998</v>
      </c>
      <c r="Y122" s="50">
        <v>325.38397200000003</v>
      </c>
      <c r="Z122" s="50">
        <v>335.600525</v>
      </c>
      <c r="AA122" s="50">
        <v>345.667419</v>
      </c>
      <c r="AB122" s="50">
        <v>355.596497</v>
      </c>
      <c r="AC122" s="50">
        <v>365.57980300000003</v>
      </c>
      <c r="AD122" s="50">
        <v>375.68014499999998</v>
      </c>
      <c r="AE122" s="50">
        <v>385.95889299999999</v>
      </c>
      <c r="AF122" s="50">
        <v>396.90289300000001</v>
      </c>
      <c r="AG122" s="50">
        <v>408.40319799999997</v>
      </c>
      <c r="AH122" s="50">
        <v>419.82064800000001</v>
      </c>
      <c r="AI122" s="50">
        <v>431.121826</v>
      </c>
      <c r="AJ122" s="50">
        <v>442.475525</v>
      </c>
      <c r="AK122" s="50">
        <v>454.179596</v>
      </c>
      <c r="AL122" s="50">
        <v>466.25286899999998</v>
      </c>
      <c r="AM122" s="51">
        <v>4.0337999999999999E-2</v>
      </c>
    </row>
    <row r="123" spans="1:39" ht="15" customHeight="1">
      <c r="A123" s="45" t="s">
        <v>202</v>
      </c>
      <c r="B123" s="49" t="s">
        <v>87</v>
      </c>
      <c r="C123" s="50">
        <v>376</v>
      </c>
      <c r="D123" s="50">
        <v>382.50286899999998</v>
      </c>
      <c r="E123" s="50">
        <v>389.56930499999999</v>
      </c>
      <c r="F123" s="50">
        <v>396.516479</v>
      </c>
      <c r="G123" s="50">
        <v>403.457672</v>
      </c>
      <c r="H123" s="50">
        <v>410.32644699999997</v>
      </c>
      <c r="I123" s="50">
        <v>417.316956</v>
      </c>
      <c r="J123" s="50">
        <v>424.24011200000001</v>
      </c>
      <c r="K123" s="50">
        <v>431.30718999999999</v>
      </c>
      <c r="L123" s="50">
        <v>438.56133999999997</v>
      </c>
      <c r="M123" s="50">
        <v>446.06234699999999</v>
      </c>
      <c r="N123" s="50">
        <v>453.651276</v>
      </c>
      <c r="O123" s="50">
        <v>461.35513300000002</v>
      </c>
      <c r="P123" s="50">
        <v>469.23651100000001</v>
      </c>
      <c r="Q123" s="50">
        <v>477.26910400000003</v>
      </c>
      <c r="R123" s="50">
        <v>485.65756199999998</v>
      </c>
      <c r="S123" s="50">
        <v>496.89785799999999</v>
      </c>
      <c r="T123" s="50">
        <v>475.03439300000002</v>
      </c>
      <c r="U123" s="50">
        <v>458.36779799999999</v>
      </c>
      <c r="V123" s="50">
        <v>445.39712500000002</v>
      </c>
      <c r="W123" s="50">
        <v>435.68881199999998</v>
      </c>
      <c r="X123" s="50">
        <v>428.78930700000001</v>
      </c>
      <c r="Y123" s="50">
        <v>424.49050899999997</v>
      </c>
      <c r="Z123" s="50">
        <v>422.39685100000003</v>
      </c>
      <c r="AA123" s="50">
        <v>422.22091699999999</v>
      </c>
      <c r="AB123" s="50">
        <v>423.66220099999998</v>
      </c>
      <c r="AC123" s="50">
        <v>426.448914</v>
      </c>
      <c r="AD123" s="50">
        <v>430.50067100000001</v>
      </c>
      <c r="AE123" s="50">
        <v>435.85394300000002</v>
      </c>
      <c r="AF123" s="50">
        <v>442.50277699999998</v>
      </c>
      <c r="AG123" s="50">
        <v>450.380066</v>
      </c>
      <c r="AH123" s="50">
        <v>459.4151</v>
      </c>
      <c r="AI123" s="50">
        <v>469.41476399999999</v>
      </c>
      <c r="AJ123" s="50">
        <v>480.28619400000002</v>
      </c>
      <c r="AK123" s="50">
        <v>491.94732699999997</v>
      </c>
      <c r="AL123" s="50">
        <v>504.33883700000001</v>
      </c>
      <c r="AM123" s="51">
        <v>8.1659999999999996E-3</v>
      </c>
    </row>
    <row r="124" spans="1:39" ht="15" customHeight="1">
      <c r="A124" s="45" t="s">
        <v>203</v>
      </c>
      <c r="B124" s="48" t="s">
        <v>149</v>
      </c>
      <c r="C124" s="52">
        <v>24910</v>
      </c>
      <c r="D124" s="52">
        <v>26458.609375</v>
      </c>
      <c r="E124" s="52">
        <v>28054.259765999999</v>
      </c>
      <c r="F124" s="52">
        <v>29675.142577999999</v>
      </c>
      <c r="G124" s="52">
        <v>31326.476562</v>
      </c>
      <c r="H124" s="52">
        <v>33018.960937999997</v>
      </c>
      <c r="I124" s="52">
        <v>34745.816405999998</v>
      </c>
      <c r="J124" s="52">
        <v>36491.4375</v>
      </c>
      <c r="K124" s="52">
        <v>38261.402344000002</v>
      </c>
      <c r="L124" s="52">
        <v>40054.304687999997</v>
      </c>
      <c r="M124" s="52">
        <v>41875.542969000002</v>
      </c>
      <c r="N124" s="52">
        <v>43732.847655999998</v>
      </c>
      <c r="O124" s="52">
        <v>45625.042969000002</v>
      </c>
      <c r="P124" s="52">
        <v>47613.675780999998</v>
      </c>
      <c r="Q124" s="52">
        <v>49631.90625</v>
      </c>
      <c r="R124" s="52">
        <v>51691.851562000003</v>
      </c>
      <c r="S124" s="52">
        <v>53863.332030999998</v>
      </c>
      <c r="T124" s="52">
        <v>55941.597655999998</v>
      </c>
      <c r="U124" s="52">
        <v>57915.410155999998</v>
      </c>
      <c r="V124" s="52">
        <v>59953.605469000002</v>
      </c>
      <c r="W124" s="52">
        <v>62045.210937999997</v>
      </c>
      <c r="X124" s="52">
        <v>64208.460937999997</v>
      </c>
      <c r="Y124" s="52">
        <v>66421.625</v>
      </c>
      <c r="Z124" s="52">
        <v>68702.335938000004</v>
      </c>
      <c r="AA124" s="52">
        <v>71026.75</v>
      </c>
      <c r="AB124" s="52">
        <v>73395.648438000004</v>
      </c>
      <c r="AC124" s="52">
        <v>75842.804688000004</v>
      </c>
      <c r="AD124" s="52">
        <v>78345.078125</v>
      </c>
      <c r="AE124" s="52">
        <v>80913.992188000004</v>
      </c>
      <c r="AF124" s="52">
        <v>83552.359375</v>
      </c>
      <c r="AG124" s="52">
        <v>86259.828125</v>
      </c>
      <c r="AH124" s="52">
        <v>89038.523438000004</v>
      </c>
      <c r="AI124" s="52">
        <v>91872.359375</v>
      </c>
      <c r="AJ124" s="52">
        <v>94774.671875</v>
      </c>
      <c r="AK124" s="52">
        <v>97736.492188000004</v>
      </c>
      <c r="AL124" s="52">
        <v>100765.257812</v>
      </c>
      <c r="AM124" s="53">
        <v>4.0113000000000003E-2</v>
      </c>
    </row>
    <row r="127" spans="1:39" ht="15" customHeight="1">
      <c r="B127" s="48" t="s">
        <v>204</v>
      </c>
    </row>
    <row r="128" spans="1:39" ht="15" customHeight="1">
      <c r="A128" s="45" t="s">
        <v>205</v>
      </c>
      <c r="B128" s="49" t="s">
        <v>81</v>
      </c>
      <c r="C128" s="50">
        <v>1039</v>
      </c>
      <c r="D128" s="50">
        <v>1002.735107</v>
      </c>
      <c r="E128" s="50">
        <v>967.72332800000004</v>
      </c>
      <c r="F128" s="50">
        <v>938.95825200000002</v>
      </c>
      <c r="G128" s="50">
        <v>916.40295400000002</v>
      </c>
      <c r="H128" s="50">
        <v>891.801331</v>
      </c>
      <c r="I128" s="50">
        <v>848.35784899999999</v>
      </c>
      <c r="J128" s="50">
        <v>821.86108400000001</v>
      </c>
      <c r="K128" s="50">
        <v>797.01959199999999</v>
      </c>
      <c r="L128" s="50">
        <v>772.50750700000003</v>
      </c>
      <c r="M128" s="50">
        <v>747.71252400000003</v>
      </c>
      <c r="N128" s="50">
        <v>721.37493900000004</v>
      </c>
      <c r="O128" s="50">
        <v>687.04284700000005</v>
      </c>
      <c r="P128" s="50">
        <v>579.21154799999999</v>
      </c>
      <c r="Q128" s="50">
        <v>438.10382099999998</v>
      </c>
      <c r="R128" s="50">
        <v>275.26297</v>
      </c>
      <c r="S128" s="50">
        <v>86.160645000000002</v>
      </c>
      <c r="T128" s="50">
        <v>65.107680999999999</v>
      </c>
      <c r="U128" s="50">
        <v>49</v>
      </c>
      <c r="V128" s="50">
        <v>40</v>
      </c>
      <c r="W128" s="50">
        <v>40</v>
      </c>
      <c r="X128" s="50">
        <v>30</v>
      </c>
      <c r="Y128" s="50">
        <v>30</v>
      </c>
      <c r="Z128" s="50">
        <v>19</v>
      </c>
      <c r="AA128" s="50">
        <v>13</v>
      </c>
      <c r="AB128" s="50">
        <v>10</v>
      </c>
      <c r="AC128" s="50">
        <v>8</v>
      </c>
      <c r="AD128" s="50">
        <v>6</v>
      </c>
      <c r="AE128" s="50">
        <v>6</v>
      </c>
      <c r="AF128" s="50">
        <v>5</v>
      </c>
      <c r="AG128" s="50">
        <v>5</v>
      </c>
      <c r="AH128" s="50">
        <v>2.333793</v>
      </c>
      <c r="AI128" s="50">
        <v>2</v>
      </c>
      <c r="AJ128" s="50">
        <v>0</v>
      </c>
      <c r="AK128" s="50">
        <v>0</v>
      </c>
      <c r="AL128" s="50">
        <v>0</v>
      </c>
      <c r="AM128" s="51" t="s">
        <v>206</v>
      </c>
    </row>
    <row r="129" spans="1:39" ht="15" customHeight="1">
      <c r="A129" s="45" t="s">
        <v>207</v>
      </c>
      <c r="B129" s="49" t="s">
        <v>83</v>
      </c>
      <c r="C129" s="50">
        <v>433</v>
      </c>
      <c r="D129" s="50">
        <v>418.80963100000002</v>
      </c>
      <c r="E129" s="50">
        <v>406.09518400000002</v>
      </c>
      <c r="F129" s="50">
        <v>394.91412400000002</v>
      </c>
      <c r="G129" s="50">
        <v>383.02044699999999</v>
      </c>
      <c r="H129" s="50">
        <v>369.394409</v>
      </c>
      <c r="I129" s="50">
        <v>354.54760700000003</v>
      </c>
      <c r="J129" s="50">
        <v>338.25793499999997</v>
      </c>
      <c r="K129" s="50">
        <v>321.12866200000002</v>
      </c>
      <c r="L129" s="50">
        <v>303.20294200000001</v>
      </c>
      <c r="M129" s="50">
        <v>285.11825599999997</v>
      </c>
      <c r="N129" s="50">
        <v>266.432953</v>
      </c>
      <c r="O129" s="50">
        <v>240.21560700000001</v>
      </c>
      <c r="P129" s="50">
        <v>210.83902</v>
      </c>
      <c r="Q129" s="50">
        <v>173.12222299999999</v>
      </c>
      <c r="R129" s="50">
        <v>128.04345699999999</v>
      </c>
      <c r="S129" s="50">
        <v>86.151909000000003</v>
      </c>
      <c r="T129" s="50">
        <v>65.107680999999999</v>
      </c>
      <c r="U129" s="50">
        <v>49</v>
      </c>
      <c r="V129" s="50">
        <v>40</v>
      </c>
      <c r="W129" s="50">
        <v>40</v>
      </c>
      <c r="X129" s="50">
        <v>30</v>
      </c>
      <c r="Y129" s="50">
        <v>30</v>
      </c>
      <c r="Z129" s="50">
        <v>19</v>
      </c>
      <c r="AA129" s="50">
        <v>13</v>
      </c>
      <c r="AB129" s="50">
        <v>10</v>
      </c>
      <c r="AC129" s="50">
        <v>8</v>
      </c>
      <c r="AD129" s="50">
        <v>6</v>
      </c>
      <c r="AE129" s="50">
        <v>6</v>
      </c>
      <c r="AF129" s="50">
        <v>5</v>
      </c>
      <c r="AG129" s="50">
        <v>5</v>
      </c>
      <c r="AH129" s="50">
        <v>2.333793</v>
      </c>
      <c r="AI129" s="50">
        <v>2</v>
      </c>
      <c r="AJ129" s="50">
        <v>0</v>
      </c>
      <c r="AK129" s="50">
        <v>0</v>
      </c>
      <c r="AL129" s="50">
        <v>0</v>
      </c>
      <c r="AM129" s="51" t="s">
        <v>206</v>
      </c>
    </row>
    <row r="130" spans="1:39" ht="15" customHeight="1">
      <c r="A130" s="45" t="s">
        <v>208</v>
      </c>
      <c r="B130" s="49" t="s">
        <v>85</v>
      </c>
      <c r="C130" s="50">
        <v>104</v>
      </c>
      <c r="D130" s="50">
        <v>83.780997999999997</v>
      </c>
      <c r="E130" s="50">
        <v>63.671467</v>
      </c>
      <c r="F130" s="50">
        <v>48.715606999999999</v>
      </c>
      <c r="G130" s="50">
        <v>41.104545999999999</v>
      </c>
      <c r="H130" s="50">
        <v>33.646717000000002</v>
      </c>
      <c r="I130" s="50">
        <v>9.0803010000000004</v>
      </c>
      <c r="J130" s="50">
        <v>3.4615629999999999</v>
      </c>
      <c r="K130" s="50">
        <v>0.94306299999999998</v>
      </c>
      <c r="L130" s="50">
        <v>0.21531600000000001</v>
      </c>
      <c r="M130" s="50">
        <v>7.7630000000000005E-2</v>
      </c>
      <c r="N130" s="50">
        <v>5.5893999999999999E-2</v>
      </c>
      <c r="O130" s="50">
        <v>3.9684999999999998E-2</v>
      </c>
      <c r="P130" s="50">
        <v>2.7779000000000002E-2</v>
      </c>
      <c r="Q130" s="50">
        <v>1.9168000000000001E-2</v>
      </c>
      <c r="R130" s="50">
        <v>1.3034E-2</v>
      </c>
      <c r="S130" s="50">
        <v>8.7329999999999994E-3</v>
      </c>
      <c r="T130" s="50">
        <v>0</v>
      </c>
      <c r="U130" s="50">
        <v>0</v>
      </c>
      <c r="V130" s="50">
        <v>0</v>
      </c>
      <c r="W130" s="50">
        <v>0</v>
      </c>
      <c r="X130" s="50">
        <v>0</v>
      </c>
      <c r="Y130" s="50">
        <v>0</v>
      </c>
      <c r="Z130" s="50">
        <v>0</v>
      </c>
      <c r="AA130" s="50">
        <v>0</v>
      </c>
      <c r="AB130" s="50">
        <v>0</v>
      </c>
      <c r="AC130" s="50">
        <v>0</v>
      </c>
      <c r="AD130" s="50">
        <v>0</v>
      </c>
      <c r="AE130" s="50">
        <v>0</v>
      </c>
      <c r="AF130" s="50">
        <v>0</v>
      </c>
      <c r="AG130" s="50">
        <v>0</v>
      </c>
      <c r="AH130" s="50">
        <v>0</v>
      </c>
      <c r="AI130" s="50">
        <v>0</v>
      </c>
      <c r="AJ130" s="50">
        <v>0</v>
      </c>
      <c r="AK130" s="50">
        <v>0</v>
      </c>
      <c r="AL130" s="50">
        <v>0</v>
      </c>
      <c r="AM130" s="51" t="s">
        <v>206</v>
      </c>
    </row>
    <row r="131" spans="1:39" ht="15" customHeight="1">
      <c r="A131" s="45" t="s">
        <v>209</v>
      </c>
      <c r="B131" s="49" t="s">
        <v>87</v>
      </c>
      <c r="C131" s="50">
        <v>502</v>
      </c>
      <c r="D131" s="50">
        <v>500.14450099999999</v>
      </c>
      <c r="E131" s="50">
        <v>497.95666499999999</v>
      </c>
      <c r="F131" s="50">
        <v>495.32849099999999</v>
      </c>
      <c r="G131" s="50">
        <v>492.27792399999998</v>
      </c>
      <c r="H131" s="50">
        <v>488.76019300000002</v>
      </c>
      <c r="I131" s="50">
        <v>484.72994999999997</v>
      </c>
      <c r="J131" s="50">
        <v>480.141571</v>
      </c>
      <c r="K131" s="50">
        <v>474.94787600000001</v>
      </c>
      <c r="L131" s="50">
        <v>469.08926400000001</v>
      </c>
      <c r="M131" s="50">
        <v>462.51663200000002</v>
      </c>
      <c r="N131" s="50">
        <v>454.886078</v>
      </c>
      <c r="O131" s="50">
        <v>446.78753699999999</v>
      </c>
      <c r="P131" s="50">
        <v>368.34475700000002</v>
      </c>
      <c r="Q131" s="50">
        <v>264.96243299999998</v>
      </c>
      <c r="R131" s="50">
        <v>147.20648199999999</v>
      </c>
      <c r="S131" s="50">
        <v>0</v>
      </c>
      <c r="T131" s="50">
        <v>0</v>
      </c>
      <c r="U131" s="50">
        <v>0</v>
      </c>
      <c r="V131" s="50">
        <v>0</v>
      </c>
      <c r="W131" s="50">
        <v>0</v>
      </c>
      <c r="X131" s="50">
        <v>0</v>
      </c>
      <c r="Y131" s="50">
        <v>0</v>
      </c>
      <c r="Z131" s="50">
        <v>0</v>
      </c>
      <c r="AA131" s="50">
        <v>0</v>
      </c>
      <c r="AB131" s="50">
        <v>0</v>
      </c>
      <c r="AC131" s="50">
        <v>0</v>
      </c>
      <c r="AD131" s="50">
        <v>0</v>
      </c>
      <c r="AE131" s="50">
        <v>0</v>
      </c>
      <c r="AF131" s="50">
        <v>0</v>
      </c>
      <c r="AG131" s="50">
        <v>0</v>
      </c>
      <c r="AH131" s="50">
        <v>0</v>
      </c>
      <c r="AI131" s="50">
        <v>0</v>
      </c>
      <c r="AJ131" s="50">
        <v>0</v>
      </c>
      <c r="AK131" s="50">
        <v>0</v>
      </c>
      <c r="AL131" s="50">
        <v>0</v>
      </c>
      <c r="AM131" s="51" t="s">
        <v>206</v>
      </c>
    </row>
    <row r="132" spans="1:39" ht="15" customHeight="1">
      <c r="A132" s="45" t="s">
        <v>210</v>
      </c>
      <c r="B132" s="49" t="s">
        <v>89</v>
      </c>
      <c r="C132" s="50">
        <v>81</v>
      </c>
      <c r="D132" s="50">
        <v>80.030884</v>
      </c>
      <c r="E132" s="50">
        <v>78.062302000000003</v>
      </c>
      <c r="F132" s="50">
        <v>74.150879000000003</v>
      </c>
      <c r="G132" s="50">
        <v>68.280051999999998</v>
      </c>
      <c r="H132" s="50">
        <v>63.803306999999997</v>
      </c>
      <c r="I132" s="50">
        <v>59.084716999999998</v>
      </c>
      <c r="J132" s="50">
        <v>56.134135999999998</v>
      </c>
      <c r="K132" s="50">
        <v>51.422809999999998</v>
      </c>
      <c r="L132" s="50">
        <v>44.937634000000003</v>
      </c>
      <c r="M132" s="50">
        <v>43.314174999999999</v>
      </c>
      <c r="N132" s="50">
        <v>42.428595999999999</v>
      </c>
      <c r="O132" s="50">
        <v>41.533062000000001</v>
      </c>
      <c r="P132" s="50">
        <v>40.664988999999998</v>
      </c>
      <c r="Q132" s="50">
        <v>39.225861000000002</v>
      </c>
      <c r="R132" s="50">
        <v>37.439297000000003</v>
      </c>
      <c r="S132" s="50">
        <v>35.351402</v>
      </c>
      <c r="T132" s="50">
        <v>0</v>
      </c>
      <c r="U132" s="50">
        <v>0</v>
      </c>
      <c r="V132" s="50">
        <v>0</v>
      </c>
      <c r="W132" s="50">
        <v>0</v>
      </c>
      <c r="X132" s="50">
        <v>0</v>
      </c>
      <c r="Y132" s="50">
        <v>0</v>
      </c>
      <c r="Z132" s="50">
        <v>0</v>
      </c>
      <c r="AA132" s="50">
        <v>0</v>
      </c>
      <c r="AB132" s="50">
        <v>0</v>
      </c>
      <c r="AC132" s="50">
        <v>0</v>
      </c>
      <c r="AD132" s="50">
        <v>0</v>
      </c>
      <c r="AE132" s="50">
        <v>0</v>
      </c>
      <c r="AF132" s="50">
        <v>0</v>
      </c>
      <c r="AG132" s="50">
        <v>0</v>
      </c>
      <c r="AH132" s="50">
        <v>0</v>
      </c>
      <c r="AI132" s="50">
        <v>0</v>
      </c>
      <c r="AJ132" s="50">
        <v>0</v>
      </c>
      <c r="AK132" s="50">
        <v>0</v>
      </c>
      <c r="AL132" s="50">
        <v>0</v>
      </c>
      <c r="AM132" s="51" t="s">
        <v>206</v>
      </c>
    </row>
    <row r="133" spans="1:39" ht="15" customHeight="1">
      <c r="A133" s="45" t="s">
        <v>211</v>
      </c>
      <c r="B133" s="49" t="s">
        <v>83</v>
      </c>
      <c r="C133" s="50">
        <v>9</v>
      </c>
      <c r="D133" s="50">
        <v>8.3840000000000003</v>
      </c>
      <c r="E133" s="50">
        <v>7.0919660000000002</v>
      </c>
      <c r="F133" s="50">
        <v>5.0544510000000002</v>
      </c>
      <c r="G133" s="50">
        <v>3.4698169999999999</v>
      </c>
      <c r="H133" s="50">
        <v>2.2334160000000001</v>
      </c>
      <c r="I133" s="50">
        <v>1.631867</v>
      </c>
      <c r="J133" s="50">
        <v>1.084641</v>
      </c>
      <c r="K133" s="50">
        <v>0.66451700000000002</v>
      </c>
      <c r="L133" s="50">
        <v>0.43994499999999997</v>
      </c>
      <c r="M133" s="50">
        <v>0.28814499999999998</v>
      </c>
      <c r="N133" s="50">
        <v>0.177597</v>
      </c>
      <c r="O133" s="50">
        <v>0.101383</v>
      </c>
      <c r="P133" s="50">
        <v>5.2173999999999998E-2</v>
      </c>
      <c r="Q133" s="50">
        <v>2.2846000000000002E-2</v>
      </c>
      <c r="R133" s="50">
        <v>7.0740000000000004E-3</v>
      </c>
      <c r="S133" s="50">
        <v>0</v>
      </c>
      <c r="T133" s="50">
        <v>0</v>
      </c>
      <c r="U133" s="50">
        <v>0</v>
      </c>
      <c r="V133" s="50">
        <v>0</v>
      </c>
      <c r="W133" s="50">
        <v>0</v>
      </c>
      <c r="X133" s="50">
        <v>0</v>
      </c>
      <c r="Y133" s="50">
        <v>0</v>
      </c>
      <c r="Z133" s="50">
        <v>0</v>
      </c>
      <c r="AA133" s="50">
        <v>0</v>
      </c>
      <c r="AB133" s="50">
        <v>0</v>
      </c>
      <c r="AC133" s="50">
        <v>0</v>
      </c>
      <c r="AD133" s="50">
        <v>0</v>
      </c>
      <c r="AE133" s="50">
        <v>0</v>
      </c>
      <c r="AF133" s="50">
        <v>0</v>
      </c>
      <c r="AG133" s="50">
        <v>0</v>
      </c>
      <c r="AH133" s="50">
        <v>0</v>
      </c>
      <c r="AI133" s="50">
        <v>0</v>
      </c>
      <c r="AJ133" s="50">
        <v>0</v>
      </c>
      <c r="AK133" s="50">
        <v>0</v>
      </c>
      <c r="AL133" s="50">
        <v>0</v>
      </c>
      <c r="AM133" s="51" t="s">
        <v>206</v>
      </c>
    </row>
    <row r="134" spans="1:39" ht="15" customHeight="1">
      <c r="A134" s="45" t="s">
        <v>212</v>
      </c>
      <c r="B134" s="49" t="s">
        <v>85</v>
      </c>
      <c r="C134" s="50">
        <v>1</v>
      </c>
      <c r="D134" s="50">
        <v>0.98888500000000001</v>
      </c>
      <c r="E134" s="50">
        <v>0.98888500000000001</v>
      </c>
      <c r="F134" s="50">
        <v>0.89160300000000003</v>
      </c>
      <c r="G134" s="50">
        <v>0.52033300000000005</v>
      </c>
      <c r="H134" s="50">
        <v>0</v>
      </c>
      <c r="I134" s="50">
        <v>0</v>
      </c>
      <c r="J134" s="50">
        <v>0</v>
      </c>
      <c r="K134" s="50">
        <v>0</v>
      </c>
      <c r="L134" s="50">
        <v>0</v>
      </c>
      <c r="M134" s="50">
        <v>0</v>
      </c>
      <c r="N134" s="50">
        <v>0</v>
      </c>
      <c r="O134" s="50">
        <v>0</v>
      </c>
      <c r="P134" s="50">
        <v>0</v>
      </c>
      <c r="Q134" s="50">
        <v>0</v>
      </c>
      <c r="R134" s="50">
        <v>0</v>
      </c>
      <c r="S134" s="50">
        <v>0</v>
      </c>
      <c r="T134" s="50">
        <v>0</v>
      </c>
      <c r="U134" s="50">
        <v>0</v>
      </c>
      <c r="V134" s="50">
        <v>0</v>
      </c>
      <c r="W134" s="50">
        <v>0</v>
      </c>
      <c r="X134" s="50">
        <v>0</v>
      </c>
      <c r="Y134" s="50">
        <v>0</v>
      </c>
      <c r="Z134" s="50">
        <v>0</v>
      </c>
      <c r="AA134" s="50">
        <v>0</v>
      </c>
      <c r="AB134" s="50">
        <v>0</v>
      </c>
      <c r="AC134" s="50">
        <v>0</v>
      </c>
      <c r="AD134" s="50">
        <v>0</v>
      </c>
      <c r="AE134" s="50">
        <v>0</v>
      </c>
      <c r="AF134" s="50">
        <v>0</v>
      </c>
      <c r="AG134" s="50">
        <v>0</v>
      </c>
      <c r="AH134" s="50">
        <v>0</v>
      </c>
      <c r="AI134" s="50">
        <v>0</v>
      </c>
      <c r="AJ134" s="50">
        <v>0</v>
      </c>
      <c r="AK134" s="50">
        <v>0</v>
      </c>
      <c r="AL134" s="50">
        <v>0</v>
      </c>
      <c r="AM134" s="51" t="s">
        <v>206</v>
      </c>
    </row>
    <row r="135" spans="1:39" ht="15" customHeight="1">
      <c r="A135" s="45" t="s">
        <v>213</v>
      </c>
      <c r="B135" s="49" t="s">
        <v>87</v>
      </c>
      <c r="C135" s="50">
        <v>71</v>
      </c>
      <c r="D135" s="50">
        <v>70.657996999999995</v>
      </c>
      <c r="E135" s="50">
        <v>69.981453000000002</v>
      </c>
      <c r="F135" s="50">
        <v>68.204825999999997</v>
      </c>
      <c r="G135" s="50">
        <v>64.289901999999998</v>
      </c>
      <c r="H135" s="50">
        <v>61.569889000000003</v>
      </c>
      <c r="I135" s="50">
        <v>57.452849999999998</v>
      </c>
      <c r="J135" s="50">
        <v>55.049495999999998</v>
      </c>
      <c r="K135" s="50">
        <v>50.758293000000002</v>
      </c>
      <c r="L135" s="50">
        <v>44.497687999999997</v>
      </c>
      <c r="M135" s="50">
        <v>43.026031000000003</v>
      </c>
      <c r="N135" s="50">
        <v>42.250999</v>
      </c>
      <c r="O135" s="50">
        <v>41.431679000000003</v>
      </c>
      <c r="P135" s="50">
        <v>40.612816000000002</v>
      </c>
      <c r="Q135" s="50">
        <v>39.203014000000003</v>
      </c>
      <c r="R135" s="50">
        <v>37.432223999999998</v>
      </c>
      <c r="S135" s="50">
        <v>35.351402</v>
      </c>
      <c r="T135" s="50">
        <v>0</v>
      </c>
      <c r="U135" s="50">
        <v>0</v>
      </c>
      <c r="V135" s="50">
        <v>0</v>
      </c>
      <c r="W135" s="50">
        <v>0</v>
      </c>
      <c r="X135" s="50">
        <v>0</v>
      </c>
      <c r="Y135" s="50">
        <v>0</v>
      </c>
      <c r="Z135" s="50">
        <v>0</v>
      </c>
      <c r="AA135" s="50">
        <v>0</v>
      </c>
      <c r="AB135" s="50">
        <v>0</v>
      </c>
      <c r="AC135" s="50">
        <v>0</v>
      </c>
      <c r="AD135" s="50">
        <v>0</v>
      </c>
      <c r="AE135" s="50">
        <v>0</v>
      </c>
      <c r="AF135" s="50">
        <v>0</v>
      </c>
      <c r="AG135" s="50">
        <v>0</v>
      </c>
      <c r="AH135" s="50">
        <v>0</v>
      </c>
      <c r="AI135" s="50">
        <v>0</v>
      </c>
      <c r="AJ135" s="50">
        <v>0</v>
      </c>
      <c r="AK135" s="50">
        <v>0</v>
      </c>
      <c r="AL135" s="50">
        <v>0</v>
      </c>
      <c r="AM135" s="51" t="s">
        <v>206</v>
      </c>
    </row>
    <row r="136" spans="1:39" ht="15" customHeight="1">
      <c r="A136" s="45" t="s">
        <v>214</v>
      </c>
      <c r="B136" s="49" t="s">
        <v>94</v>
      </c>
      <c r="C136" s="50">
        <v>68</v>
      </c>
      <c r="D136" s="50">
        <v>59.940170000000002</v>
      </c>
      <c r="E136" s="50">
        <v>58.433425999999997</v>
      </c>
      <c r="F136" s="50">
        <v>56.977775999999999</v>
      </c>
      <c r="G136" s="50">
        <v>55.569569000000001</v>
      </c>
      <c r="H136" s="50">
        <v>54.100853000000001</v>
      </c>
      <c r="I136" s="50">
        <v>53.059265000000003</v>
      </c>
      <c r="J136" s="50">
        <v>51.707149999999999</v>
      </c>
      <c r="K136" s="50">
        <v>49.998924000000002</v>
      </c>
      <c r="L136" s="50">
        <v>47.717072000000002</v>
      </c>
      <c r="M136" s="50">
        <v>44.968978999999997</v>
      </c>
      <c r="N136" s="50">
        <v>41.618298000000003</v>
      </c>
      <c r="O136" s="50">
        <v>37.703133000000001</v>
      </c>
      <c r="P136" s="50">
        <v>33.209758999999998</v>
      </c>
      <c r="Q136" s="50">
        <v>28.501819999999999</v>
      </c>
      <c r="R136" s="50">
        <v>23.485703999999998</v>
      </c>
      <c r="S136" s="50">
        <v>19.75564</v>
      </c>
      <c r="T136" s="50">
        <v>2.8420800000000002</v>
      </c>
      <c r="U136" s="50">
        <v>1.546945</v>
      </c>
      <c r="V136" s="50">
        <v>0.71879599999999999</v>
      </c>
      <c r="W136" s="50">
        <v>0.34297299999999997</v>
      </c>
      <c r="X136" s="50">
        <v>0.182866</v>
      </c>
      <c r="Y136" s="50">
        <v>0.119829</v>
      </c>
      <c r="Z136" s="50">
        <v>7.9844999999999999E-2</v>
      </c>
      <c r="AA136" s="50">
        <v>5.3496000000000002E-2</v>
      </c>
      <c r="AB136" s="50">
        <v>0</v>
      </c>
      <c r="AC136" s="50">
        <v>0</v>
      </c>
      <c r="AD136" s="50">
        <v>0</v>
      </c>
      <c r="AE136" s="50">
        <v>0</v>
      </c>
      <c r="AF136" s="50">
        <v>0</v>
      </c>
      <c r="AG136" s="50">
        <v>0</v>
      </c>
      <c r="AH136" s="50">
        <v>0</v>
      </c>
      <c r="AI136" s="50">
        <v>0</v>
      </c>
      <c r="AJ136" s="50">
        <v>0</v>
      </c>
      <c r="AK136" s="50">
        <v>0</v>
      </c>
      <c r="AL136" s="50">
        <v>0</v>
      </c>
      <c r="AM136" s="51" t="s">
        <v>206</v>
      </c>
    </row>
    <row r="137" spans="1:39" ht="15" customHeight="1">
      <c r="A137" s="45" t="s">
        <v>215</v>
      </c>
      <c r="B137" s="49" t="s">
        <v>83</v>
      </c>
      <c r="C137" s="50">
        <v>39</v>
      </c>
      <c r="D137" s="50">
        <v>35.762000999999998</v>
      </c>
      <c r="E137" s="50">
        <v>34.685822000000002</v>
      </c>
      <c r="F137" s="50">
        <v>33.613070999999998</v>
      </c>
      <c r="G137" s="50">
        <v>32.494594999999997</v>
      </c>
      <c r="H137" s="50">
        <v>31.305140999999999</v>
      </c>
      <c r="I137" s="50">
        <v>30.523347999999999</v>
      </c>
      <c r="J137" s="50">
        <v>29.502842000000001</v>
      </c>
      <c r="K137" s="50">
        <v>28.237883</v>
      </c>
      <c r="L137" s="50">
        <v>26.638007999999999</v>
      </c>
      <c r="M137" s="50">
        <v>24.622312999999998</v>
      </c>
      <c r="N137" s="50">
        <v>22.156609</v>
      </c>
      <c r="O137" s="50">
        <v>19.140488000000001</v>
      </c>
      <c r="P137" s="50">
        <v>15.551170000000001</v>
      </c>
      <c r="Q137" s="50">
        <v>11.743727</v>
      </c>
      <c r="R137" s="50">
        <v>7.6365860000000003</v>
      </c>
      <c r="S137" s="50">
        <v>4.816427</v>
      </c>
      <c r="T137" s="50">
        <v>2.8420800000000002</v>
      </c>
      <c r="U137" s="50">
        <v>1.546945</v>
      </c>
      <c r="V137" s="50">
        <v>0.71879599999999999</v>
      </c>
      <c r="W137" s="50">
        <v>0.34297299999999997</v>
      </c>
      <c r="X137" s="50">
        <v>0.182866</v>
      </c>
      <c r="Y137" s="50">
        <v>0.119829</v>
      </c>
      <c r="Z137" s="50">
        <v>7.9844999999999999E-2</v>
      </c>
      <c r="AA137" s="50">
        <v>5.3496000000000002E-2</v>
      </c>
      <c r="AB137" s="50">
        <v>0</v>
      </c>
      <c r="AC137" s="50">
        <v>0</v>
      </c>
      <c r="AD137" s="50">
        <v>0</v>
      </c>
      <c r="AE137" s="50">
        <v>0</v>
      </c>
      <c r="AF137" s="50">
        <v>0</v>
      </c>
      <c r="AG137" s="50">
        <v>0</v>
      </c>
      <c r="AH137" s="50">
        <v>0</v>
      </c>
      <c r="AI137" s="50">
        <v>0</v>
      </c>
      <c r="AJ137" s="50">
        <v>0</v>
      </c>
      <c r="AK137" s="50">
        <v>0</v>
      </c>
      <c r="AL137" s="50">
        <v>0</v>
      </c>
      <c r="AM137" s="51" t="s">
        <v>206</v>
      </c>
    </row>
    <row r="138" spans="1:39" ht="15" customHeight="1">
      <c r="A138" s="45" t="s">
        <v>216</v>
      </c>
      <c r="B138" s="49" t="s">
        <v>85</v>
      </c>
      <c r="C138" s="50">
        <v>5</v>
      </c>
      <c r="D138" s="50">
        <v>0.35816999999999999</v>
      </c>
      <c r="E138" s="50">
        <v>0.13705600000000001</v>
      </c>
      <c r="F138" s="50">
        <v>0</v>
      </c>
      <c r="G138" s="50">
        <v>0</v>
      </c>
      <c r="H138" s="50">
        <v>0</v>
      </c>
      <c r="I138" s="50">
        <v>0</v>
      </c>
      <c r="J138" s="50">
        <v>0</v>
      </c>
      <c r="K138" s="50">
        <v>0</v>
      </c>
      <c r="L138" s="50">
        <v>0</v>
      </c>
      <c r="M138" s="50">
        <v>0</v>
      </c>
      <c r="N138" s="50">
        <v>0</v>
      </c>
      <c r="O138" s="50">
        <v>0</v>
      </c>
      <c r="P138" s="50">
        <v>0</v>
      </c>
      <c r="Q138" s="50">
        <v>0</v>
      </c>
      <c r="R138" s="50">
        <v>0</v>
      </c>
      <c r="S138" s="50">
        <v>0</v>
      </c>
      <c r="T138" s="50">
        <v>0</v>
      </c>
      <c r="U138" s="50">
        <v>0</v>
      </c>
      <c r="V138" s="50">
        <v>0</v>
      </c>
      <c r="W138" s="50">
        <v>0</v>
      </c>
      <c r="X138" s="50">
        <v>0</v>
      </c>
      <c r="Y138" s="50">
        <v>0</v>
      </c>
      <c r="Z138" s="50">
        <v>0</v>
      </c>
      <c r="AA138" s="50">
        <v>0</v>
      </c>
      <c r="AB138" s="50">
        <v>0</v>
      </c>
      <c r="AC138" s="50">
        <v>0</v>
      </c>
      <c r="AD138" s="50">
        <v>0</v>
      </c>
      <c r="AE138" s="50">
        <v>0</v>
      </c>
      <c r="AF138" s="50">
        <v>0</v>
      </c>
      <c r="AG138" s="50">
        <v>0</v>
      </c>
      <c r="AH138" s="50">
        <v>0</v>
      </c>
      <c r="AI138" s="50">
        <v>0</v>
      </c>
      <c r="AJ138" s="50">
        <v>0</v>
      </c>
      <c r="AK138" s="50">
        <v>0</v>
      </c>
      <c r="AL138" s="50">
        <v>0</v>
      </c>
      <c r="AM138" s="51" t="s">
        <v>206</v>
      </c>
    </row>
    <row r="139" spans="1:39" ht="15" customHeight="1">
      <c r="A139" s="45" t="s">
        <v>217</v>
      </c>
      <c r="B139" s="49" t="s">
        <v>87</v>
      </c>
      <c r="C139" s="50">
        <v>24</v>
      </c>
      <c r="D139" s="50">
        <v>23.82</v>
      </c>
      <c r="E139" s="50">
        <v>23.610548000000001</v>
      </c>
      <c r="F139" s="50">
        <v>23.364706000000002</v>
      </c>
      <c r="G139" s="50">
        <v>23.074974000000001</v>
      </c>
      <c r="H139" s="50">
        <v>22.795712000000002</v>
      </c>
      <c r="I139" s="50">
        <v>22.535917000000001</v>
      </c>
      <c r="J139" s="50">
        <v>22.204308000000001</v>
      </c>
      <c r="K139" s="50">
        <v>21.761043999999998</v>
      </c>
      <c r="L139" s="50">
        <v>21.079062</v>
      </c>
      <c r="M139" s="50">
        <v>20.346664000000001</v>
      </c>
      <c r="N139" s="50">
        <v>19.461689</v>
      </c>
      <c r="O139" s="50">
        <v>18.562643000000001</v>
      </c>
      <c r="P139" s="50">
        <v>17.658588000000002</v>
      </c>
      <c r="Q139" s="50">
        <v>16.758092999999999</v>
      </c>
      <c r="R139" s="50">
        <v>15.849119</v>
      </c>
      <c r="S139" s="50">
        <v>14.939213000000001</v>
      </c>
      <c r="T139" s="50">
        <v>0</v>
      </c>
      <c r="U139" s="50">
        <v>0</v>
      </c>
      <c r="V139" s="50">
        <v>0</v>
      </c>
      <c r="W139" s="50">
        <v>0</v>
      </c>
      <c r="X139" s="50">
        <v>0</v>
      </c>
      <c r="Y139" s="50">
        <v>0</v>
      </c>
      <c r="Z139" s="50">
        <v>0</v>
      </c>
      <c r="AA139" s="50">
        <v>0</v>
      </c>
      <c r="AB139" s="50">
        <v>0</v>
      </c>
      <c r="AC139" s="50">
        <v>0</v>
      </c>
      <c r="AD139" s="50">
        <v>0</v>
      </c>
      <c r="AE139" s="50">
        <v>0</v>
      </c>
      <c r="AF139" s="50">
        <v>0</v>
      </c>
      <c r="AG139" s="50">
        <v>0</v>
      </c>
      <c r="AH139" s="50">
        <v>0</v>
      </c>
      <c r="AI139" s="50">
        <v>0</v>
      </c>
      <c r="AJ139" s="50">
        <v>0</v>
      </c>
      <c r="AK139" s="50">
        <v>0</v>
      </c>
      <c r="AL139" s="50">
        <v>0</v>
      </c>
      <c r="AM139" s="51" t="s">
        <v>206</v>
      </c>
    </row>
    <row r="140" spans="1:39" ht="15" customHeight="1">
      <c r="A140" s="45" t="s">
        <v>218</v>
      </c>
      <c r="B140" s="49" t="s">
        <v>99</v>
      </c>
      <c r="C140" s="50">
        <v>134</v>
      </c>
      <c r="D140" s="50">
        <v>116.557068</v>
      </c>
      <c r="E140" s="50">
        <v>106.218979</v>
      </c>
      <c r="F140" s="50">
        <v>100.300156</v>
      </c>
      <c r="G140" s="50">
        <v>96.180969000000005</v>
      </c>
      <c r="H140" s="50">
        <v>90.344040000000007</v>
      </c>
      <c r="I140" s="50">
        <v>84.853156999999996</v>
      </c>
      <c r="J140" s="50">
        <v>78.769501000000005</v>
      </c>
      <c r="K140" s="50">
        <v>71.753304</v>
      </c>
      <c r="L140" s="50">
        <v>66.282616000000004</v>
      </c>
      <c r="M140" s="50">
        <v>63.795749999999998</v>
      </c>
      <c r="N140" s="50">
        <v>61.802833999999997</v>
      </c>
      <c r="O140" s="50">
        <v>59.070377000000001</v>
      </c>
      <c r="P140" s="50">
        <v>56.044842000000003</v>
      </c>
      <c r="Q140" s="50">
        <v>53.379500999999998</v>
      </c>
      <c r="R140" s="50">
        <v>51.850479</v>
      </c>
      <c r="S140" s="50">
        <v>25.288547999999999</v>
      </c>
      <c r="T140" s="50">
        <v>2.7242470000000001</v>
      </c>
      <c r="U140" s="50">
        <v>2.578932</v>
      </c>
      <c r="V140" s="50">
        <v>2.4535399999999998</v>
      </c>
      <c r="W140" s="50">
        <v>2.3548800000000001</v>
      </c>
      <c r="X140" s="50">
        <v>2.2743920000000002</v>
      </c>
      <c r="Y140" s="50">
        <v>2.2096119999999999</v>
      </c>
      <c r="Z140" s="50">
        <v>1.15818</v>
      </c>
      <c r="AA140" s="50">
        <v>1.1178969999999999</v>
      </c>
      <c r="AB140" s="50">
        <v>1.086776</v>
      </c>
      <c r="AC140" s="50">
        <v>0.87118399999999996</v>
      </c>
      <c r="AD140" s="50">
        <v>4.5239000000000001E-2</v>
      </c>
      <c r="AE140" s="50">
        <v>3.2030999999999997E-2</v>
      </c>
      <c r="AF140" s="50">
        <v>1.7596000000000001E-2</v>
      </c>
      <c r="AG140" s="50">
        <v>1.2317E-2</v>
      </c>
      <c r="AH140" s="50">
        <v>8.4989999999999996E-3</v>
      </c>
      <c r="AI140" s="50">
        <v>5.7790000000000003E-3</v>
      </c>
      <c r="AJ140" s="50">
        <v>3.872E-3</v>
      </c>
      <c r="AK140" s="50">
        <v>0</v>
      </c>
      <c r="AL140" s="50">
        <v>0</v>
      </c>
      <c r="AM140" s="51" t="s">
        <v>206</v>
      </c>
    </row>
    <row r="141" spans="1:39" ht="15" customHeight="1">
      <c r="A141" s="45" t="s">
        <v>219</v>
      </c>
      <c r="B141" s="49" t="s">
        <v>83</v>
      </c>
      <c r="C141" s="50">
        <v>68</v>
      </c>
      <c r="D141" s="50">
        <v>51.783993000000002</v>
      </c>
      <c r="E141" s="50">
        <v>42.551212</v>
      </c>
      <c r="F141" s="50">
        <v>37.650866999999998</v>
      </c>
      <c r="G141" s="50">
        <v>34.503222999999998</v>
      </c>
      <c r="H141" s="50">
        <v>29.739571000000002</v>
      </c>
      <c r="I141" s="50">
        <v>25.408878000000001</v>
      </c>
      <c r="J141" s="50">
        <v>20.424896</v>
      </c>
      <c r="K141" s="50">
        <v>14.880871000000001</v>
      </c>
      <c r="L141" s="50">
        <v>10.704217</v>
      </c>
      <c r="M141" s="50">
        <v>8.9258860000000002</v>
      </c>
      <c r="N141" s="50">
        <v>7.6888620000000003</v>
      </c>
      <c r="O141" s="50">
        <v>5.83</v>
      </c>
      <c r="P141" s="50">
        <v>3.941697</v>
      </c>
      <c r="Q141" s="50">
        <v>2.5512860000000002</v>
      </c>
      <c r="R141" s="50">
        <v>2.4410289999999999</v>
      </c>
      <c r="S141" s="50">
        <v>2.3484129999999999</v>
      </c>
      <c r="T141" s="50">
        <v>2.2717619999999998</v>
      </c>
      <c r="U141" s="50">
        <v>2.209257</v>
      </c>
      <c r="V141" s="50">
        <v>2.1590349999999998</v>
      </c>
      <c r="W141" s="50">
        <v>2.1192760000000002</v>
      </c>
      <c r="X141" s="50">
        <v>2.0882640000000001</v>
      </c>
      <c r="Y141" s="50">
        <v>2.0644330000000002</v>
      </c>
      <c r="Z141" s="50">
        <v>1.046392</v>
      </c>
      <c r="AA141" s="50">
        <v>1.0329379999999999</v>
      </c>
      <c r="AB141" s="50">
        <v>1.0230570000000001</v>
      </c>
      <c r="AC141" s="50">
        <v>0.82403199999999999</v>
      </c>
      <c r="AD141" s="50">
        <v>1.0817999999999999E-2</v>
      </c>
      <c r="AE141" s="50">
        <v>7.2480000000000001E-3</v>
      </c>
      <c r="AF141" s="50">
        <v>0</v>
      </c>
      <c r="AG141" s="50">
        <v>0</v>
      </c>
      <c r="AH141" s="50">
        <v>0</v>
      </c>
      <c r="AI141" s="50">
        <v>0</v>
      </c>
      <c r="AJ141" s="50">
        <v>0</v>
      </c>
      <c r="AK141" s="50">
        <v>0</v>
      </c>
      <c r="AL141" s="50">
        <v>0</v>
      </c>
      <c r="AM141" s="51" t="s">
        <v>206</v>
      </c>
    </row>
    <row r="142" spans="1:39" ht="15" customHeight="1">
      <c r="A142" s="45" t="s">
        <v>220</v>
      </c>
      <c r="B142" s="49" t="s">
        <v>85</v>
      </c>
      <c r="C142" s="50">
        <v>8</v>
      </c>
      <c r="D142" s="50">
        <v>6.9090720000000001</v>
      </c>
      <c r="E142" s="50">
        <v>6.0048170000000001</v>
      </c>
      <c r="F142" s="50">
        <v>5.2564840000000004</v>
      </c>
      <c r="G142" s="50">
        <v>4.6150640000000003</v>
      </c>
      <c r="H142" s="50">
        <v>3.9227979999999998</v>
      </c>
      <c r="I142" s="50">
        <v>3.2027929999999998</v>
      </c>
      <c r="J142" s="50">
        <v>2.5813459999999999</v>
      </c>
      <c r="K142" s="50">
        <v>1.9405589999999999</v>
      </c>
      <c r="L142" s="50">
        <v>1.1839040000000001</v>
      </c>
      <c r="M142" s="50">
        <v>1.1001920000000001</v>
      </c>
      <c r="N142" s="50">
        <v>1.0741419999999999</v>
      </c>
      <c r="O142" s="50">
        <v>1.0541240000000001</v>
      </c>
      <c r="P142" s="50">
        <v>0.90896900000000003</v>
      </c>
      <c r="Q142" s="50">
        <v>0.775868</v>
      </c>
      <c r="R142" s="50">
        <v>0.65533799999999998</v>
      </c>
      <c r="S142" s="50">
        <v>0.54757800000000001</v>
      </c>
      <c r="T142" s="50">
        <v>0.452486</v>
      </c>
      <c r="U142" s="50">
        <v>0.36967499999999998</v>
      </c>
      <c r="V142" s="50">
        <v>0.29450500000000002</v>
      </c>
      <c r="W142" s="50">
        <v>0.23560400000000001</v>
      </c>
      <c r="X142" s="50">
        <v>0.18612699999999999</v>
      </c>
      <c r="Y142" s="50">
        <v>0.145179</v>
      </c>
      <c r="Z142" s="50">
        <v>0.111788</v>
      </c>
      <c r="AA142" s="50">
        <v>8.4959000000000007E-2</v>
      </c>
      <c r="AB142" s="50">
        <v>6.3718999999999998E-2</v>
      </c>
      <c r="AC142" s="50">
        <v>4.7151999999999999E-2</v>
      </c>
      <c r="AD142" s="50">
        <v>3.4421E-2</v>
      </c>
      <c r="AE142" s="50">
        <v>2.4782999999999999E-2</v>
      </c>
      <c r="AF142" s="50">
        <v>1.7596000000000001E-2</v>
      </c>
      <c r="AG142" s="50">
        <v>1.2317E-2</v>
      </c>
      <c r="AH142" s="50">
        <v>8.4989999999999996E-3</v>
      </c>
      <c r="AI142" s="50">
        <v>5.7790000000000003E-3</v>
      </c>
      <c r="AJ142" s="50">
        <v>3.872E-3</v>
      </c>
      <c r="AK142" s="50">
        <v>0</v>
      </c>
      <c r="AL142" s="50">
        <v>0</v>
      </c>
      <c r="AM142" s="51" t="s">
        <v>206</v>
      </c>
    </row>
    <row r="143" spans="1:39" ht="15" customHeight="1">
      <c r="A143" s="45" t="s">
        <v>221</v>
      </c>
      <c r="B143" s="49" t="s">
        <v>87</v>
      </c>
      <c r="C143" s="50">
        <v>58</v>
      </c>
      <c r="D143" s="50">
        <v>57.863998000000002</v>
      </c>
      <c r="E143" s="50">
        <v>57.662948999999998</v>
      </c>
      <c r="F143" s="50">
        <v>57.392806999999998</v>
      </c>
      <c r="G143" s="50">
        <v>57.062679000000003</v>
      </c>
      <c r="H143" s="50">
        <v>56.681674999999998</v>
      </c>
      <c r="I143" s="50">
        <v>56.241486000000002</v>
      </c>
      <c r="J143" s="50">
        <v>55.763255999999998</v>
      </c>
      <c r="K143" s="50">
        <v>54.931873000000003</v>
      </c>
      <c r="L143" s="50">
        <v>54.394497000000001</v>
      </c>
      <c r="M143" s="50">
        <v>53.769672</v>
      </c>
      <c r="N143" s="50">
        <v>53.039828999999997</v>
      </c>
      <c r="O143" s="50">
        <v>52.186253000000001</v>
      </c>
      <c r="P143" s="50">
        <v>51.194175999999999</v>
      </c>
      <c r="Q143" s="50">
        <v>50.052349</v>
      </c>
      <c r="R143" s="50">
        <v>48.754111999999999</v>
      </c>
      <c r="S143" s="50">
        <v>22.392555000000002</v>
      </c>
      <c r="T143" s="50">
        <v>0</v>
      </c>
      <c r="U143" s="50">
        <v>0</v>
      </c>
      <c r="V143" s="50">
        <v>0</v>
      </c>
      <c r="W143" s="50">
        <v>0</v>
      </c>
      <c r="X143" s="50">
        <v>0</v>
      </c>
      <c r="Y143" s="50">
        <v>0</v>
      </c>
      <c r="Z143" s="50">
        <v>0</v>
      </c>
      <c r="AA143" s="50">
        <v>0</v>
      </c>
      <c r="AB143" s="50">
        <v>0</v>
      </c>
      <c r="AC143" s="50">
        <v>0</v>
      </c>
      <c r="AD143" s="50">
        <v>0</v>
      </c>
      <c r="AE143" s="50">
        <v>0</v>
      </c>
      <c r="AF143" s="50">
        <v>0</v>
      </c>
      <c r="AG143" s="50">
        <v>0</v>
      </c>
      <c r="AH143" s="50">
        <v>0</v>
      </c>
      <c r="AI143" s="50">
        <v>0</v>
      </c>
      <c r="AJ143" s="50">
        <v>0</v>
      </c>
      <c r="AK143" s="50">
        <v>0</v>
      </c>
      <c r="AL143" s="50">
        <v>0</v>
      </c>
      <c r="AM143" s="51" t="s">
        <v>206</v>
      </c>
    </row>
    <row r="144" spans="1:39" ht="15" customHeight="1">
      <c r="A144" s="45" t="s">
        <v>222</v>
      </c>
      <c r="B144" s="49" t="s">
        <v>104</v>
      </c>
      <c r="C144" s="50">
        <v>292</v>
      </c>
      <c r="D144" s="50">
        <v>275.94491599999998</v>
      </c>
      <c r="E144" s="50">
        <v>257.203979</v>
      </c>
      <c r="F144" s="50">
        <v>237.50405900000001</v>
      </c>
      <c r="G144" s="50">
        <v>216.67025799999999</v>
      </c>
      <c r="H144" s="50">
        <v>193.17532299999999</v>
      </c>
      <c r="I144" s="50">
        <v>166.278595</v>
      </c>
      <c r="J144" s="50">
        <v>134.08282500000001</v>
      </c>
      <c r="K144" s="50">
        <v>113.419579</v>
      </c>
      <c r="L144" s="50">
        <v>104.375412</v>
      </c>
      <c r="M144" s="50">
        <v>94.807732000000001</v>
      </c>
      <c r="N144" s="50">
        <v>81.759758000000005</v>
      </c>
      <c r="O144" s="50">
        <v>71.208611000000005</v>
      </c>
      <c r="P144" s="50">
        <v>59.186176000000003</v>
      </c>
      <c r="Q144" s="50">
        <v>51.866394</v>
      </c>
      <c r="R144" s="50">
        <v>46.454742000000003</v>
      </c>
      <c r="S144" s="50">
        <v>37.676082999999998</v>
      </c>
      <c r="T144" s="50">
        <v>29.019817</v>
      </c>
      <c r="U144" s="50">
        <v>29</v>
      </c>
      <c r="V144" s="50">
        <v>24.036778999999999</v>
      </c>
      <c r="W144" s="50">
        <v>24</v>
      </c>
      <c r="X144" s="50">
        <v>24</v>
      </c>
      <c r="Y144" s="50">
        <v>22</v>
      </c>
      <c r="Z144" s="50">
        <v>22</v>
      </c>
      <c r="AA144" s="50">
        <v>22</v>
      </c>
      <c r="AB144" s="50">
        <v>21.130569000000001</v>
      </c>
      <c r="AC144" s="50">
        <v>14</v>
      </c>
      <c r="AD144" s="50">
        <v>13</v>
      </c>
      <c r="AE144" s="50">
        <v>11</v>
      </c>
      <c r="AF144" s="50">
        <v>10</v>
      </c>
      <c r="AG144" s="50">
        <v>10</v>
      </c>
      <c r="AH144" s="50">
        <v>5</v>
      </c>
      <c r="AI144" s="50">
        <v>5</v>
      </c>
      <c r="AJ144" s="50">
        <v>4</v>
      </c>
      <c r="AK144" s="50">
        <v>3</v>
      </c>
      <c r="AL144" s="50">
        <v>2</v>
      </c>
      <c r="AM144" s="51">
        <v>-0.134903</v>
      </c>
    </row>
    <row r="145" spans="1:39" ht="15" customHeight="1">
      <c r="A145" s="45" t="s">
        <v>223</v>
      </c>
      <c r="B145" s="49" t="s">
        <v>83</v>
      </c>
      <c r="C145" s="50">
        <v>102</v>
      </c>
      <c r="D145" s="50">
        <v>99.352599999999995</v>
      </c>
      <c r="E145" s="50">
        <v>96.114440999999999</v>
      </c>
      <c r="F145" s="50">
        <v>92.816162000000006</v>
      </c>
      <c r="G145" s="50">
        <v>88.776511999999997</v>
      </c>
      <c r="H145" s="50">
        <v>85.505195999999998</v>
      </c>
      <c r="I145" s="50">
        <v>82.008194000000003</v>
      </c>
      <c r="J145" s="50">
        <v>77.650268999999994</v>
      </c>
      <c r="K145" s="50">
        <v>74.318207000000001</v>
      </c>
      <c r="L145" s="50">
        <v>71.566413999999995</v>
      </c>
      <c r="M145" s="50">
        <v>66.558952000000005</v>
      </c>
      <c r="N145" s="50">
        <v>57.810634999999998</v>
      </c>
      <c r="O145" s="50">
        <v>49.375903999999998</v>
      </c>
      <c r="P145" s="50">
        <v>41.091248</v>
      </c>
      <c r="Q145" s="50">
        <v>37.014834999999998</v>
      </c>
      <c r="R145" s="50">
        <v>35.181365999999997</v>
      </c>
      <c r="S145" s="50">
        <v>30</v>
      </c>
      <c r="T145" s="50">
        <v>25</v>
      </c>
      <c r="U145" s="50">
        <v>25</v>
      </c>
      <c r="V145" s="50">
        <v>21</v>
      </c>
      <c r="W145" s="50">
        <v>21</v>
      </c>
      <c r="X145" s="50">
        <v>21</v>
      </c>
      <c r="Y145" s="50">
        <v>19</v>
      </c>
      <c r="Z145" s="50">
        <v>19</v>
      </c>
      <c r="AA145" s="50">
        <v>19</v>
      </c>
      <c r="AB145" s="50">
        <v>19</v>
      </c>
      <c r="AC145" s="50">
        <v>14</v>
      </c>
      <c r="AD145" s="50">
        <v>13</v>
      </c>
      <c r="AE145" s="50">
        <v>11</v>
      </c>
      <c r="AF145" s="50">
        <v>10</v>
      </c>
      <c r="AG145" s="50">
        <v>10</v>
      </c>
      <c r="AH145" s="50">
        <v>5</v>
      </c>
      <c r="AI145" s="50">
        <v>5</v>
      </c>
      <c r="AJ145" s="50">
        <v>4</v>
      </c>
      <c r="AK145" s="50">
        <v>3</v>
      </c>
      <c r="AL145" s="50">
        <v>2</v>
      </c>
      <c r="AM145" s="51">
        <v>-0.108517</v>
      </c>
    </row>
    <row r="146" spans="1:39" ht="15" customHeight="1">
      <c r="A146" s="45" t="s">
        <v>224</v>
      </c>
      <c r="B146" s="49" t="s">
        <v>85</v>
      </c>
      <c r="C146" s="50">
        <v>41</v>
      </c>
      <c r="D146" s="50">
        <v>38.374527</v>
      </c>
      <c r="E146" s="50">
        <v>34.706263999999997</v>
      </c>
      <c r="F146" s="50">
        <v>31.842167</v>
      </c>
      <c r="G146" s="50">
        <v>30.885587999999998</v>
      </c>
      <c r="H146" s="50">
        <v>29.495369</v>
      </c>
      <c r="I146" s="50">
        <v>27.723106000000001</v>
      </c>
      <c r="J146" s="50">
        <v>24.975398999999999</v>
      </c>
      <c r="K146" s="50">
        <v>23.472857999999999</v>
      </c>
      <c r="L146" s="50">
        <v>22.123899000000002</v>
      </c>
      <c r="M146" s="50">
        <v>21.142609</v>
      </c>
      <c r="N146" s="50">
        <v>19.327760999999999</v>
      </c>
      <c r="O146" s="50">
        <v>19.033875999999999</v>
      </c>
      <c r="P146" s="50">
        <v>17.023375000000001</v>
      </c>
      <c r="Q146" s="50">
        <v>14.553008</v>
      </c>
      <c r="R146" s="50">
        <v>11.01065</v>
      </c>
      <c r="S146" s="50">
        <v>7.4461979999999999</v>
      </c>
      <c r="T146" s="50">
        <v>4.0198169999999998</v>
      </c>
      <c r="U146" s="50">
        <v>4</v>
      </c>
      <c r="V146" s="50">
        <v>3.0367799999999998</v>
      </c>
      <c r="W146" s="50">
        <v>3</v>
      </c>
      <c r="X146" s="50">
        <v>3</v>
      </c>
      <c r="Y146" s="50">
        <v>3</v>
      </c>
      <c r="Z146" s="50">
        <v>3</v>
      </c>
      <c r="AA146" s="50">
        <v>3</v>
      </c>
      <c r="AB146" s="50">
        <v>2.1305689999999999</v>
      </c>
      <c r="AC146" s="50">
        <v>0</v>
      </c>
      <c r="AD146" s="50">
        <v>0</v>
      </c>
      <c r="AE146" s="50">
        <v>0</v>
      </c>
      <c r="AF146" s="50">
        <v>0</v>
      </c>
      <c r="AG146" s="50">
        <v>0</v>
      </c>
      <c r="AH146" s="50">
        <v>0</v>
      </c>
      <c r="AI146" s="50">
        <v>0</v>
      </c>
      <c r="AJ146" s="50">
        <v>0</v>
      </c>
      <c r="AK146" s="50">
        <v>0</v>
      </c>
      <c r="AL146" s="50">
        <v>0</v>
      </c>
      <c r="AM146" s="51" t="s">
        <v>206</v>
      </c>
    </row>
    <row r="147" spans="1:39" ht="15" customHeight="1">
      <c r="A147" s="45" t="s">
        <v>225</v>
      </c>
      <c r="B147" s="49" t="s">
        <v>87</v>
      </c>
      <c r="C147" s="50">
        <v>149</v>
      </c>
      <c r="D147" s="50">
        <v>138.21778900000001</v>
      </c>
      <c r="E147" s="50">
        <v>126.38327</v>
      </c>
      <c r="F147" s="50">
        <v>112.84573399999999</v>
      </c>
      <c r="G147" s="50">
        <v>97.008148000000006</v>
      </c>
      <c r="H147" s="50">
        <v>78.174758999999995</v>
      </c>
      <c r="I147" s="50">
        <v>56.547294999999998</v>
      </c>
      <c r="J147" s="50">
        <v>31.457148</v>
      </c>
      <c r="K147" s="50">
        <v>15.62852</v>
      </c>
      <c r="L147" s="50">
        <v>10.685095</v>
      </c>
      <c r="M147" s="50">
        <v>7.1061719999999999</v>
      </c>
      <c r="N147" s="50">
        <v>4.6213569999999997</v>
      </c>
      <c r="O147" s="50">
        <v>2.798826</v>
      </c>
      <c r="P147" s="50">
        <v>1.071553</v>
      </c>
      <c r="Q147" s="50">
        <v>0.29854999999999998</v>
      </c>
      <c r="R147" s="50">
        <v>0.26272400000000001</v>
      </c>
      <c r="S147" s="50">
        <v>0.22988400000000001</v>
      </c>
      <c r="T147" s="50">
        <v>0</v>
      </c>
      <c r="U147" s="50">
        <v>0</v>
      </c>
      <c r="V147" s="50">
        <v>0</v>
      </c>
      <c r="W147" s="50">
        <v>0</v>
      </c>
      <c r="X147" s="50">
        <v>0</v>
      </c>
      <c r="Y147" s="50">
        <v>0</v>
      </c>
      <c r="Z147" s="50">
        <v>0</v>
      </c>
      <c r="AA147" s="50">
        <v>0</v>
      </c>
      <c r="AB147" s="50">
        <v>0</v>
      </c>
      <c r="AC147" s="50">
        <v>0</v>
      </c>
      <c r="AD147" s="50">
        <v>0</v>
      </c>
      <c r="AE147" s="50">
        <v>0</v>
      </c>
      <c r="AF147" s="50">
        <v>0</v>
      </c>
      <c r="AG147" s="50">
        <v>0</v>
      </c>
      <c r="AH147" s="50">
        <v>0</v>
      </c>
      <c r="AI147" s="50">
        <v>0</v>
      </c>
      <c r="AJ147" s="50">
        <v>0</v>
      </c>
      <c r="AK147" s="50">
        <v>0</v>
      </c>
      <c r="AL147" s="50">
        <v>0</v>
      </c>
      <c r="AM147" s="51" t="s">
        <v>206</v>
      </c>
    </row>
    <row r="148" spans="1:39" ht="15" customHeight="1">
      <c r="A148" s="45" t="s">
        <v>226</v>
      </c>
      <c r="B148" s="49" t="s">
        <v>109</v>
      </c>
      <c r="C148" s="50">
        <v>200</v>
      </c>
      <c r="D148" s="50">
        <v>154.74710099999999</v>
      </c>
      <c r="E148" s="50">
        <v>135.77262899999999</v>
      </c>
      <c r="F148" s="50">
        <v>114.231049</v>
      </c>
      <c r="G148" s="50">
        <v>92.474013999999997</v>
      </c>
      <c r="H148" s="50">
        <v>70.417343000000002</v>
      </c>
      <c r="I148" s="50">
        <v>58.5383</v>
      </c>
      <c r="J148" s="50">
        <v>49.908768000000002</v>
      </c>
      <c r="K148" s="50">
        <v>41.139111</v>
      </c>
      <c r="L148" s="50">
        <v>31.258845999999998</v>
      </c>
      <c r="M148" s="50">
        <v>21.131091999999999</v>
      </c>
      <c r="N148" s="50">
        <v>14.040281999999999</v>
      </c>
      <c r="O148" s="50">
        <v>11.075616999999999</v>
      </c>
      <c r="P148" s="50">
        <v>8.6167599999999993</v>
      </c>
      <c r="Q148" s="50">
        <v>7.0741969999999998</v>
      </c>
      <c r="R148" s="50">
        <v>5.7794610000000004</v>
      </c>
      <c r="S148" s="50">
        <v>5.247681</v>
      </c>
      <c r="T148" s="50">
        <v>4.1727720000000001</v>
      </c>
      <c r="U148" s="50">
        <v>4.0740970000000001</v>
      </c>
      <c r="V148" s="50">
        <v>4.0112990000000002</v>
      </c>
      <c r="W148" s="50">
        <v>4</v>
      </c>
      <c r="X148" s="50">
        <v>4</v>
      </c>
      <c r="Y148" s="50">
        <v>4</v>
      </c>
      <c r="Z148" s="50">
        <v>3.8218450000000002</v>
      </c>
      <c r="AA148" s="50">
        <v>2.973903</v>
      </c>
      <c r="AB148" s="50">
        <v>2.0829610000000001</v>
      </c>
      <c r="AC148" s="50">
        <v>2</v>
      </c>
      <c r="AD148" s="50">
        <v>1.785879</v>
      </c>
      <c r="AE148" s="50">
        <v>0.96047199999999999</v>
      </c>
      <c r="AF148" s="50">
        <v>8.6629999999999999E-2</v>
      </c>
      <c r="AG148" s="50">
        <v>0</v>
      </c>
      <c r="AH148" s="50">
        <v>0</v>
      </c>
      <c r="AI148" s="50">
        <v>0</v>
      </c>
      <c r="AJ148" s="50">
        <v>0</v>
      </c>
      <c r="AK148" s="50">
        <v>0</v>
      </c>
      <c r="AL148" s="50">
        <v>0</v>
      </c>
      <c r="AM148" s="51" t="s">
        <v>206</v>
      </c>
    </row>
    <row r="149" spans="1:39" ht="15" customHeight="1">
      <c r="A149" s="45" t="s">
        <v>227</v>
      </c>
      <c r="B149" s="49" t="s">
        <v>83</v>
      </c>
      <c r="C149" s="50">
        <v>110</v>
      </c>
      <c r="D149" s="50">
        <v>70.331885999999997</v>
      </c>
      <c r="E149" s="50">
        <v>55.258361999999998</v>
      </c>
      <c r="F149" s="50">
        <v>38.710402999999999</v>
      </c>
      <c r="G149" s="50">
        <v>22.793818999999999</v>
      </c>
      <c r="H149" s="50">
        <v>7.0746469999999997</v>
      </c>
      <c r="I149" s="50">
        <v>1.861964</v>
      </c>
      <c r="J149" s="50">
        <v>0.72900100000000001</v>
      </c>
      <c r="K149" s="50">
        <v>0.180698</v>
      </c>
      <c r="L149" s="50">
        <v>6.8002999999999994E-2</v>
      </c>
      <c r="M149" s="50">
        <v>0</v>
      </c>
      <c r="N149" s="50">
        <v>0</v>
      </c>
      <c r="O149" s="50">
        <v>0</v>
      </c>
      <c r="P149" s="50">
        <v>0</v>
      </c>
      <c r="Q149" s="50">
        <v>0</v>
      </c>
      <c r="R149" s="50">
        <v>0</v>
      </c>
      <c r="S149" s="50">
        <v>0</v>
      </c>
      <c r="T149" s="50">
        <v>0</v>
      </c>
      <c r="U149" s="50">
        <v>0</v>
      </c>
      <c r="V149" s="50">
        <v>0</v>
      </c>
      <c r="W149" s="50">
        <v>0</v>
      </c>
      <c r="X149" s="50">
        <v>0</v>
      </c>
      <c r="Y149" s="50">
        <v>0</v>
      </c>
      <c r="Z149" s="50">
        <v>0</v>
      </c>
      <c r="AA149" s="50">
        <v>0</v>
      </c>
      <c r="AB149" s="50">
        <v>0</v>
      </c>
      <c r="AC149" s="50">
        <v>0</v>
      </c>
      <c r="AD149" s="50">
        <v>0</v>
      </c>
      <c r="AE149" s="50">
        <v>0</v>
      </c>
      <c r="AF149" s="50">
        <v>0</v>
      </c>
      <c r="AG149" s="50">
        <v>0</v>
      </c>
      <c r="AH149" s="50">
        <v>0</v>
      </c>
      <c r="AI149" s="50">
        <v>0</v>
      </c>
      <c r="AJ149" s="50">
        <v>0</v>
      </c>
      <c r="AK149" s="50">
        <v>0</v>
      </c>
      <c r="AL149" s="50">
        <v>0</v>
      </c>
      <c r="AM149" s="51" t="s">
        <v>206</v>
      </c>
    </row>
    <row r="150" spans="1:39" ht="15" customHeight="1">
      <c r="A150" s="45" t="s">
        <v>228</v>
      </c>
      <c r="B150" s="49" t="s">
        <v>85</v>
      </c>
      <c r="C150" s="50">
        <v>23</v>
      </c>
      <c r="D150" s="50">
        <v>22.458373999999999</v>
      </c>
      <c r="E150" s="50">
        <v>21.556314</v>
      </c>
      <c r="F150" s="50">
        <v>20.213028000000001</v>
      </c>
      <c r="G150" s="50">
        <v>18.475574000000002</v>
      </c>
      <c r="H150" s="50">
        <v>17.158897</v>
      </c>
      <c r="I150" s="50">
        <v>15.694089999999999</v>
      </c>
      <c r="J150" s="50">
        <v>14.063597</v>
      </c>
      <c r="K150" s="50">
        <v>12.594167000000001</v>
      </c>
      <c r="L150" s="50">
        <v>11.064404</v>
      </c>
      <c r="M150" s="50">
        <v>9.7029420000000002</v>
      </c>
      <c r="N150" s="50">
        <v>8.6810430000000007</v>
      </c>
      <c r="O150" s="50">
        <v>7.3098910000000004</v>
      </c>
      <c r="P150" s="50">
        <v>6.0904049999999996</v>
      </c>
      <c r="Q150" s="50">
        <v>5.2839679999999998</v>
      </c>
      <c r="R150" s="50">
        <v>4.7745889999999997</v>
      </c>
      <c r="S150" s="50">
        <v>4.4269619999999996</v>
      </c>
      <c r="T150" s="50">
        <v>4.1727720000000001</v>
      </c>
      <c r="U150" s="50">
        <v>4.0740970000000001</v>
      </c>
      <c r="V150" s="50">
        <v>4.0112990000000002</v>
      </c>
      <c r="W150" s="50">
        <v>4</v>
      </c>
      <c r="X150" s="50">
        <v>4</v>
      </c>
      <c r="Y150" s="50">
        <v>4</v>
      </c>
      <c r="Z150" s="50">
        <v>3.8218450000000002</v>
      </c>
      <c r="AA150" s="50">
        <v>2.973903</v>
      </c>
      <c r="AB150" s="50">
        <v>2.0829610000000001</v>
      </c>
      <c r="AC150" s="50">
        <v>2</v>
      </c>
      <c r="AD150" s="50">
        <v>1.785879</v>
      </c>
      <c r="AE150" s="50">
        <v>0.96047199999999999</v>
      </c>
      <c r="AF150" s="50">
        <v>8.6629999999999999E-2</v>
      </c>
      <c r="AG150" s="50">
        <v>0</v>
      </c>
      <c r="AH150" s="50">
        <v>0</v>
      </c>
      <c r="AI150" s="50">
        <v>0</v>
      </c>
      <c r="AJ150" s="50">
        <v>0</v>
      </c>
      <c r="AK150" s="50">
        <v>0</v>
      </c>
      <c r="AL150" s="50">
        <v>0</v>
      </c>
      <c r="AM150" s="51" t="s">
        <v>206</v>
      </c>
    </row>
    <row r="151" spans="1:39" ht="15" customHeight="1">
      <c r="A151" s="45" t="s">
        <v>229</v>
      </c>
      <c r="B151" s="49" t="s">
        <v>87</v>
      </c>
      <c r="C151" s="50">
        <v>67</v>
      </c>
      <c r="D151" s="50">
        <v>61.956843999999997</v>
      </c>
      <c r="E151" s="50">
        <v>58.957954000000001</v>
      </c>
      <c r="F151" s="50">
        <v>55.307620999999997</v>
      </c>
      <c r="G151" s="50">
        <v>51.204619999999998</v>
      </c>
      <c r="H151" s="50">
        <v>46.183796000000001</v>
      </c>
      <c r="I151" s="50">
        <v>40.982246000000004</v>
      </c>
      <c r="J151" s="50">
        <v>35.116168999999999</v>
      </c>
      <c r="K151" s="50">
        <v>28.364243999999999</v>
      </c>
      <c r="L151" s="50">
        <v>20.126438</v>
      </c>
      <c r="M151" s="50">
        <v>11.428151</v>
      </c>
      <c r="N151" s="50">
        <v>5.3592399999999998</v>
      </c>
      <c r="O151" s="50">
        <v>3.7657250000000002</v>
      </c>
      <c r="P151" s="50">
        <v>2.5263559999999998</v>
      </c>
      <c r="Q151" s="50">
        <v>1.7902290000000001</v>
      </c>
      <c r="R151" s="50">
        <v>1.004872</v>
      </c>
      <c r="S151" s="50">
        <v>0.82071899999999998</v>
      </c>
      <c r="T151" s="50">
        <v>0</v>
      </c>
      <c r="U151" s="50">
        <v>0</v>
      </c>
      <c r="V151" s="50">
        <v>0</v>
      </c>
      <c r="W151" s="50">
        <v>0</v>
      </c>
      <c r="X151" s="50">
        <v>0</v>
      </c>
      <c r="Y151" s="50">
        <v>0</v>
      </c>
      <c r="Z151" s="50">
        <v>0</v>
      </c>
      <c r="AA151" s="50">
        <v>0</v>
      </c>
      <c r="AB151" s="50">
        <v>0</v>
      </c>
      <c r="AC151" s="50">
        <v>0</v>
      </c>
      <c r="AD151" s="50">
        <v>0</v>
      </c>
      <c r="AE151" s="50">
        <v>0</v>
      </c>
      <c r="AF151" s="50">
        <v>0</v>
      </c>
      <c r="AG151" s="50">
        <v>0</v>
      </c>
      <c r="AH151" s="50">
        <v>0</v>
      </c>
      <c r="AI151" s="50">
        <v>0</v>
      </c>
      <c r="AJ151" s="50">
        <v>0</v>
      </c>
      <c r="AK151" s="50">
        <v>0</v>
      </c>
      <c r="AL151" s="50">
        <v>0</v>
      </c>
      <c r="AM151" s="51" t="s">
        <v>206</v>
      </c>
    </row>
    <row r="152" spans="1:39" ht="15" customHeight="1">
      <c r="A152" s="45" t="s">
        <v>230</v>
      </c>
      <c r="B152" s="49" t="s">
        <v>114</v>
      </c>
      <c r="C152" s="50">
        <v>110</v>
      </c>
      <c r="D152" s="50">
        <v>95.262778999999995</v>
      </c>
      <c r="E152" s="50">
        <v>83.699280000000002</v>
      </c>
      <c r="F152" s="50">
        <v>79.047493000000003</v>
      </c>
      <c r="G152" s="50">
        <v>72.791511999999997</v>
      </c>
      <c r="H152" s="50">
        <v>66.434967</v>
      </c>
      <c r="I152" s="50">
        <v>62.370131999999998</v>
      </c>
      <c r="J152" s="50">
        <v>58.544964</v>
      </c>
      <c r="K152" s="50">
        <v>54.408076999999999</v>
      </c>
      <c r="L152" s="50">
        <v>49.383552999999999</v>
      </c>
      <c r="M152" s="50">
        <v>46.546805999999997</v>
      </c>
      <c r="N152" s="50">
        <v>43.120907000000003</v>
      </c>
      <c r="O152" s="50">
        <v>34.964148999999999</v>
      </c>
      <c r="P152" s="50">
        <v>31.039967999999998</v>
      </c>
      <c r="Q152" s="50">
        <v>28.780922</v>
      </c>
      <c r="R152" s="50">
        <v>27.298995999999999</v>
      </c>
      <c r="S152" s="50">
        <v>25.024107000000001</v>
      </c>
      <c r="T152" s="50">
        <v>21.942001000000001</v>
      </c>
      <c r="U152" s="50">
        <v>18.484027999999999</v>
      </c>
      <c r="V152" s="50">
        <v>14.657316</v>
      </c>
      <c r="W152" s="50">
        <v>11.640306000000001</v>
      </c>
      <c r="X152" s="50">
        <v>9.8506079999999994</v>
      </c>
      <c r="Y152" s="50">
        <v>7.6445379999999998</v>
      </c>
      <c r="Z152" s="50">
        <v>5.1920109999999999</v>
      </c>
      <c r="AA152" s="50">
        <v>5.149769</v>
      </c>
      <c r="AB152" s="50">
        <v>5.1153219999999999</v>
      </c>
      <c r="AC152" s="50">
        <v>5.0876450000000002</v>
      </c>
      <c r="AD152" s="50">
        <v>4.4790330000000003</v>
      </c>
      <c r="AE152" s="50">
        <v>3.2500490000000002</v>
      </c>
      <c r="AF152" s="50">
        <v>3.0355089999999998</v>
      </c>
      <c r="AG152" s="50">
        <v>2.0255670000000001</v>
      </c>
      <c r="AH152" s="50">
        <v>2.0181520000000002</v>
      </c>
      <c r="AI152" s="50">
        <v>2.0127069999999998</v>
      </c>
      <c r="AJ152" s="50">
        <v>2.0087679999999999</v>
      </c>
      <c r="AK152" s="50">
        <v>2.0059619999999998</v>
      </c>
      <c r="AL152" s="50">
        <v>2.0039940000000001</v>
      </c>
      <c r="AM152" s="51">
        <v>-0.107361</v>
      </c>
    </row>
    <row r="153" spans="1:39" ht="15" customHeight="1">
      <c r="A153" s="45" t="s">
        <v>231</v>
      </c>
      <c r="B153" s="49" t="s">
        <v>83</v>
      </c>
      <c r="C153" s="50">
        <v>62</v>
      </c>
      <c r="D153" s="50">
        <v>57.75</v>
      </c>
      <c r="E153" s="50">
        <v>54.861618</v>
      </c>
      <c r="F153" s="50">
        <v>52.753658000000001</v>
      </c>
      <c r="G153" s="50">
        <v>50.693592000000002</v>
      </c>
      <c r="H153" s="50">
        <v>48.254150000000003</v>
      </c>
      <c r="I153" s="50">
        <v>45.592815000000002</v>
      </c>
      <c r="J153" s="50">
        <v>42.470889999999997</v>
      </c>
      <c r="K153" s="50">
        <v>39.897945</v>
      </c>
      <c r="L153" s="50">
        <v>37.343677999999997</v>
      </c>
      <c r="M153" s="50">
        <v>34.895107000000003</v>
      </c>
      <c r="N153" s="50">
        <v>32.786242999999999</v>
      </c>
      <c r="O153" s="50">
        <v>30.692965999999998</v>
      </c>
      <c r="P153" s="50">
        <v>29.229868</v>
      </c>
      <c r="Q153" s="50">
        <v>27.241199000000002</v>
      </c>
      <c r="R153" s="50">
        <v>25.992785999999999</v>
      </c>
      <c r="S153" s="50">
        <v>23.919840000000001</v>
      </c>
      <c r="T153" s="50">
        <v>21.223108</v>
      </c>
      <c r="U153" s="50">
        <v>17.910263</v>
      </c>
      <c r="V153" s="50">
        <v>14.199902</v>
      </c>
      <c r="W153" s="50">
        <v>11.265224999999999</v>
      </c>
      <c r="X153" s="50">
        <v>9.5467929999999992</v>
      </c>
      <c r="Y153" s="50">
        <v>7.4014860000000002</v>
      </c>
      <c r="Z153" s="50">
        <v>5</v>
      </c>
      <c r="AA153" s="50">
        <v>5</v>
      </c>
      <c r="AB153" s="50">
        <v>5</v>
      </c>
      <c r="AC153" s="50">
        <v>5</v>
      </c>
      <c r="AD153" s="50">
        <v>4.4132999999999996</v>
      </c>
      <c r="AE153" s="50">
        <v>3.201406</v>
      </c>
      <c r="AF153" s="50">
        <v>3</v>
      </c>
      <c r="AG153" s="50">
        <v>2</v>
      </c>
      <c r="AH153" s="50">
        <v>2</v>
      </c>
      <c r="AI153" s="50">
        <v>2</v>
      </c>
      <c r="AJ153" s="50">
        <v>2</v>
      </c>
      <c r="AK153" s="50">
        <v>2</v>
      </c>
      <c r="AL153" s="50">
        <v>2</v>
      </c>
      <c r="AM153" s="51">
        <v>-9.4176999999999997E-2</v>
      </c>
    </row>
    <row r="154" spans="1:39" ht="15" customHeight="1">
      <c r="A154" s="45" t="s">
        <v>232</v>
      </c>
      <c r="B154" s="49" t="s">
        <v>85</v>
      </c>
      <c r="C154" s="50">
        <v>33</v>
      </c>
      <c r="D154" s="50">
        <v>29.634561999999999</v>
      </c>
      <c r="E154" s="50">
        <v>26.618117999999999</v>
      </c>
      <c r="F154" s="50">
        <v>24.186997999999999</v>
      </c>
      <c r="G154" s="50">
        <v>20.146243999999999</v>
      </c>
      <c r="H154" s="50">
        <v>16.425021999999998</v>
      </c>
      <c r="I154" s="50">
        <v>15.210554999999999</v>
      </c>
      <c r="J154" s="50">
        <v>14.686754000000001</v>
      </c>
      <c r="K154" s="50">
        <v>13.290431</v>
      </c>
      <c r="L154" s="50">
        <v>10.974366</v>
      </c>
      <c r="M154" s="50">
        <v>10.726004</v>
      </c>
      <c r="N154" s="50">
        <v>9.5337119999999995</v>
      </c>
      <c r="O154" s="50">
        <v>3.8522660000000002</v>
      </c>
      <c r="P154" s="50">
        <v>1.4490940000000001</v>
      </c>
      <c r="Q154" s="50">
        <v>1.226828</v>
      </c>
      <c r="R154" s="50">
        <v>1.033231</v>
      </c>
      <c r="S154" s="50">
        <v>0.864869</v>
      </c>
      <c r="T154" s="50">
        <v>0.718893</v>
      </c>
      <c r="U154" s="50">
        <v>0.573766</v>
      </c>
      <c r="V154" s="50">
        <v>0.45741500000000002</v>
      </c>
      <c r="W154" s="50">
        <v>0.37508000000000002</v>
      </c>
      <c r="X154" s="50">
        <v>0.303815</v>
      </c>
      <c r="Y154" s="50">
        <v>0.24305199999999999</v>
      </c>
      <c r="Z154" s="50">
        <v>0.19201099999999999</v>
      </c>
      <c r="AA154" s="50">
        <v>0.14976900000000001</v>
      </c>
      <c r="AB154" s="50">
        <v>0.11532199999999999</v>
      </c>
      <c r="AC154" s="50">
        <v>8.7645000000000001E-2</v>
      </c>
      <c r="AD154" s="50">
        <v>6.5733E-2</v>
      </c>
      <c r="AE154" s="50">
        <v>4.8642999999999999E-2</v>
      </c>
      <c r="AF154" s="50">
        <v>3.5508999999999999E-2</v>
      </c>
      <c r="AG154" s="50">
        <v>2.5566999999999999E-2</v>
      </c>
      <c r="AH154" s="50">
        <v>1.8152000000000001E-2</v>
      </c>
      <c r="AI154" s="50">
        <v>1.2707E-2</v>
      </c>
      <c r="AJ154" s="50">
        <v>8.7679999999999998E-3</v>
      </c>
      <c r="AK154" s="50">
        <v>5.9620000000000003E-3</v>
      </c>
      <c r="AL154" s="50">
        <v>3.9950000000000003E-3</v>
      </c>
      <c r="AM154" s="51">
        <v>-0.230574</v>
      </c>
    </row>
    <row r="155" spans="1:39" ht="15" customHeight="1">
      <c r="A155" s="45" t="s">
        <v>233</v>
      </c>
      <c r="B155" s="49" t="s">
        <v>87</v>
      </c>
      <c r="C155" s="50">
        <v>15</v>
      </c>
      <c r="D155" s="50">
        <v>7.8782220000000001</v>
      </c>
      <c r="E155" s="50">
        <v>2.2195399999999998</v>
      </c>
      <c r="F155" s="50">
        <v>2.1068319999999998</v>
      </c>
      <c r="G155" s="50">
        <v>1.9516720000000001</v>
      </c>
      <c r="H155" s="50">
        <v>1.7558</v>
      </c>
      <c r="I155" s="50">
        <v>1.5667599999999999</v>
      </c>
      <c r="J155" s="50">
        <v>1.387319</v>
      </c>
      <c r="K155" s="50">
        <v>1.2197009999999999</v>
      </c>
      <c r="L155" s="50">
        <v>1.065509</v>
      </c>
      <c r="M155" s="50">
        <v>0.92569699999999999</v>
      </c>
      <c r="N155" s="50">
        <v>0.80095300000000003</v>
      </c>
      <c r="O155" s="50">
        <v>0.41891499999999998</v>
      </c>
      <c r="P155" s="50">
        <v>0.36100599999999999</v>
      </c>
      <c r="Q155" s="50">
        <v>0.31289400000000001</v>
      </c>
      <c r="R155" s="50">
        <v>0.27297700000000003</v>
      </c>
      <c r="S155" s="50">
        <v>0.239398</v>
      </c>
      <c r="T155" s="50">
        <v>0</v>
      </c>
      <c r="U155" s="50">
        <v>0</v>
      </c>
      <c r="V155" s="50">
        <v>0</v>
      </c>
      <c r="W155" s="50">
        <v>0</v>
      </c>
      <c r="X155" s="50">
        <v>0</v>
      </c>
      <c r="Y155" s="50">
        <v>0</v>
      </c>
      <c r="Z155" s="50">
        <v>0</v>
      </c>
      <c r="AA155" s="50">
        <v>0</v>
      </c>
      <c r="AB155" s="50">
        <v>0</v>
      </c>
      <c r="AC155" s="50">
        <v>0</v>
      </c>
      <c r="AD155" s="50">
        <v>0</v>
      </c>
      <c r="AE155" s="50">
        <v>0</v>
      </c>
      <c r="AF155" s="50">
        <v>0</v>
      </c>
      <c r="AG155" s="50">
        <v>0</v>
      </c>
      <c r="AH155" s="50">
        <v>0</v>
      </c>
      <c r="AI155" s="50">
        <v>0</v>
      </c>
      <c r="AJ155" s="50">
        <v>0</v>
      </c>
      <c r="AK155" s="50">
        <v>0</v>
      </c>
      <c r="AL155" s="50">
        <v>0</v>
      </c>
      <c r="AM155" s="51" t="s">
        <v>206</v>
      </c>
    </row>
    <row r="156" spans="1:39" ht="15" customHeight="1">
      <c r="A156" s="45" t="s">
        <v>234</v>
      </c>
      <c r="B156" s="49" t="s">
        <v>119</v>
      </c>
      <c r="C156" s="50">
        <v>482</v>
      </c>
      <c r="D156" s="50">
        <v>436.51458700000001</v>
      </c>
      <c r="E156" s="50">
        <v>432.87387100000001</v>
      </c>
      <c r="F156" s="50">
        <v>427.00674400000003</v>
      </c>
      <c r="G156" s="50">
        <v>421.34433000000001</v>
      </c>
      <c r="H156" s="50">
        <v>416.21142600000002</v>
      </c>
      <c r="I156" s="50">
        <v>410.89718599999998</v>
      </c>
      <c r="J156" s="50">
        <v>398.01074199999999</v>
      </c>
      <c r="K156" s="50">
        <v>383.41696200000001</v>
      </c>
      <c r="L156" s="50">
        <v>360.123108</v>
      </c>
      <c r="M156" s="50">
        <v>345.78228799999999</v>
      </c>
      <c r="N156" s="50">
        <v>326.93396000000001</v>
      </c>
      <c r="O156" s="50">
        <v>302.88708500000001</v>
      </c>
      <c r="P156" s="50">
        <v>274.62857100000002</v>
      </c>
      <c r="Q156" s="50">
        <v>256.65521200000001</v>
      </c>
      <c r="R156" s="50">
        <v>242.885651</v>
      </c>
      <c r="S156" s="50">
        <v>196.217072</v>
      </c>
      <c r="T156" s="50">
        <v>151.57470699999999</v>
      </c>
      <c r="U156" s="50">
        <v>143.522415</v>
      </c>
      <c r="V156" s="50">
        <v>133.49049400000001</v>
      </c>
      <c r="W156" s="50">
        <v>127.451767</v>
      </c>
      <c r="X156" s="50">
        <v>121.426727</v>
      </c>
      <c r="Y156" s="50">
        <v>104.632988</v>
      </c>
      <c r="Z156" s="50">
        <v>78.782805999999994</v>
      </c>
      <c r="AA156" s="50">
        <v>56.284584000000002</v>
      </c>
      <c r="AB156" s="50">
        <v>37.266247</v>
      </c>
      <c r="AC156" s="50">
        <v>18.568213</v>
      </c>
      <c r="AD156" s="50">
        <v>13.544895</v>
      </c>
      <c r="AE156" s="50">
        <v>12.28809</v>
      </c>
      <c r="AF156" s="50">
        <v>10.233943999999999</v>
      </c>
      <c r="AG156" s="50">
        <v>7.3481339999999999</v>
      </c>
      <c r="AH156" s="50">
        <v>1.964755</v>
      </c>
      <c r="AI156" s="50">
        <v>0</v>
      </c>
      <c r="AJ156" s="50">
        <v>0</v>
      </c>
      <c r="AK156" s="50">
        <v>0</v>
      </c>
      <c r="AL156" s="50">
        <v>0</v>
      </c>
      <c r="AM156" s="51" t="s">
        <v>206</v>
      </c>
    </row>
    <row r="157" spans="1:39" ht="15" customHeight="1">
      <c r="A157" s="45" t="s">
        <v>235</v>
      </c>
      <c r="B157" s="49" t="s">
        <v>83</v>
      </c>
      <c r="C157" s="50">
        <v>313</v>
      </c>
      <c r="D157" s="50">
        <v>291.35244799999998</v>
      </c>
      <c r="E157" s="50">
        <v>289.43365499999999</v>
      </c>
      <c r="F157" s="50">
        <v>287.34197999999998</v>
      </c>
      <c r="G157" s="50">
        <v>285.72174100000001</v>
      </c>
      <c r="H157" s="50">
        <v>284.76788299999998</v>
      </c>
      <c r="I157" s="50">
        <v>283.74325599999997</v>
      </c>
      <c r="J157" s="50">
        <v>275.71408100000002</v>
      </c>
      <c r="K157" s="50">
        <v>266.68798800000002</v>
      </c>
      <c r="L157" s="50">
        <v>249.65881300000001</v>
      </c>
      <c r="M157" s="50">
        <v>242.63467399999999</v>
      </c>
      <c r="N157" s="50">
        <v>231.59127799999999</v>
      </c>
      <c r="O157" s="50">
        <v>216.53080700000001</v>
      </c>
      <c r="P157" s="50">
        <v>194.488449</v>
      </c>
      <c r="Q157" s="50">
        <v>181.46835300000001</v>
      </c>
      <c r="R157" s="50">
        <v>169.440201</v>
      </c>
      <c r="S157" s="50">
        <v>158.433243</v>
      </c>
      <c r="T157" s="50">
        <v>151.41493199999999</v>
      </c>
      <c r="U157" s="50">
        <v>143.40593000000001</v>
      </c>
      <c r="V157" s="50">
        <v>133.40660099999999</v>
      </c>
      <c r="W157" s="50">
        <v>127.39894099999999</v>
      </c>
      <c r="X157" s="50">
        <v>121.38928199999999</v>
      </c>
      <c r="Y157" s="50">
        <v>104.609352</v>
      </c>
      <c r="Z157" s="50">
        <v>78.768646000000004</v>
      </c>
      <c r="AA157" s="50">
        <v>56.274814999999997</v>
      </c>
      <c r="AB157" s="50">
        <v>37.259605000000001</v>
      </c>
      <c r="AC157" s="50">
        <v>18.563763000000002</v>
      </c>
      <c r="AD157" s="50">
        <v>13.544895</v>
      </c>
      <c r="AE157" s="50">
        <v>12.28809</v>
      </c>
      <c r="AF157" s="50">
        <v>10.233943999999999</v>
      </c>
      <c r="AG157" s="50">
        <v>7.3481339999999999</v>
      </c>
      <c r="AH157" s="50">
        <v>1.964755</v>
      </c>
      <c r="AI157" s="50">
        <v>0</v>
      </c>
      <c r="AJ157" s="50">
        <v>0</v>
      </c>
      <c r="AK157" s="50">
        <v>0</v>
      </c>
      <c r="AL157" s="50">
        <v>0</v>
      </c>
      <c r="AM157" s="51" t="s">
        <v>206</v>
      </c>
    </row>
    <row r="158" spans="1:39" ht="15" customHeight="1">
      <c r="A158" s="45" t="s">
        <v>236</v>
      </c>
      <c r="B158" s="49" t="s">
        <v>85</v>
      </c>
      <c r="C158" s="50">
        <v>63</v>
      </c>
      <c r="D158" s="50">
        <v>59.656647</v>
      </c>
      <c r="E158" s="50">
        <v>58.018715</v>
      </c>
      <c r="F158" s="50">
        <v>54.382987999999997</v>
      </c>
      <c r="G158" s="50">
        <v>50.540385999999998</v>
      </c>
      <c r="H158" s="50">
        <v>46.624493000000001</v>
      </c>
      <c r="I158" s="50">
        <v>42.668812000000003</v>
      </c>
      <c r="J158" s="50">
        <v>38.225121000000001</v>
      </c>
      <c r="K158" s="50">
        <v>33.163975000000001</v>
      </c>
      <c r="L158" s="50">
        <v>27.516908999999998</v>
      </c>
      <c r="M158" s="50">
        <v>20.964195</v>
      </c>
      <c r="N158" s="50">
        <v>14.107282</v>
      </c>
      <c r="O158" s="50">
        <v>6.5071219999999999</v>
      </c>
      <c r="P158" s="50">
        <v>2.1421380000000001</v>
      </c>
      <c r="Q158" s="50">
        <v>0.89702599999999999</v>
      </c>
      <c r="R158" s="50">
        <v>0.41222199999999998</v>
      </c>
      <c r="S158" s="50">
        <v>0.24149699999999999</v>
      </c>
      <c r="T158" s="50">
        <v>0.159777</v>
      </c>
      <c r="U158" s="50">
        <v>0.116491</v>
      </c>
      <c r="V158" s="50">
        <v>8.3886000000000002E-2</v>
      </c>
      <c r="W158" s="50">
        <v>5.2823000000000002E-2</v>
      </c>
      <c r="X158" s="50">
        <v>3.7443999999999998E-2</v>
      </c>
      <c r="Y158" s="50">
        <v>2.3633000000000001E-2</v>
      </c>
      <c r="Z158" s="50">
        <v>1.4158E-2</v>
      </c>
      <c r="AA158" s="50">
        <v>9.7689999999999999E-3</v>
      </c>
      <c r="AB158" s="50">
        <v>6.6429999999999996E-3</v>
      </c>
      <c r="AC158" s="50">
        <v>4.4510000000000001E-3</v>
      </c>
      <c r="AD158" s="50">
        <v>0</v>
      </c>
      <c r="AE158" s="50">
        <v>0</v>
      </c>
      <c r="AF158" s="50">
        <v>0</v>
      </c>
      <c r="AG158" s="50">
        <v>0</v>
      </c>
      <c r="AH158" s="50">
        <v>0</v>
      </c>
      <c r="AI158" s="50">
        <v>0</v>
      </c>
      <c r="AJ158" s="50">
        <v>0</v>
      </c>
      <c r="AK158" s="50">
        <v>0</v>
      </c>
      <c r="AL158" s="50">
        <v>0</v>
      </c>
      <c r="AM158" s="51" t="s">
        <v>206</v>
      </c>
    </row>
    <row r="159" spans="1:39" ht="15" customHeight="1">
      <c r="A159" s="45" t="s">
        <v>237</v>
      </c>
      <c r="B159" s="49" t="s">
        <v>87</v>
      </c>
      <c r="C159" s="50">
        <v>106</v>
      </c>
      <c r="D159" s="50">
        <v>85.505508000000006</v>
      </c>
      <c r="E159" s="50">
        <v>85.421515999999997</v>
      </c>
      <c r="F159" s="50">
        <v>85.281775999999994</v>
      </c>
      <c r="G159" s="50">
        <v>85.082222000000002</v>
      </c>
      <c r="H159" s="50">
        <v>84.819068999999999</v>
      </c>
      <c r="I159" s="50">
        <v>84.485100000000003</v>
      </c>
      <c r="J159" s="50">
        <v>84.071548000000007</v>
      </c>
      <c r="K159" s="50">
        <v>83.565010000000001</v>
      </c>
      <c r="L159" s="50">
        <v>82.947395</v>
      </c>
      <c r="M159" s="50">
        <v>82.183418000000003</v>
      </c>
      <c r="N159" s="50">
        <v>81.235405</v>
      </c>
      <c r="O159" s="50">
        <v>79.849166999999994</v>
      </c>
      <c r="P159" s="50">
        <v>77.997985999999997</v>
      </c>
      <c r="Q159" s="50">
        <v>74.289810000000003</v>
      </c>
      <c r="R159" s="50">
        <v>73.033233999999993</v>
      </c>
      <c r="S159" s="50">
        <v>37.542319999999997</v>
      </c>
      <c r="T159" s="50">
        <v>0</v>
      </c>
      <c r="U159" s="50">
        <v>0</v>
      </c>
      <c r="V159" s="50">
        <v>0</v>
      </c>
      <c r="W159" s="50">
        <v>0</v>
      </c>
      <c r="X159" s="50">
        <v>0</v>
      </c>
      <c r="Y159" s="50">
        <v>0</v>
      </c>
      <c r="Z159" s="50">
        <v>0</v>
      </c>
      <c r="AA159" s="50">
        <v>0</v>
      </c>
      <c r="AB159" s="50">
        <v>0</v>
      </c>
      <c r="AC159" s="50">
        <v>0</v>
      </c>
      <c r="AD159" s="50">
        <v>0</v>
      </c>
      <c r="AE159" s="50">
        <v>0</v>
      </c>
      <c r="AF159" s="50">
        <v>0</v>
      </c>
      <c r="AG159" s="50">
        <v>0</v>
      </c>
      <c r="AH159" s="50">
        <v>0</v>
      </c>
      <c r="AI159" s="50">
        <v>0</v>
      </c>
      <c r="AJ159" s="50">
        <v>0</v>
      </c>
      <c r="AK159" s="50">
        <v>0</v>
      </c>
      <c r="AL159" s="50">
        <v>0</v>
      </c>
      <c r="AM159" s="51" t="s">
        <v>206</v>
      </c>
    </row>
    <row r="160" spans="1:39" ht="15" customHeight="1">
      <c r="A160" s="45" t="s">
        <v>238</v>
      </c>
      <c r="B160" s="49" t="s">
        <v>124</v>
      </c>
      <c r="C160" s="50">
        <v>83</v>
      </c>
      <c r="D160" s="50">
        <v>44.819519</v>
      </c>
      <c r="E160" s="50">
        <v>36.939857000000003</v>
      </c>
      <c r="F160" s="50">
        <v>34.475555</v>
      </c>
      <c r="G160" s="50">
        <v>32.30106</v>
      </c>
      <c r="H160" s="50">
        <v>30.901627999999999</v>
      </c>
      <c r="I160" s="50">
        <v>28.811785</v>
      </c>
      <c r="J160" s="50">
        <v>25.687868000000002</v>
      </c>
      <c r="K160" s="50">
        <v>23.074397999999999</v>
      </c>
      <c r="L160" s="50">
        <v>19.860040999999999</v>
      </c>
      <c r="M160" s="50">
        <v>17.851734</v>
      </c>
      <c r="N160" s="50">
        <v>15.055872000000001</v>
      </c>
      <c r="O160" s="50">
        <v>13.471959999999999</v>
      </c>
      <c r="P160" s="50">
        <v>12.092363000000001</v>
      </c>
      <c r="Q160" s="50">
        <v>10.899777</v>
      </c>
      <c r="R160" s="50">
        <v>9.8821999999999992</v>
      </c>
      <c r="S160" s="50">
        <v>9.0250020000000006</v>
      </c>
      <c r="T160" s="50">
        <v>5.6903329999999999</v>
      </c>
      <c r="U160" s="50">
        <v>5.1045389999999999</v>
      </c>
      <c r="V160" s="50">
        <v>4.6291589999999996</v>
      </c>
      <c r="W160" s="50">
        <v>3.2480349999999998</v>
      </c>
      <c r="X160" s="50">
        <v>2.9461240000000002</v>
      </c>
      <c r="Y160" s="50">
        <v>2.709784</v>
      </c>
      <c r="Z160" s="50">
        <v>2.5269379999999999</v>
      </c>
      <c r="AA160" s="50">
        <v>2.3871180000000001</v>
      </c>
      <c r="AB160" s="50">
        <v>1.2734080000000001</v>
      </c>
      <c r="AC160" s="50">
        <v>1.1954359999999999</v>
      </c>
      <c r="AD160" s="50">
        <v>1.1210580000000001</v>
      </c>
      <c r="AE160" s="50">
        <v>7.6146000000000005E-2</v>
      </c>
      <c r="AF160" s="50">
        <v>5.2410999999999999E-2</v>
      </c>
      <c r="AG160" s="50">
        <v>3.3898999999999999E-2</v>
      </c>
      <c r="AH160" s="50">
        <v>1.839E-2</v>
      </c>
      <c r="AI160" s="50">
        <v>1.3035E-2</v>
      </c>
      <c r="AJ160" s="50">
        <v>9.1090000000000008E-3</v>
      </c>
      <c r="AK160" s="50">
        <v>6.2750000000000002E-3</v>
      </c>
      <c r="AL160" s="50">
        <v>4.2599999999999999E-3</v>
      </c>
      <c r="AM160" s="51">
        <v>-0.23844199999999999</v>
      </c>
    </row>
    <row r="161" spans="1:39" ht="15" customHeight="1">
      <c r="A161" s="45" t="s">
        <v>239</v>
      </c>
      <c r="B161" s="49" t="s">
        <v>83</v>
      </c>
      <c r="C161" s="50">
        <v>18</v>
      </c>
      <c r="D161" s="50">
        <v>17.503599000000001</v>
      </c>
      <c r="E161" s="50">
        <v>17.084633</v>
      </c>
      <c r="F161" s="50">
        <v>16.693328999999999</v>
      </c>
      <c r="G161" s="50">
        <v>16.270461999999998</v>
      </c>
      <c r="H161" s="50">
        <v>16</v>
      </c>
      <c r="I161" s="50">
        <v>15.751248</v>
      </c>
      <c r="J161" s="50">
        <v>13.67632</v>
      </c>
      <c r="K161" s="50">
        <v>12.061090999999999</v>
      </c>
      <c r="L161" s="50">
        <v>10.783084000000001</v>
      </c>
      <c r="M161" s="50">
        <v>9.6409369999999992</v>
      </c>
      <c r="N161" s="50">
        <v>7.6355899999999997</v>
      </c>
      <c r="O161" s="50">
        <v>6.7638020000000001</v>
      </c>
      <c r="P161" s="50">
        <v>6.018929</v>
      </c>
      <c r="Q161" s="50">
        <v>5.3917630000000001</v>
      </c>
      <c r="R161" s="50">
        <v>4.8713540000000002</v>
      </c>
      <c r="S161" s="50">
        <v>4.4457649999999997</v>
      </c>
      <c r="T161" s="50">
        <v>4.1027389999999997</v>
      </c>
      <c r="U161" s="50">
        <v>3.8302520000000002</v>
      </c>
      <c r="V161" s="50">
        <v>3.6169289999999998</v>
      </c>
      <c r="W161" s="50">
        <v>2.4523470000000001</v>
      </c>
      <c r="X161" s="50">
        <v>2.3272219999999999</v>
      </c>
      <c r="Y161" s="50">
        <v>2.2334890000000001</v>
      </c>
      <c r="Z161" s="50">
        <v>2.1643089999999998</v>
      </c>
      <c r="AA161" s="50">
        <v>2.1140110000000001</v>
      </c>
      <c r="AB161" s="50">
        <v>1.0699689999999999</v>
      </c>
      <c r="AC161" s="50">
        <v>1.0473669999999999</v>
      </c>
      <c r="AD161" s="50">
        <v>1.0179339999999999</v>
      </c>
      <c r="AE161" s="50">
        <v>3.0699999999999998E-3</v>
      </c>
      <c r="AF161" s="50">
        <v>0</v>
      </c>
      <c r="AG161" s="50">
        <v>0</v>
      </c>
      <c r="AH161" s="50">
        <v>0</v>
      </c>
      <c r="AI161" s="50">
        <v>0</v>
      </c>
      <c r="AJ161" s="50">
        <v>0</v>
      </c>
      <c r="AK161" s="50">
        <v>0</v>
      </c>
      <c r="AL161" s="50">
        <v>0</v>
      </c>
      <c r="AM161" s="51" t="s">
        <v>206</v>
      </c>
    </row>
    <row r="162" spans="1:39" ht="15" customHeight="1">
      <c r="A162" s="45" t="s">
        <v>240</v>
      </c>
      <c r="B162" s="49" t="s">
        <v>85</v>
      </c>
      <c r="C162" s="50">
        <v>19</v>
      </c>
      <c r="D162" s="50">
        <v>19</v>
      </c>
      <c r="E162" s="50">
        <v>17.233595000000001</v>
      </c>
      <c r="F162" s="50">
        <v>15.160603999999999</v>
      </c>
      <c r="G162" s="50">
        <v>13.408972</v>
      </c>
      <c r="H162" s="50">
        <v>12.280003000000001</v>
      </c>
      <c r="I162" s="50">
        <v>10.438910999999999</v>
      </c>
      <c r="J162" s="50">
        <v>9.3899209999999993</v>
      </c>
      <c r="K162" s="50">
        <v>8.3916810000000002</v>
      </c>
      <c r="L162" s="50">
        <v>6.45533</v>
      </c>
      <c r="M162" s="50">
        <v>5.5891710000000003</v>
      </c>
      <c r="N162" s="50">
        <v>4.7986560000000003</v>
      </c>
      <c r="O162" s="50">
        <v>4.0865330000000002</v>
      </c>
      <c r="P162" s="50">
        <v>3.4518089999999999</v>
      </c>
      <c r="Q162" s="50">
        <v>2.8863889999999999</v>
      </c>
      <c r="R162" s="50">
        <v>2.3892199999999999</v>
      </c>
      <c r="S162" s="50">
        <v>1.957611</v>
      </c>
      <c r="T162" s="50">
        <v>1.5875939999999999</v>
      </c>
      <c r="U162" s="50">
        <v>1.2742869999999999</v>
      </c>
      <c r="V162" s="50">
        <v>1.0122310000000001</v>
      </c>
      <c r="W162" s="50">
        <v>0.79568899999999998</v>
      </c>
      <c r="X162" s="50">
        <v>0.61890199999999995</v>
      </c>
      <c r="Y162" s="50">
        <v>0.47629500000000002</v>
      </c>
      <c r="Z162" s="50">
        <v>0.36262899999999998</v>
      </c>
      <c r="AA162" s="50">
        <v>0.27310699999999999</v>
      </c>
      <c r="AB162" s="50">
        <v>0.20344000000000001</v>
      </c>
      <c r="AC162" s="50">
        <v>0.14806800000000001</v>
      </c>
      <c r="AD162" s="50">
        <v>0.10312499999999999</v>
      </c>
      <c r="AE162" s="50">
        <v>7.3076000000000002E-2</v>
      </c>
      <c r="AF162" s="50">
        <v>5.2410999999999999E-2</v>
      </c>
      <c r="AG162" s="50">
        <v>3.3898999999999999E-2</v>
      </c>
      <c r="AH162" s="50">
        <v>1.839E-2</v>
      </c>
      <c r="AI162" s="50">
        <v>1.3035E-2</v>
      </c>
      <c r="AJ162" s="50">
        <v>9.1090000000000008E-3</v>
      </c>
      <c r="AK162" s="50">
        <v>6.2750000000000002E-3</v>
      </c>
      <c r="AL162" s="50">
        <v>4.2599999999999999E-3</v>
      </c>
      <c r="AM162" s="51">
        <v>-0.218975</v>
      </c>
    </row>
    <row r="163" spans="1:39" ht="15" customHeight="1">
      <c r="A163" s="45" t="s">
        <v>241</v>
      </c>
      <c r="B163" s="49" t="s">
        <v>87</v>
      </c>
      <c r="C163" s="50">
        <v>46</v>
      </c>
      <c r="D163" s="50">
        <v>8.3159179999999999</v>
      </c>
      <c r="E163" s="50">
        <v>2.621626</v>
      </c>
      <c r="F163" s="50">
        <v>2.621626</v>
      </c>
      <c r="G163" s="50">
        <v>2.621626</v>
      </c>
      <c r="H163" s="50">
        <v>2.621626</v>
      </c>
      <c r="I163" s="50">
        <v>2.621626</v>
      </c>
      <c r="J163" s="50">
        <v>2.621626</v>
      </c>
      <c r="K163" s="50">
        <v>2.621626</v>
      </c>
      <c r="L163" s="50">
        <v>2.621626</v>
      </c>
      <c r="M163" s="50">
        <v>2.621626</v>
      </c>
      <c r="N163" s="50">
        <v>2.621626</v>
      </c>
      <c r="O163" s="50">
        <v>2.621626</v>
      </c>
      <c r="P163" s="50">
        <v>2.621626</v>
      </c>
      <c r="Q163" s="50">
        <v>2.621626</v>
      </c>
      <c r="R163" s="50">
        <v>2.621626</v>
      </c>
      <c r="S163" s="50">
        <v>2.621626</v>
      </c>
      <c r="T163" s="50">
        <v>0</v>
      </c>
      <c r="U163" s="50">
        <v>0</v>
      </c>
      <c r="V163" s="50">
        <v>0</v>
      </c>
      <c r="W163" s="50">
        <v>0</v>
      </c>
      <c r="X163" s="50">
        <v>0</v>
      </c>
      <c r="Y163" s="50">
        <v>0</v>
      </c>
      <c r="Z163" s="50">
        <v>0</v>
      </c>
      <c r="AA163" s="50">
        <v>0</v>
      </c>
      <c r="AB163" s="50">
        <v>0</v>
      </c>
      <c r="AC163" s="50">
        <v>0</v>
      </c>
      <c r="AD163" s="50">
        <v>0</v>
      </c>
      <c r="AE163" s="50">
        <v>0</v>
      </c>
      <c r="AF163" s="50">
        <v>0</v>
      </c>
      <c r="AG163" s="50">
        <v>0</v>
      </c>
      <c r="AH163" s="50">
        <v>0</v>
      </c>
      <c r="AI163" s="50">
        <v>0</v>
      </c>
      <c r="AJ163" s="50">
        <v>0</v>
      </c>
      <c r="AK163" s="50">
        <v>0</v>
      </c>
      <c r="AL163" s="50">
        <v>0</v>
      </c>
      <c r="AM163" s="51" t="s">
        <v>206</v>
      </c>
    </row>
    <row r="164" spans="1:39" ht="15" customHeight="1">
      <c r="A164" s="45" t="s">
        <v>242</v>
      </c>
      <c r="B164" s="49" t="s">
        <v>129</v>
      </c>
      <c r="C164" s="50">
        <v>12</v>
      </c>
      <c r="D164" s="50">
        <v>13.1</v>
      </c>
      <c r="E164" s="50">
        <v>11.921041000000001</v>
      </c>
      <c r="F164" s="50">
        <v>11.760336000000001</v>
      </c>
      <c r="G164" s="50">
        <v>11.600637000000001</v>
      </c>
      <c r="H164" s="50">
        <v>11.402844999999999</v>
      </c>
      <c r="I164" s="50">
        <v>11.172136999999999</v>
      </c>
      <c r="J164" s="50">
        <v>9.9285219999999992</v>
      </c>
      <c r="K164" s="50">
        <v>8.6985890000000001</v>
      </c>
      <c r="L164" s="50">
        <v>8.52121</v>
      </c>
      <c r="M164" s="50">
        <v>8.385408</v>
      </c>
      <c r="N164" s="50">
        <v>8.2548720000000007</v>
      </c>
      <c r="O164" s="50">
        <v>7.9812940000000001</v>
      </c>
      <c r="P164" s="50">
        <v>7.1075670000000004</v>
      </c>
      <c r="Q164" s="50">
        <v>6.7961429999999998</v>
      </c>
      <c r="R164" s="50">
        <v>5.7560520000000004</v>
      </c>
      <c r="S164" s="50">
        <v>5.5141220000000004</v>
      </c>
      <c r="T164" s="50">
        <v>3.345783</v>
      </c>
      <c r="U164" s="50">
        <v>3.020041</v>
      </c>
      <c r="V164" s="50">
        <v>3.013674</v>
      </c>
      <c r="W164" s="50">
        <v>3.005779</v>
      </c>
      <c r="X164" s="50">
        <v>3.0038719999999999</v>
      </c>
      <c r="Y164" s="50">
        <v>3</v>
      </c>
      <c r="Z164" s="50">
        <v>3</v>
      </c>
      <c r="AA164" s="50">
        <v>3</v>
      </c>
      <c r="AB164" s="50">
        <v>3</v>
      </c>
      <c r="AC164" s="50">
        <v>3</v>
      </c>
      <c r="AD164" s="50">
        <v>3</v>
      </c>
      <c r="AE164" s="50">
        <v>3</v>
      </c>
      <c r="AF164" s="50">
        <v>3</v>
      </c>
      <c r="AG164" s="50">
        <v>3</v>
      </c>
      <c r="AH164" s="50">
        <v>3</v>
      </c>
      <c r="AI164" s="50">
        <v>3</v>
      </c>
      <c r="AJ164" s="50">
        <v>3</v>
      </c>
      <c r="AK164" s="50">
        <v>3</v>
      </c>
      <c r="AL164" s="50">
        <v>3</v>
      </c>
      <c r="AM164" s="51">
        <v>-4.2426999999999999E-2</v>
      </c>
    </row>
    <row r="165" spans="1:39" ht="15" customHeight="1">
      <c r="A165" s="45" t="s">
        <v>243</v>
      </c>
      <c r="B165" s="49" t="s">
        <v>83</v>
      </c>
      <c r="C165" s="50">
        <v>6</v>
      </c>
      <c r="D165" s="50">
        <v>7.38</v>
      </c>
      <c r="E165" s="50">
        <v>6.4588419999999998</v>
      </c>
      <c r="F165" s="50">
        <v>6.5317460000000001</v>
      </c>
      <c r="G165" s="50">
        <v>6.5804739999999997</v>
      </c>
      <c r="H165" s="50">
        <v>6.5658289999999999</v>
      </c>
      <c r="I165" s="50">
        <v>6.4936559999999997</v>
      </c>
      <c r="J165" s="50">
        <v>5.3852500000000001</v>
      </c>
      <c r="K165" s="50">
        <v>4.2689469999999998</v>
      </c>
      <c r="L165" s="50">
        <v>4.1856739999999997</v>
      </c>
      <c r="M165" s="50">
        <v>4.1266780000000001</v>
      </c>
      <c r="N165" s="50">
        <v>4.0579210000000003</v>
      </c>
      <c r="O165" s="50">
        <v>4.0025300000000001</v>
      </c>
      <c r="P165" s="50">
        <v>3.997843</v>
      </c>
      <c r="Q165" s="50">
        <v>3.90212</v>
      </c>
      <c r="R165" s="50">
        <v>3.6981120000000001</v>
      </c>
      <c r="S165" s="50">
        <v>3.472877</v>
      </c>
      <c r="T165" s="50">
        <v>3.316827</v>
      </c>
      <c r="U165" s="50">
        <v>3</v>
      </c>
      <c r="V165" s="50">
        <v>3</v>
      </c>
      <c r="W165" s="50">
        <v>3</v>
      </c>
      <c r="X165" s="50">
        <v>3</v>
      </c>
      <c r="Y165" s="50">
        <v>3</v>
      </c>
      <c r="Z165" s="50">
        <v>3</v>
      </c>
      <c r="AA165" s="50">
        <v>3</v>
      </c>
      <c r="AB165" s="50">
        <v>3</v>
      </c>
      <c r="AC165" s="50">
        <v>3</v>
      </c>
      <c r="AD165" s="50">
        <v>3</v>
      </c>
      <c r="AE165" s="50">
        <v>3</v>
      </c>
      <c r="AF165" s="50">
        <v>3</v>
      </c>
      <c r="AG165" s="50">
        <v>3</v>
      </c>
      <c r="AH165" s="50">
        <v>3</v>
      </c>
      <c r="AI165" s="50">
        <v>3</v>
      </c>
      <c r="AJ165" s="50">
        <v>3</v>
      </c>
      <c r="AK165" s="50">
        <v>3</v>
      </c>
      <c r="AL165" s="50">
        <v>3</v>
      </c>
      <c r="AM165" s="51">
        <v>-2.6127999999999998E-2</v>
      </c>
    </row>
    <row r="166" spans="1:39" ht="15" customHeight="1">
      <c r="A166" s="45" t="s">
        <v>244</v>
      </c>
      <c r="B166" s="49" t="s">
        <v>85</v>
      </c>
      <c r="C166" s="50">
        <v>4</v>
      </c>
      <c r="D166" s="50">
        <v>3.72</v>
      </c>
      <c r="E166" s="50">
        <v>3.4622000000000002</v>
      </c>
      <c r="F166" s="50">
        <v>3.2285900000000001</v>
      </c>
      <c r="G166" s="50">
        <v>3.0201630000000002</v>
      </c>
      <c r="H166" s="50">
        <v>2.8370169999999999</v>
      </c>
      <c r="I166" s="50">
        <v>2.6784810000000001</v>
      </c>
      <c r="J166" s="50">
        <v>2.543272</v>
      </c>
      <c r="K166" s="50">
        <v>2.4296419999999999</v>
      </c>
      <c r="L166" s="50">
        <v>2.3355359999999998</v>
      </c>
      <c r="M166" s="50">
        <v>2.2587299999999999</v>
      </c>
      <c r="N166" s="50">
        <v>2.1969509999999999</v>
      </c>
      <c r="O166" s="50">
        <v>1.978764</v>
      </c>
      <c r="P166" s="50">
        <v>1.1097239999999999</v>
      </c>
      <c r="Q166" s="50">
        <v>0.89402300000000001</v>
      </c>
      <c r="R166" s="50">
        <v>5.7938999999999997E-2</v>
      </c>
      <c r="S166" s="50">
        <v>4.1245999999999998E-2</v>
      </c>
      <c r="T166" s="50">
        <v>2.8955000000000002E-2</v>
      </c>
      <c r="U166" s="50">
        <v>2.0041E-2</v>
      </c>
      <c r="V166" s="50">
        <v>1.3674E-2</v>
      </c>
      <c r="W166" s="50">
        <v>5.7790000000000003E-3</v>
      </c>
      <c r="X166" s="50">
        <v>3.872E-3</v>
      </c>
      <c r="Y166" s="50">
        <v>0</v>
      </c>
      <c r="Z166" s="50">
        <v>0</v>
      </c>
      <c r="AA166" s="50">
        <v>0</v>
      </c>
      <c r="AB166" s="50">
        <v>0</v>
      </c>
      <c r="AC166" s="50">
        <v>0</v>
      </c>
      <c r="AD166" s="50">
        <v>0</v>
      </c>
      <c r="AE166" s="50">
        <v>0</v>
      </c>
      <c r="AF166" s="50">
        <v>0</v>
      </c>
      <c r="AG166" s="50">
        <v>0</v>
      </c>
      <c r="AH166" s="50">
        <v>0</v>
      </c>
      <c r="AI166" s="50">
        <v>0</v>
      </c>
      <c r="AJ166" s="50">
        <v>0</v>
      </c>
      <c r="AK166" s="50">
        <v>0</v>
      </c>
      <c r="AL166" s="50">
        <v>0</v>
      </c>
      <c r="AM166" s="51" t="s">
        <v>206</v>
      </c>
    </row>
    <row r="167" spans="1:39" ht="15" customHeight="1">
      <c r="A167" s="45" t="s">
        <v>245</v>
      </c>
      <c r="B167" s="49" t="s">
        <v>87</v>
      </c>
      <c r="C167" s="50">
        <v>2</v>
      </c>
      <c r="D167" s="50">
        <v>2</v>
      </c>
      <c r="E167" s="50">
        <v>2</v>
      </c>
      <c r="F167" s="50">
        <v>2</v>
      </c>
      <c r="G167" s="50">
        <v>2</v>
      </c>
      <c r="H167" s="50">
        <v>2</v>
      </c>
      <c r="I167" s="50">
        <v>2</v>
      </c>
      <c r="J167" s="50">
        <v>2</v>
      </c>
      <c r="K167" s="50">
        <v>2</v>
      </c>
      <c r="L167" s="50">
        <v>2</v>
      </c>
      <c r="M167" s="50">
        <v>2</v>
      </c>
      <c r="N167" s="50">
        <v>2</v>
      </c>
      <c r="O167" s="50">
        <v>2</v>
      </c>
      <c r="P167" s="50">
        <v>2</v>
      </c>
      <c r="Q167" s="50">
        <v>2</v>
      </c>
      <c r="R167" s="50">
        <v>2</v>
      </c>
      <c r="S167" s="50">
        <v>2</v>
      </c>
      <c r="T167" s="50">
        <v>0</v>
      </c>
      <c r="U167" s="50">
        <v>0</v>
      </c>
      <c r="V167" s="50">
        <v>0</v>
      </c>
      <c r="W167" s="50">
        <v>0</v>
      </c>
      <c r="X167" s="50">
        <v>0</v>
      </c>
      <c r="Y167" s="50">
        <v>0</v>
      </c>
      <c r="Z167" s="50">
        <v>0</v>
      </c>
      <c r="AA167" s="50">
        <v>0</v>
      </c>
      <c r="AB167" s="50">
        <v>0</v>
      </c>
      <c r="AC167" s="50">
        <v>0</v>
      </c>
      <c r="AD167" s="50">
        <v>0</v>
      </c>
      <c r="AE167" s="50">
        <v>0</v>
      </c>
      <c r="AF167" s="50">
        <v>0</v>
      </c>
      <c r="AG167" s="50">
        <v>0</v>
      </c>
      <c r="AH167" s="50">
        <v>0</v>
      </c>
      <c r="AI167" s="50">
        <v>0</v>
      </c>
      <c r="AJ167" s="50">
        <v>0</v>
      </c>
      <c r="AK167" s="50">
        <v>0</v>
      </c>
      <c r="AL167" s="50">
        <v>0</v>
      </c>
      <c r="AM167" s="51" t="s">
        <v>206</v>
      </c>
    </row>
    <row r="168" spans="1:39" ht="15" customHeight="1">
      <c r="A168" s="45" t="s">
        <v>246</v>
      </c>
      <c r="B168" s="49" t="s">
        <v>134</v>
      </c>
      <c r="C168" s="50">
        <v>186</v>
      </c>
      <c r="D168" s="50">
        <v>180.44667100000001</v>
      </c>
      <c r="E168" s="50">
        <v>172.87762499999999</v>
      </c>
      <c r="F168" s="50">
        <v>166.94792200000001</v>
      </c>
      <c r="G168" s="50">
        <v>161.0513</v>
      </c>
      <c r="H168" s="50">
        <v>154.254242</v>
      </c>
      <c r="I168" s="50">
        <v>147.025375</v>
      </c>
      <c r="J168" s="50">
        <v>139.00798</v>
      </c>
      <c r="K168" s="50">
        <v>130.10824600000001</v>
      </c>
      <c r="L168" s="50">
        <v>120.765533</v>
      </c>
      <c r="M168" s="50">
        <v>110.05761699999999</v>
      </c>
      <c r="N168" s="50">
        <v>99.475769</v>
      </c>
      <c r="O168" s="50">
        <v>88.336822999999995</v>
      </c>
      <c r="P168" s="50">
        <v>77.794182000000006</v>
      </c>
      <c r="Q168" s="50">
        <v>70.249038999999996</v>
      </c>
      <c r="R168" s="50">
        <v>58.809601000000001</v>
      </c>
      <c r="S168" s="50">
        <v>48.923889000000003</v>
      </c>
      <c r="T168" s="50">
        <v>17.327431000000001</v>
      </c>
      <c r="U168" s="50">
        <v>9.8268170000000001</v>
      </c>
      <c r="V168" s="50">
        <v>7.597836</v>
      </c>
      <c r="W168" s="50">
        <v>6.3995680000000004</v>
      </c>
      <c r="X168" s="50">
        <v>5.1020719999999997</v>
      </c>
      <c r="Y168" s="50">
        <v>4.8591709999999999</v>
      </c>
      <c r="Z168" s="50">
        <v>4.2871860000000002</v>
      </c>
      <c r="AA168" s="50">
        <v>3.5064769999999998</v>
      </c>
      <c r="AB168" s="50">
        <v>3.3828619999999998</v>
      </c>
      <c r="AC168" s="50">
        <v>3.286368</v>
      </c>
      <c r="AD168" s="50">
        <v>3.211897</v>
      </c>
      <c r="AE168" s="50">
        <v>3.1340710000000001</v>
      </c>
      <c r="AF168" s="50">
        <v>3.0985800000000001</v>
      </c>
      <c r="AG168" s="50">
        <v>2.0715669999999999</v>
      </c>
      <c r="AH168" s="50">
        <v>2.0512899999999998</v>
      </c>
      <c r="AI168" s="50">
        <v>2.034888</v>
      </c>
      <c r="AJ168" s="50">
        <v>2.1353E-2</v>
      </c>
      <c r="AK168" s="50">
        <v>1.3537E-2</v>
      </c>
      <c r="AL168" s="50">
        <v>9.3410000000000003E-3</v>
      </c>
      <c r="AM168" s="51">
        <v>-0.25192999999999999</v>
      </c>
    </row>
    <row r="169" spans="1:39" ht="15" customHeight="1">
      <c r="A169" s="45" t="s">
        <v>247</v>
      </c>
      <c r="B169" s="49" t="s">
        <v>83</v>
      </c>
      <c r="C169" s="50">
        <v>101</v>
      </c>
      <c r="D169" s="50">
        <v>96.745002999999997</v>
      </c>
      <c r="E169" s="50">
        <v>90.747771999999998</v>
      </c>
      <c r="F169" s="50">
        <v>86.620109999999997</v>
      </c>
      <c r="G169" s="50">
        <v>82.191879</v>
      </c>
      <c r="H169" s="50">
        <v>77.025558000000004</v>
      </c>
      <c r="I169" s="50">
        <v>71.452270999999996</v>
      </c>
      <c r="J169" s="50">
        <v>65.592438000000001</v>
      </c>
      <c r="K169" s="50">
        <v>59.406086000000002</v>
      </c>
      <c r="L169" s="50">
        <v>52.867401000000001</v>
      </c>
      <c r="M169" s="50">
        <v>45.981032999999996</v>
      </c>
      <c r="N169" s="50">
        <v>38.912731000000001</v>
      </c>
      <c r="O169" s="50">
        <v>32.288840999999998</v>
      </c>
      <c r="P169" s="50">
        <v>27.678011000000001</v>
      </c>
      <c r="Q169" s="50">
        <v>24.345558</v>
      </c>
      <c r="R169" s="50">
        <v>19.502022</v>
      </c>
      <c r="S169" s="50">
        <v>16.478055999999999</v>
      </c>
      <c r="T169" s="50">
        <v>11.947172999999999</v>
      </c>
      <c r="U169" s="50">
        <v>7.0008689999999998</v>
      </c>
      <c r="V169" s="50">
        <v>5.8379700000000003</v>
      </c>
      <c r="W169" s="50">
        <v>5</v>
      </c>
      <c r="X169" s="50">
        <v>4</v>
      </c>
      <c r="Y169" s="50">
        <v>4</v>
      </c>
      <c r="Z169" s="50">
        <v>3.6241300000000001</v>
      </c>
      <c r="AA169" s="50">
        <v>3</v>
      </c>
      <c r="AB169" s="50">
        <v>3</v>
      </c>
      <c r="AC169" s="50">
        <v>3</v>
      </c>
      <c r="AD169" s="50">
        <v>3</v>
      </c>
      <c r="AE169" s="50">
        <v>3</v>
      </c>
      <c r="AF169" s="50">
        <v>3</v>
      </c>
      <c r="AG169" s="50">
        <v>2</v>
      </c>
      <c r="AH169" s="50">
        <v>2</v>
      </c>
      <c r="AI169" s="50">
        <v>2</v>
      </c>
      <c r="AJ169" s="50">
        <v>0</v>
      </c>
      <c r="AK169" s="50">
        <v>0</v>
      </c>
      <c r="AL169" s="50">
        <v>0</v>
      </c>
      <c r="AM169" s="51" t="s">
        <v>206</v>
      </c>
    </row>
    <row r="170" spans="1:39" ht="15" customHeight="1">
      <c r="A170" s="45" t="s">
        <v>248</v>
      </c>
      <c r="B170" s="49" t="s">
        <v>85</v>
      </c>
      <c r="C170" s="50">
        <v>45</v>
      </c>
      <c r="D170" s="50">
        <v>43.822665999999998</v>
      </c>
      <c r="E170" s="50">
        <v>42.464644999999997</v>
      </c>
      <c r="F170" s="50">
        <v>40.923935</v>
      </c>
      <c r="G170" s="50">
        <v>39.803576999999997</v>
      </c>
      <c r="H170" s="50">
        <v>38.628407000000003</v>
      </c>
      <c r="I170" s="50">
        <v>37.551242999999999</v>
      </c>
      <c r="J170" s="50">
        <v>36.100360999999999</v>
      </c>
      <c r="K170" s="50">
        <v>34.238686000000001</v>
      </c>
      <c r="L170" s="50">
        <v>32.427849000000002</v>
      </c>
      <c r="M170" s="50">
        <v>30.063497999999999</v>
      </c>
      <c r="N170" s="50">
        <v>28.125869999999999</v>
      </c>
      <c r="O170" s="50">
        <v>25.298912000000001</v>
      </c>
      <c r="P170" s="50">
        <v>21.104445999999999</v>
      </c>
      <c r="Q170" s="50">
        <v>18.507218999999999</v>
      </c>
      <c r="R170" s="50">
        <v>13.911629</v>
      </c>
      <c r="S170" s="50">
        <v>9.9363890000000001</v>
      </c>
      <c r="T170" s="50">
        <v>5.3802589999999997</v>
      </c>
      <c r="U170" s="50">
        <v>2.8259470000000002</v>
      </c>
      <c r="V170" s="50">
        <v>1.7598659999999999</v>
      </c>
      <c r="W170" s="50">
        <v>1.3995679999999999</v>
      </c>
      <c r="X170" s="50">
        <v>1.1020719999999999</v>
      </c>
      <c r="Y170" s="50">
        <v>0.85917100000000002</v>
      </c>
      <c r="Z170" s="50">
        <v>0.66305499999999995</v>
      </c>
      <c r="AA170" s="50">
        <v>0.50647699999999996</v>
      </c>
      <c r="AB170" s="50">
        <v>0.38286199999999998</v>
      </c>
      <c r="AC170" s="50">
        <v>0.28636800000000001</v>
      </c>
      <c r="AD170" s="50">
        <v>0.211897</v>
      </c>
      <c r="AE170" s="50">
        <v>0.134071</v>
      </c>
      <c r="AF170" s="50">
        <v>9.8580000000000001E-2</v>
      </c>
      <c r="AG170" s="50">
        <v>7.1567000000000006E-2</v>
      </c>
      <c r="AH170" s="50">
        <v>5.1290000000000002E-2</v>
      </c>
      <c r="AI170" s="50">
        <v>3.4888000000000002E-2</v>
      </c>
      <c r="AJ170" s="50">
        <v>2.1353E-2</v>
      </c>
      <c r="AK170" s="50">
        <v>1.3537E-2</v>
      </c>
      <c r="AL170" s="50">
        <v>9.3410000000000003E-3</v>
      </c>
      <c r="AM170" s="51">
        <v>-0.220134</v>
      </c>
    </row>
    <row r="171" spans="1:39" ht="15" customHeight="1">
      <c r="A171" s="45" t="s">
        <v>249</v>
      </c>
      <c r="B171" s="49" t="s">
        <v>87</v>
      </c>
      <c r="C171" s="50">
        <v>40</v>
      </c>
      <c r="D171" s="50">
        <v>39.879002</v>
      </c>
      <c r="E171" s="50">
        <v>39.665210999999999</v>
      </c>
      <c r="F171" s="50">
        <v>39.403872999999997</v>
      </c>
      <c r="G171" s="50">
        <v>39.055843000000003</v>
      </c>
      <c r="H171" s="50">
        <v>38.600287999999999</v>
      </c>
      <c r="I171" s="50">
        <v>38.021861999999999</v>
      </c>
      <c r="J171" s="50">
        <v>37.315188999999997</v>
      </c>
      <c r="K171" s="50">
        <v>36.463473999999998</v>
      </c>
      <c r="L171" s="50">
        <v>35.470280000000002</v>
      </c>
      <c r="M171" s="50">
        <v>34.013081</v>
      </c>
      <c r="N171" s="50">
        <v>32.437164000000003</v>
      </c>
      <c r="O171" s="50">
        <v>30.749072999999999</v>
      </c>
      <c r="P171" s="50">
        <v>29.011725999999999</v>
      </c>
      <c r="Q171" s="50">
        <v>27.396260999999999</v>
      </c>
      <c r="R171" s="50">
        <v>25.395948000000001</v>
      </c>
      <c r="S171" s="50">
        <v>22.509447000000002</v>
      </c>
      <c r="T171" s="50">
        <v>0</v>
      </c>
      <c r="U171" s="50">
        <v>0</v>
      </c>
      <c r="V171" s="50">
        <v>0</v>
      </c>
      <c r="W171" s="50">
        <v>0</v>
      </c>
      <c r="X171" s="50">
        <v>0</v>
      </c>
      <c r="Y171" s="50">
        <v>0</v>
      </c>
      <c r="Z171" s="50">
        <v>0</v>
      </c>
      <c r="AA171" s="50">
        <v>0</v>
      </c>
      <c r="AB171" s="50">
        <v>0</v>
      </c>
      <c r="AC171" s="50">
        <v>0</v>
      </c>
      <c r="AD171" s="50">
        <v>0</v>
      </c>
      <c r="AE171" s="50">
        <v>0</v>
      </c>
      <c r="AF171" s="50">
        <v>0</v>
      </c>
      <c r="AG171" s="50">
        <v>0</v>
      </c>
      <c r="AH171" s="50">
        <v>0</v>
      </c>
      <c r="AI171" s="50">
        <v>0</v>
      </c>
      <c r="AJ171" s="50">
        <v>0</v>
      </c>
      <c r="AK171" s="50">
        <v>0</v>
      </c>
      <c r="AL171" s="50">
        <v>0</v>
      </c>
      <c r="AM171" s="51" t="s">
        <v>206</v>
      </c>
    </row>
    <row r="172" spans="1:39" ht="15" customHeight="1">
      <c r="A172" s="45" t="s">
        <v>250</v>
      </c>
      <c r="B172" s="49" t="s">
        <v>139</v>
      </c>
      <c r="C172" s="50">
        <v>37</v>
      </c>
      <c r="D172" s="50">
        <v>26.045127999999998</v>
      </c>
      <c r="E172" s="50">
        <v>20.322904999999999</v>
      </c>
      <c r="F172" s="50">
        <v>19.387293</v>
      </c>
      <c r="G172" s="50">
        <v>18.478494999999999</v>
      </c>
      <c r="H172" s="50">
        <v>16.912852999999998</v>
      </c>
      <c r="I172" s="50">
        <v>15.305745999999999</v>
      </c>
      <c r="J172" s="50">
        <v>13.702229000000001</v>
      </c>
      <c r="K172" s="50">
        <v>12.454613</v>
      </c>
      <c r="L172" s="50">
        <v>10.731306999999999</v>
      </c>
      <c r="M172" s="50">
        <v>9.9540849999999992</v>
      </c>
      <c r="N172" s="50">
        <v>8.9274799999999992</v>
      </c>
      <c r="O172" s="50">
        <v>7.3692840000000004</v>
      </c>
      <c r="P172" s="50">
        <v>5.1937540000000002</v>
      </c>
      <c r="Q172" s="50">
        <v>3.8905159999999999</v>
      </c>
      <c r="R172" s="50">
        <v>3.771617</v>
      </c>
      <c r="S172" s="50">
        <v>3.727681</v>
      </c>
      <c r="T172" s="50">
        <v>3.059561</v>
      </c>
      <c r="U172" s="50">
        <v>2.5482719999999999</v>
      </c>
      <c r="V172" s="50">
        <v>2.1661969999999999</v>
      </c>
      <c r="W172" s="50">
        <v>2</v>
      </c>
      <c r="X172" s="50">
        <v>2</v>
      </c>
      <c r="Y172" s="50">
        <v>2</v>
      </c>
      <c r="Z172" s="50">
        <v>2</v>
      </c>
      <c r="AA172" s="50">
        <v>2</v>
      </c>
      <c r="AB172" s="50">
        <v>2</v>
      </c>
      <c r="AC172" s="50">
        <v>1.5704769999999999</v>
      </c>
      <c r="AD172" s="50">
        <v>1</v>
      </c>
      <c r="AE172" s="50">
        <v>1</v>
      </c>
      <c r="AF172" s="50">
        <v>1</v>
      </c>
      <c r="AG172" s="50">
        <v>1</v>
      </c>
      <c r="AH172" s="50">
        <v>1</v>
      </c>
      <c r="AI172" s="50">
        <v>1</v>
      </c>
      <c r="AJ172" s="50">
        <v>1</v>
      </c>
      <c r="AK172" s="50">
        <v>1</v>
      </c>
      <c r="AL172" s="50">
        <v>0</v>
      </c>
      <c r="AM172" s="51" t="s">
        <v>206</v>
      </c>
    </row>
    <row r="173" spans="1:39" ht="15" customHeight="1">
      <c r="A173" s="45" t="s">
        <v>251</v>
      </c>
      <c r="B173" s="49" t="s">
        <v>83</v>
      </c>
      <c r="C173" s="50">
        <v>21</v>
      </c>
      <c r="D173" s="50">
        <v>18.700001</v>
      </c>
      <c r="E173" s="50">
        <v>18.006056000000001</v>
      </c>
      <c r="F173" s="50">
        <v>17.100058000000001</v>
      </c>
      <c r="G173" s="50">
        <v>16.285408</v>
      </c>
      <c r="H173" s="50">
        <v>15.156776000000001</v>
      </c>
      <c r="I173" s="50">
        <v>13.794043</v>
      </c>
      <c r="J173" s="50">
        <v>12.268927</v>
      </c>
      <c r="K173" s="50">
        <v>11.095402</v>
      </c>
      <c r="L173" s="50">
        <v>9.4415639999999996</v>
      </c>
      <c r="M173" s="50">
        <v>8.7289790000000007</v>
      </c>
      <c r="N173" s="50">
        <v>7.7620639999999996</v>
      </c>
      <c r="O173" s="50">
        <v>6.2585860000000002</v>
      </c>
      <c r="P173" s="50">
        <v>4.4660729999999997</v>
      </c>
      <c r="Q173" s="50">
        <v>3.1628349999999998</v>
      </c>
      <c r="R173" s="50">
        <v>3.043936</v>
      </c>
      <c r="S173" s="50">
        <v>3</v>
      </c>
      <c r="T173" s="50">
        <v>3</v>
      </c>
      <c r="U173" s="50">
        <v>2.5482719999999999</v>
      </c>
      <c r="V173" s="50">
        <v>2.1661969999999999</v>
      </c>
      <c r="W173" s="50">
        <v>2</v>
      </c>
      <c r="X173" s="50">
        <v>2</v>
      </c>
      <c r="Y173" s="50">
        <v>2</v>
      </c>
      <c r="Z173" s="50">
        <v>2</v>
      </c>
      <c r="AA173" s="50">
        <v>2</v>
      </c>
      <c r="AB173" s="50">
        <v>2</v>
      </c>
      <c r="AC173" s="50">
        <v>1.5704769999999999</v>
      </c>
      <c r="AD173" s="50">
        <v>1</v>
      </c>
      <c r="AE173" s="50">
        <v>1</v>
      </c>
      <c r="AF173" s="50">
        <v>1</v>
      </c>
      <c r="AG173" s="50">
        <v>1</v>
      </c>
      <c r="AH173" s="50">
        <v>1</v>
      </c>
      <c r="AI173" s="50">
        <v>1</v>
      </c>
      <c r="AJ173" s="50">
        <v>1</v>
      </c>
      <c r="AK173" s="50">
        <v>1</v>
      </c>
      <c r="AL173" s="50">
        <v>0</v>
      </c>
      <c r="AM173" s="51" t="s">
        <v>206</v>
      </c>
    </row>
    <row r="174" spans="1:39" ht="15" customHeight="1">
      <c r="A174" s="45" t="s">
        <v>252</v>
      </c>
      <c r="B174" s="49" t="s">
        <v>85</v>
      </c>
      <c r="C174" s="50">
        <v>4</v>
      </c>
      <c r="D174" s="50">
        <v>1.2773969999999999</v>
      </c>
      <c r="E174" s="50">
        <v>1.109397</v>
      </c>
      <c r="F174" s="50">
        <v>1.109397</v>
      </c>
      <c r="G174" s="50">
        <v>1.052276</v>
      </c>
      <c r="H174" s="50">
        <v>0.66210500000000005</v>
      </c>
      <c r="I174" s="50">
        <v>0.47739700000000002</v>
      </c>
      <c r="J174" s="50">
        <v>0.47739700000000002</v>
      </c>
      <c r="K174" s="50">
        <v>0.47739700000000002</v>
      </c>
      <c r="L174" s="50">
        <v>0.47739700000000002</v>
      </c>
      <c r="M174" s="50">
        <v>0.47739700000000002</v>
      </c>
      <c r="N174" s="50">
        <v>0.47739700000000002</v>
      </c>
      <c r="O174" s="50">
        <v>0.47739700000000002</v>
      </c>
      <c r="P174" s="50">
        <v>0.47739700000000002</v>
      </c>
      <c r="Q174" s="50">
        <v>0.47739700000000002</v>
      </c>
      <c r="R174" s="50">
        <v>0.47739700000000002</v>
      </c>
      <c r="S174" s="50">
        <v>0.47739700000000002</v>
      </c>
      <c r="T174" s="50">
        <v>5.9561000000000003E-2</v>
      </c>
      <c r="U174" s="50">
        <v>0</v>
      </c>
      <c r="V174" s="50">
        <v>0</v>
      </c>
      <c r="W174" s="50">
        <v>0</v>
      </c>
      <c r="X174" s="50">
        <v>0</v>
      </c>
      <c r="Y174" s="50">
        <v>0</v>
      </c>
      <c r="Z174" s="50">
        <v>0</v>
      </c>
      <c r="AA174" s="50">
        <v>0</v>
      </c>
      <c r="AB174" s="50">
        <v>0</v>
      </c>
      <c r="AC174" s="50">
        <v>0</v>
      </c>
      <c r="AD174" s="50">
        <v>0</v>
      </c>
      <c r="AE174" s="50">
        <v>0</v>
      </c>
      <c r="AF174" s="50">
        <v>0</v>
      </c>
      <c r="AG174" s="50">
        <v>0</v>
      </c>
      <c r="AH174" s="50">
        <v>0</v>
      </c>
      <c r="AI174" s="50">
        <v>0</v>
      </c>
      <c r="AJ174" s="50">
        <v>0</v>
      </c>
      <c r="AK174" s="50">
        <v>0</v>
      </c>
      <c r="AL174" s="50">
        <v>0</v>
      </c>
      <c r="AM174" s="51" t="s">
        <v>206</v>
      </c>
    </row>
    <row r="175" spans="1:39" ht="15" customHeight="1">
      <c r="A175" s="45" t="s">
        <v>253</v>
      </c>
      <c r="B175" s="49" t="s">
        <v>87</v>
      </c>
      <c r="C175" s="50">
        <v>12</v>
      </c>
      <c r="D175" s="50">
        <v>6.0677310000000002</v>
      </c>
      <c r="E175" s="50">
        <v>1.2074530000000001</v>
      </c>
      <c r="F175" s="50">
        <v>1.17784</v>
      </c>
      <c r="G175" s="50">
        <v>1.1408100000000001</v>
      </c>
      <c r="H175" s="50">
        <v>1.093971</v>
      </c>
      <c r="I175" s="50">
        <v>1.0343070000000001</v>
      </c>
      <c r="J175" s="50">
        <v>0.95590399999999998</v>
      </c>
      <c r="K175" s="50">
        <v>0.88181399999999999</v>
      </c>
      <c r="L175" s="50">
        <v>0.81234600000000001</v>
      </c>
      <c r="M175" s="50">
        <v>0.74770899999999996</v>
      </c>
      <c r="N175" s="50">
        <v>0.68801800000000002</v>
      </c>
      <c r="O175" s="50">
        <v>0.633301</v>
      </c>
      <c r="P175" s="50">
        <v>0.25028400000000001</v>
      </c>
      <c r="Q175" s="50">
        <v>0.25028400000000001</v>
      </c>
      <c r="R175" s="50">
        <v>0.25028400000000001</v>
      </c>
      <c r="S175" s="50">
        <v>0.25028400000000001</v>
      </c>
      <c r="T175" s="50">
        <v>0</v>
      </c>
      <c r="U175" s="50">
        <v>0</v>
      </c>
      <c r="V175" s="50">
        <v>0</v>
      </c>
      <c r="W175" s="50">
        <v>0</v>
      </c>
      <c r="X175" s="50">
        <v>0</v>
      </c>
      <c r="Y175" s="50">
        <v>0</v>
      </c>
      <c r="Z175" s="50">
        <v>0</v>
      </c>
      <c r="AA175" s="50">
        <v>0</v>
      </c>
      <c r="AB175" s="50">
        <v>0</v>
      </c>
      <c r="AC175" s="50">
        <v>0</v>
      </c>
      <c r="AD175" s="50">
        <v>0</v>
      </c>
      <c r="AE175" s="50">
        <v>0</v>
      </c>
      <c r="AF175" s="50">
        <v>0</v>
      </c>
      <c r="AG175" s="50">
        <v>0</v>
      </c>
      <c r="AH175" s="50">
        <v>0</v>
      </c>
      <c r="AI175" s="50">
        <v>0</v>
      </c>
      <c r="AJ175" s="50">
        <v>0</v>
      </c>
      <c r="AK175" s="50">
        <v>0</v>
      </c>
      <c r="AL175" s="50">
        <v>0</v>
      </c>
      <c r="AM175" s="51" t="s">
        <v>206</v>
      </c>
    </row>
    <row r="176" spans="1:39" ht="15" customHeight="1">
      <c r="A176" s="45" t="s">
        <v>254</v>
      </c>
      <c r="B176" s="49" t="s">
        <v>144</v>
      </c>
      <c r="C176" s="50">
        <v>30</v>
      </c>
      <c r="D176" s="50">
        <v>25.572807000000001</v>
      </c>
      <c r="E176" s="50">
        <v>20.045366000000001</v>
      </c>
      <c r="F176" s="50">
        <v>17.098579000000001</v>
      </c>
      <c r="G176" s="50">
        <v>16.302461999999998</v>
      </c>
      <c r="H176" s="50">
        <v>15.429607000000001</v>
      </c>
      <c r="I176" s="50">
        <v>14.471958000000001</v>
      </c>
      <c r="J176" s="50">
        <v>13.443054</v>
      </c>
      <c r="K176" s="50">
        <v>12.423450000000001</v>
      </c>
      <c r="L176" s="50">
        <v>11.642836000000001</v>
      </c>
      <c r="M176" s="50">
        <v>11.251514999999999</v>
      </c>
      <c r="N176" s="50">
        <v>11.118555000000001</v>
      </c>
      <c r="O176" s="50">
        <v>11.032719999999999</v>
      </c>
      <c r="P176" s="50">
        <v>10.952443000000001</v>
      </c>
      <c r="Q176" s="50">
        <v>10.875263</v>
      </c>
      <c r="R176" s="50">
        <v>10.798102999999999</v>
      </c>
      <c r="S176" s="50">
        <v>10.717001</v>
      </c>
      <c r="T176" s="50">
        <v>10.478128</v>
      </c>
      <c r="U176" s="50">
        <v>10.091872</v>
      </c>
      <c r="V176" s="50">
        <v>9.7311750000000004</v>
      </c>
      <c r="W176" s="50">
        <v>9.1449309999999997</v>
      </c>
      <c r="X176" s="50">
        <v>8.4752500000000008</v>
      </c>
      <c r="Y176" s="50">
        <v>7.7005379999999999</v>
      </c>
      <c r="Z176" s="50">
        <v>6.2556859999999999</v>
      </c>
      <c r="AA176" s="50">
        <v>4.7097660000000001</v>
      </c>
      <c r="AB176" s="50">
        <v>4.4634510000000001</v>
      </c>
      <c r="AC176" s="50">
        <v>3.4337399999999998</v>
      </c>
      <c r="AD176" s="50">
        <v>3.194547</v>
      </c>
      <c r="AE176" s="50">
        <v>3.1228919999999998</v>
      </c>
      <c r="AF176" s="50">
        <v>2.649159</v>
      </c>
      <c r="AG176" s="50">
        <v>0.97013700000000003</v>
      </c>
      <c r="AH176" s="50">
        <v>0.25644699999999998</v>
      </c>
      <c r="AI176" s="50">
        <v>6.4149999999999997E-3</v>
      </c>
      <c r="AJ176" s="50">
        <v>0</v>
      </c>
      <c r="AK176" s="50">
        <v>0</v>
      </c>
      <c r="AL176" s="50">
        <v>0</v>
      </c>
      <c r="AM176" s="51" t="s">
        <v>206</v>
      </c>
    </row>
    <row r="177" spans="1:39" ht="15" customHeight="1">
      <c r="A177" s="45" t="s">
        <v>255</v>
      </c>
      <c r="B177" s="49" t="s">
        <v>83</v>
      </c>
      <c r="C177" s="50">
        <v>7</v>
      </c>
      <c r="D177" s="50">
        <v>6.75</v>
      </c>
      <c r="E177" s="50">
        <v>6.4872839999999998</v>
      </c>
      <c r="F177" s="50">
        <v>6.1423139999999998</v>
      </c>
      <c r="G177" s="50">
        <v>5.7686229999999998</v>
      </c>
      <c r="H177" s="50">
        <v>5.4292600000000002</v>
      </c>
      <c r="I177" s="50">
        <v>5.1239569999999999</v>
      </c>
      <c r="J177" s="50">
        <v>4.8412759999999997</v>
      </c>
      <c r="K177" s="50">
        <v>4.5834080000000004</v>
      </c>
      <c r="L177" s="50">
        <v>4.4056940000000004</v>
      </c>
      <c r="M177" s="50">
        <v>4.321142</v>
      </c>
      <c r="N177" s="50">
        <v>4.2512359999999996</v>
      </c>
      <c r="O177" s="50">
        <v>4.1942180000000002</v>
      </c>
      <c r="P177" s="50">
        <v>4.148339</v>
      </c>
      <c r="Q177" s="50">
        <v>4.1119209999999997</v>
      </c>
      <c r="R177" s="50">
        <v>4.0834039999999998</v>
      </c>
      <c r="S177" s="50">
        <v>4.0613770000000002</v>
      </c>
      <c r="T177" s="50">
        <v>4.0445960000000003</v>
      </c>
      <c r="U177" s="50">
        <v>4.031987</v>
      </c>
      <c r="V177" s="50">
        <v>4.0226449999999998</v>
      </c>
      <c r="W177" s="50">
        <v>4.0124029999999999</v>
      </c>
      <c r="X177" s="50">
        <v>4.0086820000000003</v>
      </c>
      <c r="Y177" s="50">
        <v>3.8727</v>
      </c>
      <c r="Z177" s="50">
        <v>3.069496</v>
      </c>
      <c r="AA177" s="50">
        <v>2.002729</v>
      </c>
      <c r="AB177" s="50">
        <v>2</v>
      </c>
      <c r="AC177" s="50">
        <v>1.130037</v>
      </c>
      <c r="AD177" s="50">
        <v>1</v>
      </c>
      <c r="AE177" s="50">
        <v>1</v>
      </c>
      <c r="AF177" s="50">
        <v>1</v>
      </c>
      <c r="AG177" s="50">
        <v>0.128138</v>
      </c>
      <c r="AH177" s="50">
        <v>0</v>
      </c>
      <c r="AI177" s="50">
        <v>0</v>
      </c>
      <c r="AJ177" s="50">
        <v>0</v>
      </c>
      <c r="AK177" s="50">
        <v>0</v>
      </c>
      <c r="AL177" s="50">
        <v>0</v>
      </c>
      <c r="AM177" s="51" t="s">
        <v>206</v>
      </c>
    </row>
    <row r="178" spans="1:39" ht="15" customHeight="1">
      <c r="A178" s="45" t="s">
        <v>256</v>
      </c>
      <c r="B178" s="49" t="s">
        <v>85</v>
      </c>
      <c r="C178" s="50">
        <v>7</v>
      </c>
      <c r="D178" s="50">
        <v>6.9953640000000004</v>
      </c>
      <c r="E178" s="50">
        <v>6.9902480000000002</v>
      </c>
      <c r="F178" s="50">
        <v>6.9839219999999997</v>
      </c>
      <c r="G178" s="50">
        <v>6.9762529999999998</v>
      </c>
      <c r="H178" s="50">
        <v>6.967085</v>
      </c>
      <c r="I178" s="50">
        <v>6.9562390000000001</v>
      </c>
      <c r="J178" s="50">
        <v>6.9435099999999998</v>
      </c>
      <c r="K178" s="50">
        <v>6.9286700000000003</v>
      </c>
      <c r="L178" s="50">
        <v>6.9114709999999997</v>
      </c>
      <c r="M178" s="50">
        <v>6.8912940000000003</v>
      </c>
      <c r="N178" s="50">
        <v>6.8673190000000002</v>
      </c>
      <c r="O178" s="50">
        <v>6.8385009999999999</v>
      </c>
      <c r="P178" s="50">
        <v>6.8041039999999997</v>
      </c>
      <c r="Q178" s="50">
        <v>6.7633409999999996</v>
      </c>
      <c r="R178" s="50">
        <v>6.7146990000000004</v>
      </c>
      <c r="S178" s="50">
        <v>6.6556240000000004</v>
      </c>
      <c r="T178" s="50">
        <v>6.4335329999999997</v>
      </c>
      <c r="U178" s="50">
        <v>6.0598850000000004</v>
      </c>
      <c r="V178" s="50">
        <v>5.7085309999999998</v>
      </c>
      <c r="W178" s="50">
        <v>5.1325279999999998</v>
      </c>
      <c r="X178" s="50">
        <v>4.4665679999999996</v>
      </c>
      <c r="Y178" s="50">
        <v>3.8278370000000002</v>
      </c>
      <c r="Z178" s="50">
        <v>3.1861890000000002</v>
      </c>
      <c r="AA178" s="50">
        <v>2.7070370000000001</v>
      </c>
      <c r="AB178" s="50">
        <v>2.4634510000000001</v>
      </c>
      <c r="AC178" s="50">
        <v>2.3037030000000001</v>
      </c>
      <c r="AD178" s="50">
        <v>2.194547</v>
      </c>
      <c r="AE178" s="50">
        <v>2.1228919999999998</v>
      </c>
      <c r="AF178" s="50">
        <v>1.649159</v>
      </c>
      <c r="AG178" s="50">
        <v>0.84199900000000005</v>
      </c>
      <c r="AH178" s="50">
        <v>0.25644699999999998</v>
      </c>
      <c r="AI178" s="50">
        <v>6.4149999999999997E-3</v>
      </c>
      <c r="AJ178" s="50">
        <v>0</v>
      </c>
      <c r="AK178" s="50">
        <v>0</v>
      </c>
      <c r="AL178" s="50">
        <v>0</v>
      </c>
      <c r="AM178" s="51" t="s">
        <v>206</v>
      </c>
    </row>
    <row r="179" spans="1:39" ht="15" customHeight="1">
      <c r="A179" s="45" t="s">
        <v>257</v>
      </c>
      <c r="B179" s="49" t="s">
        <v>87</v>
      </c>
      <c r="C179" s="50">
        <v>16</v>
      </c>
      <c r="D179" s="50">
        <v>11.827444</v>
      </c>
      <c r="E179" s="50">
        <v>6.5678349999999996</v>
      </c>
      <c r="F179" s="50">
        <v>3.972343</v>
      </c>
      <c r="G179" s="50">
        <v>3.5575869999999998</v>
      </c>
      <c r="H179" s="50">
        <v>3.0332620000000001</v>
      </c>
      <c r="I179" s="50">
        <v>2.3917630000000001</v>
      </c>
      <c r="J179" s="50">
        <v>1.658269</v>
      </c>
      <c r="K179" s="50">
        <v>0.91137199999999996</v>
      </c>
      <c r="L179" s="50">
        <v>0.32567099999999999</v>
      </c>
      <c r="M179" s="50">
        <v>3.9078000000000002E-2</v>
      </c>
      <c r="N179" s="50">
        <v>0</v>
      </c>
      <c r="O179" s="50">
        <v>0</v>
      </c>
      <c r="P179" s="50">
        <v>0</v>
      </c>
      <c r="Q179" s="50">
        <v>0</v>
      </c>
      <c r="R179" s="50">
        <v>0</v>
      </c>
      <c r="S179" s="50">
        <v>0</v>
      </c>
      <c r="T179" s="50">
        <v>0</v>
      </c>
      <c r="U179" s="50">
        <v>0</v>
      </c>
      <c r="V179" s="50">
        <v>0</v>
      </c>
      <c r="W179" s="50">
        <v>0</v>
      </c>
      <c r="X179" s="50">
        <v>0</v>
      </c>
      <c r="Y179" s="50">
        <v>0</v>
      </c>
      <c r="Z179" s="50">
        <v>0</v>
      </c>
      <c r="AA179" s="50">
        <v>0</v>
      </c>
      <c r="AB179" s="50">
        <v>0</v>
      </c>
      <c r="AC179" s="50">
        <v>0</v>
      </c>
      <c r="AD179" s="50">
        <v>0</v>
      </c>
      <c r="AE179" s="50">
        <v>0</v>
      </c>
      <c r="AF179" s="50">
        <v>0</v>
      </c>
      <c r="AG179" s="50">
        <v>0</v>
      </c>
      <c r="AH179" s="50">
        <v>0</v>
      </c>
      <c r="AI179" s="50">
        <v>0</v>
      </c>
      <c r="AJ179" s="50">
        <v>0</v>
      </c>
      <c r="AK179" s="50">
        <v>0</v>
      </c>
      <c r="AL179" s="50">
        <v>0</v>
      </c>
      <c r="AM179" s="51" t="s">
        <v>206</v>
      </c>
    </row>
    <row r="180" spans="1:39" ht="15" customHeight="1">
      <c r="A180" s="45" t="s">
        <v>258</v>
      </c>
      <c r="B180" s="48" t="s">
        <v>149</v>
      </c>
      <c r="C180" s="52">
        <v>2754</v>
      </c>
      <c r="D180" s="52">
        <v>2511.7165530000002</v>
      </c>
      <c r="E180" s="52">
        <v>2382.0947270000001</v>
      </c>
      <c r="F180" s="52">
        <v>2277.845703</v>
      </c>
      <c r="G180" s="52">
        <v>2179.44751</v>
      </c>
      <c r="H180" s="52">
        <v>2075.1901859999998</v>
      </c>
      <c r="I180" s="52">
        <v>1960.226318</v>
      </c>
      <c r="J180" s="52">
        <v>1850.788818</v>
      </c>
      <c r="K180" s="52">
        <v>1749.337769</v>
      </c>
      <c r="L180" s="52">
        <v>1648.106689</v>
      </c>
      <c r="M180" s="52">
        <v>1565.559814</v>
      </c>
      <c r="N180" s="52">
        <v>1475.911865</v>
      </c>
      <c r="O180" s="52">
        <v>1373.6770019999999</v>
      </c>
      <c r="P180" s="52">
        <v>1195.7426760000001</v>
      </c>
      <c r="Q180" s="52">
        <v>1006.298462</v>
      </c>
      <c r="R180" s="52">
        <v>799.47497599999997</v>
      </c>
      <c r="S180" s="52">
        <v>508.62890599999997</v>
      </c>
      <c r="T180" s="52">
        <v>317.28454599999998</v>
      </c>
      <c r="U180" s="52">
        <v>278.79797400000001</v>
      </c>
      <c r="V180" s="52">
        <v>246.506271</v>
      </c>
      <c r="W180" s="52">
        <v>233.58824200000001</v>
      </c>
      <c r="X180" s="52">
        <v>213.26190199999999</v>
      </c>
      <c r="Y180" s="52">
        <v>190.87645000000001</v>
      </c>
      <c r="Z180" s="52">
        <v>148.10449199999999</v>
      </c>
      <c r="AA180" s="52">
        <v>116.18302199999999</v>
      </c>
      <c r="AB180" s="52">
        <v>90.801590000000004</v>
      </c>
      <c r="AC180" s="52">
        <v>61.013061999999998</v>
      </c>
      <c r="AD180" s="52">
        <v>50.382545</v>
      </c>
      <c r="AE180" s="52">
        <v>43.863754</v>
      </c>
      <c r="AF180" s="52">
        <v>38.173828</v>
      </c>
      <c r="AG180" s="52">
        <v>31.46162</v>
      </c>
      <c r="AH180" s="52">
        <v>17.651325</v>
      </c>
      <c r="AI180" s="52">
        <v>15.072823</v>
      </c>
      <c r="AJ180" s="52">
        <v>10.043101</v>
      </c>
      <c r="AK180" s="52">
        <v>9.0257740000000002</v>
      </c>
      <c r="AL180" s="52">
        <v>7.017595</v>
      </c>
      <c r="AM180" s="53">
        <v>-0.15881999999999999</v>
      </c>
    </row>
    <row r="183" spans="1:39" ht="15" customHeight="1">
      <c r="B183" s="48" t="s">
        <v>259</v>
      </c>
    </row>
    <row r="184" spans="1:39" ht="15" customHeight="1">
      <c r="A184" s="45" t="s">
        <v>260</v>
      </c>
      <c r="B184" s="49" t="s">
        <v>81</v>
      </c>
      <c r="C184" s="50">
        <v>930</v>
      </c>
      <c r="D184" s="50">
        <v>910.30432099999996</v>
      </c>
      <c r="E184" s="50">
        <v>884.72070299999996</v>
      </c>
      <c r="F184" s="50">
        <v>867.94622800000002</v>
      </c>
      <c r="G184" s="50">
        <v>862.171875</v>
      </c>
      <c r="H184" s="50">
        <v>856.39636199999995</v>
      </c>
      <c r="I184" s="50">
        <v>855.89404300000001</v>
      </c>
      <c r="J184" s="50">
        <v>855.45831299999998</v>
      </c>
      <c r="K184" s="50">
        <v>858.00280799999996</v>
      </c>
      <c r="L184" s="50">
        <v>860.74084500000004</v>
      </c>
      <c r="M184" s="50">
        <v>862.48303199999998</v>
      </c>
      <c r="N184" s="50">
        <v>864.21978799999999</v>
      </c>
      <c r="O184" s="50">
        <v>864.01904300000001</v>
      </c>
      <c r="P184" s="50">
        <v>857.74481200000002</v>
      </c>
      <c r="Q184" s="50">
        <v>856.57202099999995</v>
      </c>
      <c r="R184" s="50">
        <v>859.41332999999997</v>
      </c>
      <c r="S184" s="50">
        <v>861.26886000000002</v>
      </c>
      <c r="T184" s="50">
        <v>863.13445999999999</v>
      </c>
      <c r="U184" s="50">
        <v>866.018372</v>
      </c>
      <c r="V184" s="50">
        <v>866.91711399999997</v>
      </c>
      <c r="W184" s="50">
        <v>867.830017</v>
      </c>
      <c r="X184" s="50">
        <v>868.75775099999998</v>
      </c>
      <c r="Y184" s="50">
        <v>870.69995100000006</v>
      </c>
      <c r="Z184" s="50">
        <v>872.65692100000001</v>
      </c>
      <c r="AA184" s="50">
        <v>875.62872300000004</v>
      </c>
      <c r="AB184" s="50">
        <v>877.61529499999995</v>
      </c>
      <c r="AC184" s="50">
        <v>879.61688200000003</v>
      </c>
      <c r="AD184" s="50">
        <v>881.63360599999999</v>
      </c>
      <c r="AE184" s="50">
        <v>884.66516100000001</v>
      </c>
      <c r="AF184" s="50">
        <v>887.71185300000002</v>
      </c>
      <c r="AG184" s="50">
        <v>890.773865</v>
      </c>
      <c r="AH184" s="50">
        <v>893.85137899999995</v>
      </c>
      <c r="AI184" s="50">
        <v>896.944031</v>
      </c>
      <c r="AJ184" s="50">
        <v>900.05218500000001</v>
      </c>
      <c r="AK184" s="50">
        <v>903.17590299999995</v>
      </c>
      <c r="AL184" s="50">
        <v>906.31536900000003</v>
      </c>
      <c r="AM184" s="51">
        <v>-1.2899999999999999E-4</v>
      </c>
    </row>
    <row r="185" spans="1:39" ht="15" customHeight="1">
      <c r="A185" s="45" t="s">
        <v>261</v>
      </c>
      <c r="B185" s="49" t="s">
        <v>89</v>
      </c>
      <c r="C185" s="50">
        <v>53</v>
      </c>
      <c r="D185" s="50">
        <v>53.279998999999997</v>
      </c>
      <c r="E185" s="50">
        <v>53.565601000000001</v>
      </c>
      <c r="F185" s="50">
        <v>53.74691</v>
      </c>
      <c r="G185" s="50">
        <v>53.628470999999998</v>
      </c>
      <c r="H185" s="50">
        <v>53.615608000000002</v>
      </c>
      <c r="I185" s="50">
        <v>53.524872000000002</v>
      </c>
      <c r="J185" s="50">
        <v>52.742843999999998</v>
      </c>
      <c r="K185" s="50">
        <v>49.699126999999997</v>
      </c>
      <c r="L185" s="50">
        <v>48.273845999999999</v>
      </c>
      <c r="M185" s="50">
        <v>48.511116000000001</v>
      </c>
      <c r="N185" s="50">
        <v>47.852432</v>
      </c>
      <c r="O185" s="50">
        <v>46.200577000000003</v>
      </c>
      <c r="P185" s="50">
        <v>46.555686999999999</v>
      </c>
      <c r="Q185" s="50">
        <v>45.917900000000003</v>
      </c>
      <c r="R185" s="50">
        <v>46.287354000000001</v>
      </c>
      <c r="S185" s="50">
        <v>46.617125999999999</v>
      </c>
      <c r="T185" s="50">
        <v>47.001503</v>
      </c>
      <c r="U185" s="50">
        <v>47.393574000000001</v>
      </c>
      <c r="V185" s="50">
        <v>47.793480000000002</v>
      </c>
      <c r="W185" s="50">
        <v>48.201393000000003</v>
      </c>
      <c r="X185" s="50">
        <v>48.617451000000003</v>
      </c>
      <c r="Y185" s="50">
        <v>49.041840000000001</v>
      </c>
      <c r="Z185" s="50">
        <v>49.474708999999997</v>
      </c>
      <c r="AA185" s="50">
        <v>49.916245000000004</v>
      </c>
      <c r="AB185" s="50">
        <v>50.366599999999998</v>
      </c>
      <c r="AC185" s="50">
        <v>50.825969999999998</v>
      </c>
      <c r="AD185" s="50">
        <v>51.294533000000001</v>
      </c>
      <c r="AE185" s="50">
        <v>51.772457000000003</v>
      </c>
      <c r="AF185" s="50">
        <v>52.259945000000002</v>
      </c>
      <c r="AG185" s="50">
        <v>52.757179000000001</v>
      </c>
      <c r="AH185" s="50">
        <v>53.264358999999999</v>
      </c>
      <c r="AI185" s="50">
        <v>53.781689</v>
      </c>
      <c r="AJ185" s="50">
        <v>54.309356999999999</v>
      </c>
      <c r="AK185" s="50">
        <v>54.847580000000001</v>
      </c>
      <c r="AL185" s="50">
        <v>55.396571999999999</v>
      </c>
      <c r="AM185" s="51">
        <v>1.1460000000000001E-3</v>
      </c>
    </row>
    <row r="186" spans="1:39" ht="15" customHeight="1">
      <c r="A186" s="45" t="s">
        <v>262</v>
      </c>
      <c r="B186" s="49" t="s">
        <v>94</v>
      </c>
      <c r="C186" s="50">
        <v>36</v>
      </c>
      <c r="D186" s="50">
        <v>31.18</v>
      </c>
      <c r="E186" s="50">
        <v>30.125601</v>
      </c>
      <c r="F186" s="50">
        <v>29.998695000000001</v>
      </c>
      <c r="G186" s="50">
        <v>29.859711000000001</v>
      </c>
      <c r="H186" s="50">
        <v>29.743338000000001</v>
      </c>
      <c r="I186" s="50">
        <v>29.942074000000002</v>
      </c>
      <c r="J186" s="50">
        <v>30.144780999999998</v>
      </c>
      <c r="K186" s="50">
        <v>30.351545000000002</v>
      </c>
      <c r="L186" s="50">
        <v>30.562442999999998</v>
      </c>
      <c r="M186" s="50">
        <v>30.777560999999999</v>
      </c>
      <c r="N186" s="50">
        <v>30.93824</v>
      </c>
      <c r="O186" s="50">
        <v>31.035809</v>
      </c>
      <c r="P186" s="50">
        <v>31.013134000000001</v>
      </c>
      <c r="Q186" s="50">
        <v>30.736794</v>
      </c>
      <c r="R186" s="50">
        <v>30.396415999999999</v>
      </c>
      <c r="S186" s="50">
        <v>30.002457</v>
      </c>
      <c r="T186" s="50">
        <v>29.412227999999999</v>
      </c>
      <c r="U186" s="50">
        <v>28.214115</v>
      </c>
      <c r="V186" s="50">
        <v>27.411282</v>
      </c>
      <c r="W186" s="50">
        <v>26.825018</v>
      </c>
      <c r="X186" s="50">
        <v>26.520771</v>
      </c>
      <c r="Y186" s="50">
        <v>26.402359000000001</v>
      </c>
      <c r="Z186" s="50">
        <v>26.412607000000001</v>
      </c>
      <c r="AA186" s="50">
        <v>26.511381</v>
      </c>
      <c r="AB186" s="50">
        <v>26.650107999999999</v>
      </c>
      <c r="AC186" s="50">
        <v>26.864225000000001</v>
      </c>
      <c r="AD186" s="50">
        <v>27.116956999999999</v>
      </c>
      <c r="AE186" s="50">
        <v>27.394361</v>
      </c>
      <c r="AF186" s="50">
        <v>27.686727999999999</v>
      </c>
      <c r="AG186" s="50">
        <v>27.990656000000001</v>
      </c>
      <c r="AH186" s="50">
        <v>28.304801999999999</v>
      </c>
      <c r="AI186" s="50">
        <v>28.628889000000001</v>
      </c>
      <c r="AJ186" s="50">
        <v>28.961931</v>
      </c>
      <c r="AK186" s="50">
        <v>29.303657999999999</v>
      </c>
      <c r="AL186" s="50">
        <v>29.653760999999999</v>
      </c>
      <c r="AM186" s="51">
        <v>-1.475E-3</v>
      </c>
    </row>
    <row r="187" spans="1:39" ht="15" customHeight="1">
      <c r="A187" s="45" t="s">
        <v>263</v>
      </c>
      <c r="B187" s="49" t="s">
        <v>99</v>
      </c>
      <c r="C187" s="50">
        <v>83</v>
      </c>
      <c r="D187" s="50">
        <v>79.460007000000004</v>
      </c>
      <c r="E187" s="50">
        <v>75.619202000000001</v>
      </c>
      <c r="F187" s="50">
        <v>75.899788000000001</v>
      </c>
      <c r="G187" s="50">
        <v>76.387939000000003</v>
      </c>
      <c r="H187" s="50">
        <v>75.885857000000001</v>
      </c>
      <c r="I187" s="50">
        <v>76.366798000000003</v>
      </c>
      <c r="J187" s="50">
        <v>75.829430000000002</v>
      </c>
      <c r="K187" s="50">
        <v>76.263382000000007</v>
      </c>
      <c r="L187" s="50">
        <v>75.800407000000007</v>
      </c>
      <c r="M187" s="50">
        <v>76.348174999999998</v>
      </c>
      <c r="N187" s="50">
        <v>76.906891000000002</v>
      </c>
      <c r="O187" s="50">
        <v>77.476791000000006</v>
      </c>
      <c r="P187" s="50">
        <v>77.058090000000007</v>
      </c>
      <c r="Q187" s="50">
        <v>76.651000999999994</v>
      </c>
      <c r="R187" s="50">
        <v>77.255782999999994</v>
      </c>
      <c r="S187" s="50">
        <v>77.872649999999993</v>
      </c>
      <c r="T187" s="50">
        <v>78.247551000000001</v>
      </c>
      <c r="U187" s="50">
        <v>77.874634</v>
      </c>
      <c r="V187" s="50">
        <v>77.941756999999996</v>
      </c>
      <c r="W187" s="50">
        <v>77.276893999999999</v>
      </c>
      <c r="X187" s="50">
        <v>77.735114999999993</v>
      </c>
      <c r="Y187" s="50">
        <v>78.269371000000007</v>
      </c>
      <c r="Z187" s="50">
        <v>78.856978999999995</v>
      </c>
      <c r="AA187" s="50">
        <v>79.489722999999998</v>
      </c>
      <c r="AB187" s="50">
        <v>80.163589000000002</v>
      </c>
      <c r="AC187" s="50">
        <v>80.874435000000005</v>
      </c>
      <c r="AD187" s="50">
        <v>81.615311000000005</v>
      </c>
      <c r="AE187" s="50">
        <v>82.381844000000001</v>
      </c>
      <c r="AF187" s="50">
        <v>83.166831999999999</v>
      </c>
      <c r="AG187" s="50">
        <v>83.974907000000002</v>
      </c>
      <c r="AH187" s="50">
        <v>84.801849000000004</v>
      </c>
      <c r="AI187" s="50">
        <v>85.647011000000006</v>
      </c>
      <c r="AJ187" s="50">
        <v>86.510077999999993</v>
      </c>
      <c r="AK187" s="50">
        <v>87.448813999999999</v>
      </c>
      <c r="AL187" s="50">
        <v>88.348906999999997</v>
      </c>
      <c r="AM187" s="51">
        <v>3.124E-3</v>
      </c>
    </row>
    <row r="188" spans="1:39" ht="15" customHeight="1">
      <c r="A188" s="45" t="s">
        <v>264</v>
      </c>
      <c r="B188" s="49" t="s">
        <v>104</v>
      </c>
      <c r="C188" s="50">
        <v>395</v>
      </c>
      <c r="D188" s="50">
        <v>397.080017</v>
      </c>
      <c r="E188" s="50">
        <v>398.891571</v>
      </c>
      <c r="F188" s="50">
        <v>402.09600799999998</v>
      </c>
      <c r="G188" s="50">
        <v>405.36456299999998</v>
      </c>
      <c r="H188" s="50">
        <v>408.69845600000002</v>
      </c>
      <c r="I188" s="50">
        <v>412.09899899999999</v>
      </c>
      <c r="J188" s="50">
        <v>414.51217700000001</v>
      </c>
      <c r="K188" s="50">
        <v>418.00967400000002</v>
      </c>
      <c r="L188" s="50">
        <v>421.52862499999998</v>
      </c>
      <c r="M188" s="50">
        <v>424.20770299999998</v>
      </c>
      <c r="N188" s="50">
        <v>426.94329800000003</v>
      </c>
      <c r="O188" s="50">
        <v>430.744415</v>
      </c>
      <c r="P188" s="50">
        <v>433.62756300000001</v>
      </c>
      <c r="Q188" s="50">
        <v>436.60934400000002</v>
      </c>
      <c r="R188" s="50">
        <v>438.66339099999999</v>
      </c>
      <c r="S188" s="50">
        <v>442.80072000000001</v>
      </c>
      <c r="T188" s="50">
        <v>446.993225</v>
      </c>
      <c r="U188" s="50">
        <v>451.30310100000003</v>
      </c>
      <c r="V188" s="50">
        <v>455.69915800000001</v>
      </c>
      <c r="W188" s="50">
        <v>459.18316700000003</v>
      </c>
      <c r="X188" s="50">
        <v>461.75680499999999</v>
      </c>
      <c r="Y188" s="50">
        <v>462.42193600000002</v>
      </c>
      <c r="Z188" s="50">
        <v>467.18038899999999</v>
      </c>
      <c r="AA188" s="50">
        <v>467.033997</v>
      </c>
      <c r="AB188" s="50">
        <v>470.98468000000003</v>
      </c>
      <c r="AC188" s="50">
        <v>474.03433200000001</v>
      </c>
      <c r="AD188" s="50">
        <v>478.18502799999999</v>
      </c>
      <c r="AE188" s="50">
        <v>482.43872099999999</v>
      </c>
      <c r="AF188" s="50">
        <v>487.79748499999999</v>
      </c>
      <c r="AG188" s="50">
        <v>493.26345800000001</v>
      </c>
      <c r="AH188" s="50">
        <v>498.83865400000002</v>
      </c>
      <c r="AI188" s="50">
        <v>504.52539100000001</v>
      </c>
      <c r="AJ188" s="50">
        <v>510.32598899999999</v>
      </c>
      <c r="AK188" s="50">
        <v>516.24243200000001</v>
      </c>
      <c r="AL188" s="50">
        <v>522.27722200000005</v>
      </c>
      <c r="AM188" s="51">
        <v>8.0929999999999995E-3</v>
      </c>
    </row>
    <row r="189" spans="1:39" ht="15" customHeight="1">
      <c r="A189" s="45" t="s">
        <v>265</v>
      </c>
      <c r="B189" s="49" t="s">
        <v>109</v>
      </c>
      <c r="C189" s="50">
        <v>82</v>
      </c>
      <c r="D189" s="50">
        <v>68.239998</v>
      </c>
      <c r="E189" s="50">
        <v>67.484795000000005</v>
      </c>
      <c r="F189" s="50">
        <v>66.285697999999996</v>
      </c>
      <c r="G189" s="50">
        <v>64.603286999999995</v>
      </c>
      <c r="H189" s="50">
        <v>63.770080999999998</v>
      </c>
      <c r="I189" s="50">
        <v>64.028571999999997</v>
      </c>
      <c r="J189" s="50">
        <v>64.180808999999996</v>
      </c>
      <c r="K189" s="50">
        <v>64.448798999999994</v>
      </c>
      <c r="L189" s="50">
        <v>63.607208</v>
      </c>
      <c r="M189" s="50">
        <v>63.784641000000001</v>
      </c>
      <c r="N189" s="50">
        <v>62.989913999999999</v>
      </c>
      <c r="O189" s="50">
        <v>62.278579999999998</v>
      </c>
      <c r="P189" s="50">
        <v>61.573020999999997</v>
      </c>
      <c r="Q189" s="50">
        <v>61.856293000000001</v>
      </c>
      <c r="R189" s="50">
        <v>62.070591</v>
      </c>
      <c r="S189" s="50">
        <v>61.382365999999998</v>
      </c>
      <c r="T189" s="50">
        <v>60.700378000000001</v>
      </c>
      <c r="U189" s="50">
        <v>61.007812000000001</v>
      </c>
      <c r="V189" s="50">
        <v>59.338669000000003</v>
      </c>
      <c r="W189" s="50">
        <v>59.676139999999997</v>
      </c>
      <c r="X189" s="50">
        <v>59.02037</v>
      </c>
      <c r="Y189" s="50">
        <v>59.371482999999998</v>
      </c>
      <c r="Z189" s="50">
        <v>59.729613999999998</v>
      </c>
      <c r="AA189" s="50">
        <v>60.094909999999999</v>
      </c>
      <c r="AB189" s="50">
        <v>60.467509999999997</v>
      </c>
      <c r="AC189" s="50">
        <v>60.847560999999999</v>
      </c>
      <c r="AD189" s="50">
        <v>61.235210000000002</v>
      </c>
      <c r="AE189" s="50">
        <v>61.630619000000003</v>
      </c>
      <c r="AF189" s="50">
        <v>62.033932</v>
      </c>
      <c r="AG189" s="50">
        <v>62.296275999999999</v>
      </c>
      <c r="AH189" s="50">
        <v>63.322212</v>
      </c>
      <c r="AI189" s="50">
        <v>64.398689000000005</v>
      </c>
      <c r="AJ189" s="50">
        <v>65.528167999999994</v>
      </c>
      <c r="AK189" s="50">
        <v>66.713272000000003</v>
      </c>
      <c r="AL189" s="50">
        <v>67.956756999999996</v>
      </c>
      <c r="AM189" s="51">
        <v>-1.22E-4</v>
      </c>
    </row>
    <row r="190" spans="1:39" ht="15" customHeight="1">
      <c r="A190" s="45" t="s">
        <v>266</v>
      </c>
      <c r="B190" s="49" t="s">
        <v>114</v>
      </c>
      <c r="C190" s="50">
        <v>108</v>
      </c>
      <c r="D190" s="50">
        <v>109.619995</v>
      </c>
      <c r="E190" s="50">
        <v>110.612396</v>
      </c>
      <c r="F190" s="50">
        <v>112.073448</v>
      </c>
      <c r="G190" s="50">
        <v>113.792618</v>
      </c>
      <c r="H190" s="50">
        <v>115.54613500000001</v>
      </c>
      <c r="I190" s="50">
        <v>117.33474699999999</v>
      </c>
      <c r="J190" s="50">
        <v>118.872101</v>
      </c>
      <c r="K190" s="50">
        <v>120.720184</v>
      </c>
      <c r="L190" s="50">
        <v>122.47554</v>
      </c>
      <c r="M190" s="50">
        <v>123.411598</v>
      </c>
      <c r="N190" s="50">
        <v>117.031975</v>
      </c>
      <c r="O190" s="50">
        <v>118.355873</v>
      </c>
      <c r="P190" s="50">
        <v>119.410439</v>
      </c>
      <c r="Q190" s="50">
        <v>121.49672700000001</v>
      </c>
      <c r="R190" s="50">
        <v>123.634277</v>
      </c>
      <c r="S190" s="50">
        <v>125.81459</v>
      </c>
      <c r="T190" s="50">
        <v>128.03848300000001</v>
      </c>
      <c r="U190" s="50">
        <v>130.27593999999999</v>
      </c>
      <c r="V190" s="50">
        <v>132.578293</v>
      </c>
      <c r="W190" s="50">
        <v>134.937805</v>
      </c>
      <c r="X190" s="50">
        <v>137.344482</v>
      </c>
      <c r="Y190" s="50">
        <v>139.799362</v>
      </c>
      <c r="Z190" s="50">
        <v>142.30329900000001</v>
      </c>
      <c r="AA190" s="50">
        <v>144.12425200000001</v>
      </c>
      <c r="AB190" s="50">
        <v>147.08677700000001</v>
      </c>
      <c r="AC190" s="50">
        <v>150.112122</v>
      </c>
      <c r="AD190" s="50">
        <v>153.20167499999999</v>
      </c>
      <c r="AE190" s="50">
        <v>156.35676599999999</v>
      </c>
      <c r="AF190" s="50">
        <v>159.57887299999999</v>
      </c>
      <c r="AG190" s="50">
        <v>162.86947599999999</v>
      </c>
      <c r="AH190" s="50">
        <v>166.230087</v>
      </c>
      <c r="AI190" s="50">
        <v>169.662094</v>
      </c>
      <c r="AJ190" s="50">
        <v>173.16709900000001</v>
      </c>
      <c r="AK190" s="50">
        <v>176.746826</v>
      </c>
      <c r="AL190" s="50">
        <v>180.40278599999999</v>
      </c>
      <c r="AM190" s="51">
        <v>1.4760000000000001E-2</v>
      </c>
    </row>
    <row r="191" spans="1:39" ht="15" customHeight="1">
      <c r="A191" s="45" t="s">
        <v>267</v>
      </c>
      <c r="B191" s="49" t="s">
        <v>119</v>
      </c>
      <c r="C191" s="50">
        <v>59</v>
      </c>
      <c r="D191" s="50">
        <v>57.559998</v>
      </c>
      <c r="E191" s="50">
        <v>58.131199000000002</v>
      </c>
      <c r="F191" s="50">
        <v>58.265022000000002</v>
      </c>
      <c r="G191" s="50">
        <v>58.133400000000002</v>
      </c>
      <c r="H191" s="50">
        <v>58.593113000000002</v>
      </c>
      <c r="I191" s="50">
        <v>59.075851</v>
      </c>
      <c r="J191" s="50">
        <v>59.546317999999999</v>
      </c>
      <c r="K191" s="50">
        <v>60.000228999999997</v>
      </c>
      <c r="L191" s="50">
        <v>60.440907000000003</v>
      </c>
      <c r="M191" s="50">
        <v>59.865524000000001</v>
      </c>
      <c r="N191" s="50">
        <v>60.279384999999998</v>
      </c>
      <c r="O191" s="50">
        <v>60.626536999999999</v>
      </c>
      <c r="P191" s="50">
        <v>60.86018</v>
      </c>
      <c r="Q191" s="50">
        <v>60.736758999999999</v>
      </c>
      <c r="R191" s="50">
        <v>60.958694000000001</v>
      </c>
      <c r="S191" s="50">
        <v>61.172381999999999</v>
      </c>
      <c r="T191" s="50">
        <v>61.470947000000002</v>
      </c>
      <c r="U191" s="50">
        <v>61.766570999999999</v>
      </c>
      <c r="V191" s="50">
        <v>62.068877999999998</v>
      </c>
      <c r="W191" s="50">
        <v>62.382750999999999</v>
      </c>
      <c r="X191" s="50">
        <v>62.710293</v>
      </c>
      <c r="Y191" s="50">
        <v>63.042889000000002</v>
      </c>
      <c r="Z191" s="50">
        <v>62.394958000000003</v>
      </c>
      <c r="AA191" s="50">
        <v>62.755096000000002</v>
      </c>
      <c r="AB191" s="50">
        <v>63.136623</v>
      </c>
      <c r="AC191" s="50">
        <v>62.520969000000001</v>
      </c>
      <c r="AD191" s="50">
        <v>62.125698</v>
      </c>
      <c r="AE191" s="50">
        <v>63.081313999999999</v>
      </c>
      <c r="AF191" s="50">
        <v>63.888522999999999</v>
      </c>
      <c r="AG191" s="50">
        <v>63.333649000000001</v>
      </c>
      <c r="AH191" s="50">
        <v>62.576808999999997</v>
      </c>
      <c r="AI191" s="50">
        <v>63.067917000000001</v>
      </c>
      <c r="AJ191" s="50">
        <v>64.123001000000002</v>
      </c>
      <c r="AK191" s="50">
        <v>65.199180999999996</v>
      </c>
      <c r="AL191" s="50">
        <v>66.296882999999994</v>
      </c>
      <c r="AM191" s="51">
        <v>4.1650000000000003E-3</v>
      </c>
    </row>
    <row r="192" spans="1:39" ht="15" customHeight="1">
      <c r="A192" s="45" t="s">
        <v>268</v>
      </c>
      <c r="B192" s="49" t="s">
        <v>124</v>
      </c>
      <c r="C192" s="50">
        <v>172</v>
      </c>
      <c r="D192" s="50">
        <v>167.363922</v>
      </c>
      <c r="E192" s="50">
        <v>169.474411</v>
      </c>
      <c r="F192" s="50">
        <v>171.263901</v>
      </c>
      <c r="G192" s="50">
        <v>173.089157</v>
      </c>
      <c r="H192" s="50">
        <v>174.95095800000001</v>
      </c>
      <c r="I192" s="50">
        <v>176.849976</v>
      </c>
      <c r="J192" s="50">
        <v>178.78698700000001</v>
      </c>
      <c r="K192" s="50">
        <v>180.76269500000001</v>
      </c>
      <c r="L192" s="50">
        <v>182.77795399999999</v>
      </c>
      <c r="M192" s="50">
        <v>184.83351099999999</v>
      </c>
      <c r="N192" s="50">
        <v>186.930206</v>
      </c>
      <c r="O192" s="50">
        <v>189.06878699999999</v>
      </c>
      <c r="P192" s="50">
        <v>191.250168</v>
      </c>
      <c r="Q192" s="50">
        <v>193.47517400000001</v>
      </c>
      <c r="R192" s="50">
        <v>195.74468999999999</v>
      </c>
      <c r="S192" s="50">
        <v>196.80264299999999</v>
      </c>
      <c r="T192" s="50">
        <v>201.19670099999999</v>
      </c>
      <c r="U192" s="50">
        <v>205.80246</v>
      </c>
      <c r="V192" s="50">
        <v>210.398224</v>
      </c>
      <c r="W192" s="50">
        <v>215.14657600000001</v>
      </c>
      <c r="X192" s="50">
        <v>220.03793300000001</v>
      </c>
      <c r="Y192" s="50">
        <v>224.92465200000001</v>
      </c>
      <c r="Z192" s="50">
        <v>230.05749499999999</v>
      </c>
      <c r="AA192" s="50">
        <v>235.052032</v>
      </c>
      <c r="AB192" s="50">
        <v>240.156372</v>
      </c>
      <c r="AC192" s="50">
        <v>245.433807</v>
      </c>
      <c r="AD192" s="50">
        <v>250.874008</v>
      </c>
      <c r="AE192" s="50">
        <v>256.50238000000002</v>
      </c>
      <c r="AF192" s="50">
        <v>262.32012900000001</v>
      </c>
      <c r="AG192" s="50">
        <v>268.32754499999999</v>
      </c>
      <c r="AH192" s="50">
        <v>274.53381300000001</v>
      </c>
      <c r="AI192" s="50">
        <v>280.95049999999998</v>
      </c>
      <c r="AJ192" s="50">
        <v>287.57440200000002</v>
      </c>
      <c r="AK192" s="50">
        <v>294.41656499999999</v>
      </c>
      <c r="AL192" s="50">
        <v>301.484283</v>
      </c>
      <c r="AM192" s="51">
        <v>1.7461000000000001E-2</v>
      </c>
    </row>
    <row r="193" spans="1:39" ht="15" customHeight="1">
      <c r="A193" s="45" t="s">
        <v>269</v>
      </c>
      <c r="B193" s="49" t="s">
        <v>129</v>
      </c>
      <c r="C193" s="50">
        <v>66</v>
      </c>
      <c r="D193" s="50">
        <v>67.279999000000004</v>
      </c>
      <c r="E193" s="50">
        <v>68.965598999999997</v>
      </c>
      <c r="F193" s="50">
        <v>70.756157000000002</v>
      </c>
      <c r="G193" s="50">
        <v>72.646254999999996</v>
      </c>
      <c r="H193" s="50">
        <v>74.612244000000004</v>
      </c>
      <c r="I193" s="50">
        <v>76.591292999999993</v>
      </c>
      <c r="J193" s="50">
        <v>78.526450999999994</v>
      </c>
      <c r="K193" s="50">
        <v>80.382003999999995</v>
      </c>
      <c r="L193" s="50">
        <v>82.150665000000004</v>
      </c>
      <c r="M193" s="50">
        <v>83.866066000000004</v>
      </c>
      <c r="N193" s="50">
        <v>85.553047000000007</v>
      </c>
      <c r="O193" s="50">
        <v>85.202492000000007</v>
      </c>
      <c r="P193" s="50">
        <v>85.828368999999995</v>
      </c>
      <c r="Q193" s="50">
        <v>86.484183999999999</v>
      </c>
      <c r="R193" s="50">
        <v>88.173119</v>
      </c>
      <c r="S193" s="50">
        <v>89.895836000000003</v>
      </c>
      <c r="T193" s="50">
        <v>91.653000000000006</v>
      </c>
      <c r="U193" s="50">
        <v>93.289260999999996</v>
      </c>
      <c r="V193" s="50">
        <v>94.117431999999994</v>
      </c>
      <c r="W193" s="50">
        <v>95.979590999999999</v>
      </c>
      <c r="X193" s="50">
        <v>97.881546</v>
      </c>
      <c r="Y193" s="50">
        <v>99.819618000000006</v>
      </c>
      <c r="Z193" s="50">
        <v>101.79840900000001</v>
      </c>
      <c r="AA193" s="50">
        <v>103.81675</v>
      </c>
      <c r="AB193" s="50">
        <v>105.875435</v>
      </c>
      <c r="AC193" s="50">
        <v>107.97532699999999</v>
      </c>
      <c r="AD193" s="50">
        <v>110.117188</v>
      </c>
      <c r="AE193" s="50">
        <v>112.30191000000001</v>
      </c>
      <c r="AF193" s="50">
        <v>114.530304</v>
      </c>
      <c r="AG193" s="50">
        <v>116.803299</v>
      </c>
      <c r="AH193" s="50">
        <v>119.12172700000001</v>
      </c>
      <c r="AI193" s="50">
        <v>121.486542</v>
      </c>
      <c r="AJ193" s="50">
        <v>123.898636</v>
      </c>
      <c r="AK193" s="50">
        <v>126.35895499999999</v>
      </c>
      <c r="AL193" s="50">
        <v>128.868515</v>
      </c>
      <c r="AM193" s="51">
        <v>1.9300000000000001E-2</v>
      </c>
    </row>
    <row r="194" spans="1:39" ht="15" customHeight="1">
      <c r="A194" s="45" t="s">
        <v>270</v>
      </c>
      <c r="B194" s="49" t="s">
        <v>134</v>
      </c>
      <c r="C194" s="50">
        <v>87</v>
      </c>
      <c r="D194" s="50">
        <v>86.800003000000004</v>
      </c>
      <c r="E194" s="50">
        <v>85.295997999999997</v>
      </c>
      <c r="F194" s="50">
        <v>85.903914999999998</v>
      </c>
      <c r="G194" s="50">
        <v>86.752883999999995</v>
      </c>
      <c r="H194" s="50">
        <v>87.618819999999999</v>
      </c>
      <c r="I194" s="50">
        <v>88.502089999999995</v>
      </c>
      <c r="J194" s="50">
        <v>89.403030000000001</v>
      </c>
      <c r="K194" s="50">
        <v>90.281525000000002</v>
      </c>
      <c r="L194" s="50">
        <v>91.218849000000006</v>
      </c>
      <c r="M194" s="50">
        <v>92.099586000000002</v>
      </c>
      <c r="N194" s="50">
        <v>92.979202000000001</v>
      </c>
      <c r="O194" s="50">
        <v>93.923903999999993</v>
      </c>
      <c r="P194" s="50">
        <v>94.898064000000005</v>
      </c>
      <c r="Q194" s="50">
        <v>95.851219</v>
      </c>
      <c r="R194" s="50">
        <v>96.862564000000006</v>
      </c>
      <c r="S194" s="50">
        <v>97.726601000000002</v>
      </c>
      <c r="T194" s="50">
        <v>98.480948999999995</v>
      </c>
      <c r="U194" s="50">
        <v>98.386612</v>
      </c>
      <c r="V194" s="50">
        <v>98.733429000000001</v>
      </c>
      <c r="W194" s="50">
        <v>98.373076999999995</v>
      </c>
      <c r="X194" s="50">
        <v>92.008201999999997</v>
      </c>
      <c r="Y194" s="50">
        <v>93.291588000000004</v>
      </c>
      <c r="Z194" s="50">
        <v>94.528144999999995</v>
      </c>
      <c r="AA194" s="50">
        <v>95.789421000000004</v>
      </c>
      <c r="AB194" s="50">
        <v>97.075935000000001</v>
      </c>
      <c r="AC194" s="50">
        <v>98.388167999999993</v>
      </c>
      <c r="AD194" s="50">
        <v>99.726630999999998</v>
      </c>
      <c r="AE194" s="50">
        <v>101.07621</v>
      </c>
      <c r="AF194" s="50">
        <v>102.468445</v>
      </c>
      <c r="AG194" s="50">
        <v>103.888519</v>
      </c>
      <c r="AH194" s="50">
        <v>105.33702099999999</v>
      </c>
      <c r="AI194" s="50">
        <v>106.813416</v>
      </c>
      <c r="AJ194" s="50">
        <v>108.31813</v>
      </c>
      <c r="AK194" s="50">
        <v>109.854202</v>
      </c>
      <c r="AL194" s="50">
        <v>111.42202</v>
      </c>
      <c r="AM194" s="51">
        <v>7.3720000000000001E-3</v>
      </c>
    </row>
    <row r="195" spans="1:39" ht="15" customHeight="1">
      <c r="A195" s="45" t="s">
        <v>271</v>
      </c>
      <c r="B195" s="49" t="s">
        <v>139</v>
      </c>
      <c r="C195" s="50">
        <v>21</v>
      </c>
      <c r="D195" s="50">
        <v>21</v>
      </c>
      <c r="E195" s="50">
        <v>21</v>
      </c>
      <c r="F195" s="50">
        <v>21</v>
      </c>
      <c r="G195" s="50">
        <v>21</v>
      </c>
      <c r="H195" s="50">
        <v>21</v>
      </c>
      <c r="I195" s="50">
        <v>21</v>
      </c>
      <c r="J195" s="50">
        <v>20.999998000000001</v>
      </c>
      <c r="K195" s="50">
        <v>21</v>
      </c>
      <c r="L195" s="50">
        <v>21</v>
      </c>
      <c r="M195" s="50">
        <v>21</v>
      </c>
      <c r="N195" s="50">
        <v>21</v>
      </c>
      <c r="O195" s="50">
        <v>20.999998000000001</v>
      </c>
      <c r="P195" s="50">
        <v>20.945281999999999</v>
      </c>
      <c r="Q195" s="50">
        <v>20.945281999999999</v>
      </c>
      <c r="R195" s="50">
        <v>20.897376999999999</v>
      </c>
      <c r="S195" s="50">
        <v>20.87574</v>
      </c>
      <c r="T195" s="50">
        <v>22.756042000000001</v>
      </c>
      <c r="U195" s="50">
        <v>25.594812000000001</v>
      </c>
      <c r="V195" s="50">
        <v>28.636551000000001</v>
      </c>
      <c r="W195" s="50">
        <v>31.893238</v>
      </c>
      <c r="X195" s="50">
        <v>35.365875000000003</v>
      </c>
      <c r="Y195" s="50">
        <v>39.051352999999999</v>
      </c>
      <c r="Z195" s="50">
        <v>41.944595</v>
      </c>
      <c r="AA195" s="50">
        <v>46.047077000000002</v>
      </c>
      <c r="AB195" s="50">
        <v>50.352718000000003</v>
      </c>
      <c r="AC195" s="50">
        <v>54.874679999999998</v>
      </c>
      <c r="AD195" s="50">
        <v>59.611865999999999</v>
      </c>
      <c r="AE195" s="50">
        <v>62.563282000000001</v>
      </c>
      <c r="AF195" s="50">
        <v>67.728202999999993</v>
      </c>
      <c r="AG195" s="50">
        <v>73.106323000000003</v>
      </c>
      <c r="AH195" s="50">
        <v>78.697913999999997</v>
      </c>
      <c r="AI195" s="50">
        <v>84.503983000000005</v>
      </c>
      <c r="AJ195" s="50">
        <v>90.526511999999997</v>
      </c>
      <c r="AK195" s="50">
        <v>97.311881999999997</v>
      </c>
      <c r="AL195" s="50">
        <v>104.408417</v>
      </c>
      <c r="AM195" s="51">
        <v>4.8300999999999997E-2</v>
      </c>
    </row>
    <row r="196" spans="1:39" ht="15" customHeight="1">
      <c r="A196" s="45" t="s">
        <v>272</v>
      </c>
      <c r="B196" s="49" t="s">
        <v>144</v>
      </c>
      <c r="C196" s="50">
        <v>22</v>
      </c>
      <c r="D196" s="50">
        <v>22</v>
      </c>
      <c r="E196" s="50">
        <v>22</v>
      </c>
      <c r="F196" s="50">
        <v>22.000001999999999</v>
      </c>
      <c r="G196" s="50">
        <v>22</v>
      </c>
      <c r="H196" s="50">
        <v>22</v>
      </c>
      <c r="I196" s="50">
        <v>22</v>
      </c>
      <c r="J196" s="50">
        <v>22</v>
      </c>
      <c r="K196" s="50">
        <v>22</v>
      </c>
      <c r="L196" s="50">
        <v>22</v>
      </c>
      <c r="M196" s="50">
        <v>22.000001999999999</v>
      </c>
      <c r="N196" s="50">
        <v>22</v>
      </c>
      <c r="O196" s="50">
        <v>22</v>
      </c>
      <c r="P196" s="50">
        <v>22</v>
      </c>
      <c r="Q196" s="50">
        <v>22.000001999999999</v>
      </c>
      <c r="R196" s="50">
        <v>22</v>
      </c>
      <c r="S196" s="50">
        <v>22.000001999999999</v>
      </c>
      <c r="T196" s="50">
        <v>22.149508999999998</v>
      </c>
      <c r="U196" s="50">
        <v>22.365444</v>
      </c>
      <c r="V196" s="50">
        <v>22.588322000000002</v>
      </c>
      <c r="W196" s="50">
        <v>22.811233999999999</v>
      </c>
      <c r="X196" s="50">
        <v>23.041419999999999</v>
      </c>
      <c r="Y196" s="50">
        <v>23.279236000000001</v>
      </c>
      <c r="Z196" s="50">
        <v>22.491755999999999</v>
      </c>
      <c r="AA196" s="50">
        <v>22.718029000000001</v>
      </c>
      <c r="AB196" s="50">
        <v>23.017160000000001</v>
      </c>
      <c r="AC196" s="50">
        <v>23.269939000000001</v>
      </c>
      <c r="AD196" s="50">
        <v>23.525700000000001</v>
      </c>
      <c r="AE196" s="50">
        <v>23.784468</v>
      </c>
      <c r="AF196" s="50">
        <v>24.046322</v>
      </c>
      <c r="AG196" s="50">
        <v>24.311377</v>
      </c>
      <c r="AH196" s="50">
        <v>24.562721</v>
      </c>
      <c r="AI196" s="50">
        <v>24.851709</v>
      </c>
      <c r="AJ196" s="50">
        <v>25.124222</v>
      </c>
      <c r="AK196" s="50">
        <v>25.407017</v>
      </c>
      <c r="AL196" s="50">
        <v>25.69087</v>
      </c>
      <c r="AM196" s="51">
        <v>4.5719999999999997E-3</v>
      </c>
    </row>
    <row r="197" spans="1:39" ht="15" customHeight="1" thickBot="1">
      <c r="A197" s="45" t="s">
        <v>273</v>
      </c>
      <c r="B197" s="48" t="s">
        <v>149</v>
      </c>
      <c r="C197" s="52">
        <v>2114</v>
      </c>
      <c r="D197" s="52">
        <v>2071.1684570000002</v>
      </c>
      <c r="E197" s="52">
        <v>2045.8869629999999</v>
      </c>
      <c r="F197" s="52">
        <v>2037.235962</v>
      </c>
      <c r="G197" s="52">
        <v>2039.4300539999999</v>
      </c>
      <c r="H197" s="52">
        <v>2042.4307859999999</v>
      </c>
      <c r="I197" s="52">
        <v>2053.2094729999999</v>
      </c>
      <c r="J197" s="52">
        <v>2061.0034179999998</v>
      </c>
      <c r="K197" s="52">
        <v>2071.921875</v>
      </c>
      <c r="L197" s="52">
        <v>2082.5776369999999</v>
      </c>
      <c r="M197" s="52">
        <v>2093.1884770000001</v>
      </c>
      <c r="N197" s="52">
        <v>2095.624268</v>
      </c>
      <c r="O197" s="52">
        <v>2101.9328609999998</v>
      </c>
      <c r="P197" s="52">
        <v>2102.764893</v>
      </c>
      <c r="Q197" s="52">
        <v>2109.3330080000001</v>
      </c>
      <c r="R197" s="52">
        <v>2122.3576659999999</v>
      </c>
      <c r="S197" s="52">
        <v>2134.2316890000002</v>
      </c>
      <c r="T197" s="52">
        <v>2151.235107</v>
      </c>
      <c r="U197" s="52">
        <v>2169.2922359999998</v>
      </c>
      <c r="V197" s="52">
        <v>2184.2226559999999</v>
      </c>
      <c r="W197" s="52">
        <v>2200.5170899999998</v>
      </c>
      <c r="X197" s="52">
        <v>2210.7983399999998</v>
      </c>
      <c r="Y197" s="52">
        <v>2229.4157709999999</v>
      </c>
      <c r="Z197" s="52">
        <v>2249.8298340000001</v>
      </c>
      <c r="AA197" s="52">
        <v>2268.9772950000001</v>
      </c>
      <c r="AB197" s="52">
        <v>2292.9484859999998</v>
      </c>
      <c r="AC197" s="52">
        <v>2315.6381839999999</v>
      </c>
      <c r="AD197" s="52">
        <v>2340.2631839999999</v>
      </c>
      <c r="AE197" s="52">
        <v>2365.9494629999999</v>
      </c>
      <c r="AF197" s="52">
        <v>2395.217529</v>
      </c>
      <c r="AG197" s="52">
        <v>2423.6965329999998</v>
      </c>
      <c r="AH197" s="52">
        <v>2453.443115</v>
      </c>
      <c r="AI197" s="52">
        <v>2485.2614749999998</v>
      </c>
      <c r="AJ197" s="52">
        <v>2518.4196780000002</v>
      </c>
      <c r="AK197" s="52">
        <v>2553.0263669999999</v>
      </c>
      <c r="AL197" s="52">
        <v>2588.522461</v>
      </c>
      <c r="AM197" s="53">
        <v>6.5799999999999999E-3</v>
      </c>
    </row>
    <row r="198" spans="1:39" ht="15" customHeight="1">
      <c r="B198" s="197" t="s">
        <v>274</v>
      </c>
      <c r="C198" s="197"/>
      <c r="D198" s="197"/>
      <c r="E198" s="197"/>
      <c r="F198" s="197"/>
      <c r="G198" s="197"/>
      <c r="H198" s="197"/>
      <c r="I198" s="197"/>
      <c r="J198" s="197"/>
      <c r="K198" s="197"/>
      <c r="L198" s="197"/>
      <c r="M198" s="197"/>
      <c r="N198" s="197"/>
      <c r="O198" s="197"/>
      <c r="P198" s="197"/>
      <c r="Q198" s="197"/>
      <c r="R198" s="197"/>
      <c r="S198" s="197"/>
      <c r="T198" s="197"/>
      <c r="U198" s="197"/>
      <c r="V198" s="197"/>
      <c r="W198" s="197"/>
      <c r="X198" s="197"/>
      <c r="Y198" s="197"/>
      <c r="Z198" s="197"/>
      <c r="AA198" s="197"/>
      <c r="AB198" s="197"/>
      <c r="AC198" s="197"/>
      <c r="AD198" s="197"/>
      <c r="AE198" s="197"/>
      <c r="AF198" s="197"/>
      <c r="AG198" s="197"/>
      <c r="AH198" s="197"/>
      <c r="AI198" s="197"/>
      <c r="AJ198" s="197"/>
      <c r="AK198" s="197"/>
      <c r="AL198" s="197"/>
      <c r="AM198" s="197"/>
    </row>
    <row r="199" spans="1:39" ht="15" customHeight="1">
      <c r="B199" s="54" t="s">
        <v>275</v>
      </c>
    </row>
  </sheetData>
  <mergeCells count="1">
    <mergeCell ref="B198:AM198"/>
  </mergeCell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topLeftCell="A4" workbookViewId="0">
      <selection activeCell="K19" sqref="K19"/>
    </sheetView>
  </sheetViews>
  <sheetFormatPr defaultRowHeight="14.5"/>
  <cols>
    <col min="1" max="1" width="3" style="86" customWidth="1"/>
    <col min="2" max="2" width="46" style="86" customWidth="1"/>
    <col min="3" max="29" width="9.7265625" style="86" customWidth="1"/>
    <col min="30" max="30" width="12.7265625" customWidth="1"/>
    <col min="257" max="257" width="3" customWidth="1"/>
    <col min="258" max="258" width="46" customWidth="1"/>
    <col min="259" max="285" width="9.7265625" customWidth="1"/>
    <col min="286" max="286" width="12.7265625" customWidth="1"/>
    <col min="513" max="513" width="3" customWidth="1"/>
    <col min="514" max="514" width="46" customWidth="1"/>
    <col min="515" max="541" width="9.7265625" customWidth="1"/>
    <col min="542" max="542" width="12.7265625" customWidth="1"/>
    <col min="769" max="769" width="3" customWidth="1"/>
    <col min="770" max="770" width="46" customWidth="1"/>
    <col min="771" max="797" width="9.7265625" customWidth="1"/>
    <col min="798" max="798" width="12.7265625" customWidth="1"/>
    <col min="1025" max="1025" width="3" customWidth="1"/>
    <col min="1026" max="1026" width="46" customWidth="1"/>
    <col min="1027" max="1053" width="9.7265625" customWidth="1"/>
    <col min="1054" max="1054" width="12.7265625" customWidth="1"/>
    <col min="1281" max="1281" width="3" customWidth="1"/>
    <col min="1282" max="1282" width="46" customWidth="1"/>
    <col min="1283" max="1309" width="9.7265625" customWidth="1"/>
    <col min="1310" max="1310" width="12.7265625" customWidth="1"/>
    <col min="1537" max="1537" width="3" customWidth="1"/>
    <col min="1538" max="1538" width="46" customWidth="1"/>
    <col min="1539" max="1565" width="9.7265625" customWidth="1"/>
    <col min="1566" max="1566" width="12.7265625" customWidth="1"/>
    <col min="1793" max="1793" width="3" customWidth="1"/>
    <col min="1794" max="1794" width="46" customWidth="1"/>
    <col min="1795" max="1821" width="9.7265625" customWidth="1"/>
    <col min="1822" max="1822" width="12.7265625" customWidth="1"/>
    <col min="2049" max="2049" width="3" customWidth="1"/>
    <col min="2050" max="2050" width="46" customWidth="1"/>
    <col min="2051" max="2077" width="9.7265625" customWidth="1"/>
    <col min="2078" max="2078" width="12.7265625" customWidth="1"/>
    <col min="2305" max="2305" width="3" customWidth="1"/>
    <col min="2306" max="2306" width="46" customWidth="1"/>
    <col min="2307" max="2333" width="9.7265625" customWidth="1"/>
    <col min="2334" max="2334" width="12.7265625" customWidth="1"/>
    <col min="2561" max="2561" width="3" customWidth="1"/>
    <col min="2562" max="2562" width="46" customWidth="1"/>
    <col min="2563" max="2589" width="9.7265625" customWidth="1"/>
    <col min="2590" max="2590" width="12.7265625" customWidth="1"/>
    <col min="2817" max="2817" width="3" customWidth="1"/>
    <col min="2818" max="2818" width="46" customWidth="1"/>
    <col min="2819" max="2845" width="9.7265625" customWidth="1"/>
    <col min="2846" max="2846" width="12.7265625" customWidth="1"/>
    <col min="3073" max="3073" width="3" customWidth="1"/>
    <col min="3074" max="3074" width="46" customWidth="1"/>
    <col min="3075" max="3101" width="9.7265625" customWidth="1"/>
    <col min="3102" max="3102" width="12.7265625" customWidth="1"/>
    <col min="3329" max="3329" width="3" customWidth="1"/>
    <col min="3330" max="3330" width="46" customWidth="1"/>
    <col min="3331" max="3357" width="9.7265625" customWidth="1"/>
    <col min="3358" max="3358" width="12.7265625" customWidth="1"/>
    <col min="3585" max="3585" width="3" customWidth="1"/>
    <col min="3586" max="3586" width="46" customWidth="1"/>
    <col min="3587" max="3613" width="9.7265625" customWidth="1"/>
    <col min="3614" max="3614" width="12.7265625" customWidth="1"/>
    <col min="3841" max="3841" width="3" customWidth="1"/>
    <col min="3842" max="3842" width="46" customWidth="1"/>
    <col min="3843" max="3869" width="9.7265625" customWidth="1"/>
    <col min="3870" max="3870" width="12.7265625" customWidth="1"/>
    <col min="4097" max="4097" width="3" customWidth="1"/>
    <col min="4098" max="4098" width="46" customWidth="1"/>
    <col min="4099" max="4125" width="9.7265625" customWidth="1"/>
    <col min="4126" max="4126" width="12.7265625" customWidth="1"/>
    <col min="4353" max="4353" width="3" customWidth="1"/>
    <col min="4354" max="4354" width="46" customWidth="1"/>
    <col min="4355" max="4381" width="9.7265625" customWidth="1"/>
    <col min="4382" max="4382" width="12.7265625" customWidth="1"/>
    <col min="4609" max="4609" width="3" customWidth="1"/>
    <col min="4610" max="4610" width="46" customWidth="1"/>
    <col min="4611" max="4637" width="9.7265625" customWidth="1"/>
    <col min="4638" max="4638" width="12.7265625" customWidth="1"/>
    <col min="4865" max="4865" width="3" customWidth="1"/>
    <col min="4866" max="4866" width="46" customWidth="1"/>
    <col min="4867" max="4893" width="9.7265625" customWidth="1"/>
    <col min="4894" max="4894" width="12.7265625" customWidth="1"/>
    <col min="5121" max="5121" width="3" customWidth="1"/>
    <col min="5122" max="5122" width="46" customWidth="1"/>
    <col min="5123" max="5149" width="9.7265625" customWidth="1"/>
    <col min="5150" max="5150" width="12.7265625" customWidth="1"/>
    <col min="5377" max="5377" width="3" customWidth="1"/>
    <col min="5378" max="5378" width="46" customWidth="1"/>
    <col min="5379" max="5405" width="9.7265625" customWidth="1"/>
    <col min="5406" max="5406" width="12.7265625" customWidth="1"/>
    <col min="5633" max="5633" width="3" customWidth="1"/>
    <col min="5634" max="5634" width="46" customWidth="1"/>
    <col min="5635" max="5661" width="9.7265625" customWidth="1"/>
    <col min="5662" max="5662" width="12.7265625" customWidth="1"/>
    <col min="5889" max="5889" width="3" customWidth="1"/>
    <col min="5890" max="5890" width="46" customWidth="1"/>
    <col min="5891" max="5917" width="9.7265625" customWidth="1"/>
    <col min="5918" max="5918" width="12.7265625" customWidth="1"/>
    <col min="6145" max="6145" width="3" customWidth="1"/>
    <col min="6146" max="6146" width="46" customWidth="1"/>
    <col min="6147" max="6173" width="9.7265625" customWidth="1"/>
    <col min="6174" max="6174" width="12.7265625" customWidth="1"/>
    <col min="6401" max="6401" width="3" customWidth="1"/>
    <col min="6402" max="6402" width="46" customWidth="1"/>
    <col min="6403" max="6429" width="9.7265625" customWidth="1"/>
    <col min="6430" max="6430" width="12.7265625" customWidth="1"/>
    <col min="6657" max="6657" width="3" customWidth="1"/>
    <col min="6658" max="6658" width="46" customWidth="1"/>
    <col min="6659" max="6685" width="9.7265625" customWidth="1"/>
    <col min="6686" max="6686" width="12.7265625" customWidth="1"/>
    <col min="6913" max="6913" width="3" customWidth="1"/>
    <col min="6914" max="6914" width="46" customWidth="1"/>
    <col min="6915" max="6941" width="9.7265625" customWidth="1"/>
    <col min="6942" max="6942" width="12.7265625" customWidth="1"/>
    <col min="7169" max="7169" width="3" customWidth="1"/>
    <col min="7170" max="7170" width="46" customWidth="1"/>
    <col min="7171" max="7197" width="9.7265625" customWidth="1"/>
    <col min="7198" max="7198" width="12.7265625" customWidth="1"/>
    <col min="7425" max="7425" width="3" customWidth="1"/>
    <col min="7426" max="7426" width="46" customWidth="1"/>
    <col min="7427" max="7453" width="9.7265625" customWidth="1"/>
    <col min="7454" max="7454" width="12.7265625" customWidth="1"/>
    <col min="7681" max="7681" width="3" customWidth="1"/>
    <col min="7682" max="7682" width="46" customWidth="1"/>
    <col min="7683" max="7709" width="9.7265625" customWidth="1"/>
    <col min="7710" max="7710" width="12.7265625" customWidth="1"/>
    <col min="7937" max="7937" width="3" customWidth="1"/>
    <col min="7938" max="7938" width="46" customWidth="1"/>
    <col min="7939" max="7965" width="9.7265625" customWidth="1"/>
    <col min="7966" max="7966" width="12.7265625" customWidth="1"/>
    <col min="8193" max="8193" width="3" customWidth="1"/>
    <col min="8194" max="8194" width="46" customWidth="1"/>
    <col min="8195" max="8221" width="9.7265625" customWidth="1"/>
    <col min="8222" max="8222" width="12.7265625" customWidth="1"/>
    <col min="8449" max="8449" width="3" customWidth="1"/>
    <col min="8450" max="8450" width="46" customWidth="1"/>
    <col min="8451" max="8477" width="9.7265625" customWidth="1"/>
    <col min="8478" max="8478" width="12.7265625" customWidth="1"/>
    <col min="8705" max="8705" width="3" customWidth="1"/>
    <col min="8706" max="8706" width="46" customWidth="1"/>
    <col min="8707" max="8733" width="9.7265625" customWidth="1"/>
    <col min="8734" max="8734" width="12.7265625" customWidth="1"/>
    <col min="8961" max="8961" width="3" customWidth="1"/>
    <col min="8962" max="8962" width="46" customWidth="1"/>
    <col min="8963" max="8989" width="9.7265625" customWidth="1"/>
    <col min="8990" max="8990" width="12.7265625" customWidth="1"/>
    <col min="9217" max="9217" width="3" customWidth="1"/>
    <col min="9218" max="9218" width="46" customWidth="1"/>
    <col min="9219" max="9245" width="9.7265625" customWidth="1"/>
    <col min="9246" max="9246" width="12.7265625" customWidth="1"/>
    <col min="9473" max="9473" width="3" customWidth="1"/>
    <col min="9474" max="9474" width="46" customWidth="1"/>
    <col min="9475" max="9501" width="9.7265625" customWidth="1"/>
    <col min="9502" max="9502" width="12.7265625" customWidth="1"/>
    <col min="9729" max="9729" width="3" customWidth="1"/>
    <col min="9730" max="9730" width="46" customWidth="1"/>
    <col min="9731" max="9757" width="9.7265625" customWidth="1"/>
    <col min="9758" max="9758" width="12.7265625" customWidth="1"/>
    <col min="9985" max="9985" width="3" customWidth="1"/>
    <col min="9986" max="9986" width="46" customWidth="1"/>
    <col min="9987" max="10013" width="9.7265625" customWidth="1"/>
    <col min="10014" max="10014" width="12.7265625" customWidth="1"/>
    <col min="10241" max="10241" width="3" customWidth="1"/>
    <col min="10242" max="10242" width="46" customWidth="1"/>
    <col min="10243" max="10269" width="9.7265625" customWidth="1"/>
    <col min="10270" max="10270" width="12.7265625" customWidth="1"/>
    <col min="10497" max="10497" width="3" customWidth="1"/>
    <col min="10498" max="10498" width="46" customWidth="1"/>
    <col min="10499" max="10525" width="9.7265625" customWidth="1"/>
    <col min="10526" max="10526" width="12.7265625" customWidth="1"/>
    <col min="10753" max="10753" width="3" customWidth="1"/>
    <col min="10754" max="10754" width="46" customWidth="1"/>
    <col min="10755" max="10781" width="9.7265625" customWidth="1"/>
    <col min="10782" max="10782" width="12.7265625" customWidth="1"/>
    <col min="11009" max="11009" width="3" customWidth="1"/>
    <col min="11010" max="11010" width="46" customWidth="1"/>
    <col min="11011" max="11037" width="9.7265625" customWidth="1"/>
    <col min="11038" max="11038" width="12.7265625" customWidth="1"/>
    <col min="11265" max="11265" width="3" customWidth="1"/>
    <col min="11266" max="11266" width="46" customWidth="1"/>
    <col min="11267" max="11293" width="9.7265625" customWidth="1"/>
    <col min="11294" max="11294" width="12.7265625" customWidth="1"/>
    <col min="11521" max="11521" width="3" customWidth="1"/>
    <col min="11522" max="11522" width="46" customWidth="1"/>
    <col min="11523" max="11549" width="9.7265625" customWidth="1"/>
    <col min="11550" max="11550" width="12.7265625" customWidth="1"/>
    <col min="11777" max="11777" width="3" customWidth="1"/>
    <col min="11778" max="11778" width="46" customWidth="1"/>
    <col min="11779" max="11805" width="9.7265625" customWidth="1"/>
    <col min="11806" max="11806" width="12.7265625" customWidth="1"/>
    <col min="12033" max="12033" width="3" customWidth="1"/>
    <col min="12034" max="12034" width="46" customWidth="1"/>
    <col min="12035" max="12061" width="9.7265625" customWidth="1"/>
    <col min="12062" max="12062" width="12.7265625" customWidth="1"/>
    <col min="12289" max="12289" width="3" customWidth="1"/>
    <col min="12290" max="12290" width="46" customWidth="1"/>
    <col min="12291" max="12317" width="9.7265625" customWidth="1"/>
    <col min="12318" max="12318" width="12.7265625" customWidth="1"/>
    <col min="12545" max="12545" width="3" customWidth="1"/>
    <col min="12546" max="12546" width="46" customWidth="1"/>
    <col min="12547" max="12573" width="9.7265625" customWidth="1"/>
    <col min="12574" max="12574" width="12.7265625" customWidth="1"/>
    <col min="12801" max="12801" width="3" customWidth="1"/>
    <col min="12802" max="12802" width="46" customWidth="1"/>
    <col min="12803" max="12829" width="9.7265625" customWidth="1"/>
    <col min="12830" max="12830" width="12.7265625" customWidth="1"/>
    <col min="13057" max="13057" width="3" customWidth="1"/>
    <col min="13058" max="13058" width="46" customWidth="1"/>
    <col min="13059" max="13085" width="9.7265625" customWidth="1"/>
    <col min="13086" max="13086" width="12.7265625" customWidth="1"/>
    <col min="13313" max="13313" width="3" customWidth="1"/>
    <col min="13314" max="13314" width="46" customWidth="1"/>
    <col min="13315" max="13341" width="9.7265625" customWidth="1"/>
    <col min="13342" max="13342" width="12.7265625" customWidth="1"/>
    <col min="13569" max="13569" width="3" customWidth="1"/>
    <col min="13570" max="13570" width="46" customWidth="1"/>
    <col min="13571" max="13597" width="9.7265625" customWidth="1"/>
    <col min="13598" max="13598" width="12.7265625" customWidth="1"/>
    <col min="13825" max="13825" width="3" customWidth="1"/>
    <col min="13826" max="13826" width="46" customWidth="1"/>
    <col min="13827" max="13853" width="9.7265625" customWidth="1"/>
    <col min="13854" max="13854" width="12.7265625" customWidth="1"/>
    <col min="14081" max="14081" width="3" customWidth="1"/>
    <col min="14082" max="14082" width="46" customWidth="1"/>
    <col min="14083" max="14109" width="9.7265625" customWidth="1"/>
    <col min="14110" max="14110" width="12.7265625" customWidth="1"/>
    <col min="14337" max="14337" width="3" customWidth="1"/>
    <col min="14338" max="14338" width="46" customWidth="1"/>
    <col min="14339" max="14365" width="9.7265625" customWidth="1"/>
    <col min="14366" max="14366" width="12.7265625" customWidth="1"/>
    <col min="14593" max="14593" width="3" customWidth="1"/>
    <col min="14594" max="14594" width="46" customWidth="1"/>
    <col min="14595" max="14621" width="9.7265625" customWidth="1"/>
    <col min="14622" max="14622" width="12.7265625" customWidth="1"/>
    <col min="14849" max="14849" width="3" customWidth="1"/>
    <col min="14850" max="14850" width="46" customWidth="1"/>
    <col min="14851" max="14877" width="9.7265625" customWidth="1"/>
    <col min="14878" max="14878" width="12.7265625" customWidth="1"/>
    <col min="15105" max="15105" width="3" customWidth="1"/>
    <col min="15106" max="15106" width="46" customWidth="1"/>
    <col min="15107" max="15133" width="9.7265625" customWidth="1"/>
    <col min="15134" max="15134" width="12.7265625" customWidth="1"/>
    <col min="15361" max="15361" width="3" customWidth="1"/>
    <col min="15362" max="15362" width="46" customWidth="1"/>
    <col min="15363" max="15389" width="9.7265625" customWidth="1"/>
    <col min="15390" max="15390" width="12.7265625" customWidth="1"/>
    <col min="15617" max="15617" width="3" customWidth="1"/>
    <col min="15618" max="15618" width="46" customWidth="1"/>
    <col min="15619" max="15645" width="9.7265625" customWidth="1"/>
    <col min="15646" max="15646" width="12.7265625" customWidth="1"/>
    <col min="15873" max="15873" width="3" customWidth="1"/>
    <col min="15874" max="15874" width="46" customWidth="1"/>
    <col min="15875" max="15901" width="9.7265625" customWidth="1"/>
    <col min="15902" max="15902" width="12.7265625" customWidth="1"/>
    <col min="16129" max="16129" width="3" customWidth="1"/>
    <col min="16130" max="16130" width="46" customWidth="1"/>
    <col min="16131" max="16157" width="9.7265625" customWidth="1"/>
    <col min="16158" max="16158" width="12.7265625" customWidth="1"/>
  </cols>
  <sheetData>
    <row r="1" spans="1:30" ht="52.4" customHeight="1"/>
    <row r="2" spans="1:30" ht="18">
      <c r="A2" s="132"/>
      <c r="B2" s="88"/>
      <c r="K2" s="89"/>
      <c r="L2" s="89"/>
      <c r="M2" s="89"/>
      <c r="N2" s="89"/>
      <c r="O2" s="89"/>
      <c r="P2" s="89"/>
      <c r="Q2" s="89"/>
      <c r="R2" s="89"/>
      <c r="S2" s="89"/>
      <c r="T2" s="89"/>
      <c r="V2" s="89"/>
      <c r="W2" s="89"/>
      <c r="X2" s="89"/>
      <c r="Y2" s="89"/>
      <c r="Z2" s="89"/>
      <c r="AA2" s="89"/>
    </row>
    <row r="3" spans="1:30"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</row>
    <row r="4" spans="1:30"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</row>
    <row r="5" spans="1:30" ht="15.5">
      <c r="A5" s="90" t="s">
        <v>441</v>
      </c>
      <c r="B5" s="91"/>
      <c r="C5" s="91"/>
      <c r="D5" s="91"/>
      <c r="E5" s="91"/>
      <c r="F5" s="91"/>
      <c r="G5" s="91"/>
      <c r="H5" s="91"/>
      <c r="I5" s="91"/>
      <c r="J5" s="91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87"/>
      <c r="V5" s="100"/>
      <c r="W5" s="100"/>
      <c r="X5" s="100"/>
      <c r="Y5" s="100"/>
      <c r="Z5" s="100"/>
      <c r="AA5" s="100"/>
      <c r="AB5" s="87"/>
      <c r="AC5" s="87"/>
    </row>
    <row r="6" spans="1:30"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</row>
    <row r="7" spans="1:30" ht="15.5">
      <c r="B7" s="91"/>
      <c r="C7" s="91"/>
      <c r="D7" s="100"/>
      <c r="E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87"/>
      <c r="V7" s="100"/>
      <c r="W7" s="100"/>
      <c r="X7" s="100"/>
      <c r="Y7" s="100"/>
      <c r="Z7" s="100"/>
      <c r="AA7" s="100"/>
      <c r="AB7" s="87"/>
      <c r="AC7" s="87"/>
    </row>
    <row r="8" spans="1:30" ht="45" customHeight="1" thickBot="1">
      <c r="C8" s="133">
        <v>1990</v>
      </c>
      <c r="D8" s="133">
        <v>1991</v>
      </c>
      <c r="E8" s="133">
        <v>1992</v>
      </c>
      <c r="F8" s="133">
        <v>1993</v>
      </c>
      <c r="G8" s="133">
        <v>1994</v>
      </c>
      <c r="H8" s="133">
        <v>1995</v>
      </c>
      <c r="I8" s="133">
        <v>1996</v>
      </c>
      <c r="J8" s="133">
        <v>1997</v>
      </c>
      <c r="K8" s="133">
        <v>1998</v>
      </c>
      <c r="L8" s="133">
        <v>1999</v>
      </c>
      <c r="M8" s="133">
        <v>2000</v>
      </c>
      <c r="N8" s="133">
        <v>2001</v>
      </c>
      <c r="O8" s="133">
        <v>2002</v>
      </c>
      <c r="P8" s="133">
        <v>2003</v>
      </c>
      <c r="Q8" s="133">
        <v>2004</v>
      </c>
      <c r="R8" s="133">
        <v>2005</v>
      </c>
      <c r="S8" s="133">
        <v>2006</v>
      </c>
      <c r="T8" s="133">
        <v>2007</v>
      </c>
      <c r="U8" s="133">
        <v>2008</v>
      </c>
      <c r="V8" s="133">
        <v>2009</v>
      </c>
      <c r="W8" s="133">
        <v>2010</v>
      </c>
      <c r="X8" s="133">
        <v>2011</v>
      </c>
      <c r="Y8" s="133">
        <v>2012</v>
      </c>
      <c r="Z8" s="133">
        <v>2013</v>
      </c>
      <c r="AA8" s="133">
        <v>2014</v>
      </c>
      <c r="AB8" s="133">
        <v>2015</v>
      </c>
      <c r="AC8" s="133">
        <v>2016</v>
      </c>
      <c r="AD8" s="134" t="s">
        <v>443</v>
      </c>
    </row>
    <row r="9" spans="1:30" ht="15" thickTop="1"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135"/>
    </row>
    <row r="10" spans="1:30">
      <c r="B10" s="117" t="s">
        <v>440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136" t="s">
        <v>76</v>
      </c>
    </row>
    <row r="11" spans="1:30">
      <c r="B11" s="114" t="s">
        <v>419</v>
      </c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136" t="s">
        <v>76</v>
      </c>
    </row>
    <row r="12" spans="1:30" ht="15.5">
      <c r="B12" s="95" t="s">
        <v>439</v>
      </c>
      <c r="C12" s="96">
        <v>101.545</v>
      </c>
      <c r="D12" s="96">
        <v>96.816999999999993</v>
      </c>
      <c r="E12" s="96">
        <v>99.340999999999994</v>
      </c>
      <c r="F12" s="96">
        <v>106.964</v>
      </c>
      <c r="G12" s="96">
        <v>119.801</v>
      </c>
      <c r="H12" s="96">
        <v>114.33</v>
      </c>
      <c r="I12" s="96">
        <v>126.94799999999999</v>
      </c>
      <c r="J12" s="96">
        <v>159.20099999999999</v>
      </c>
      <c r="K12" s="96">
        <v>165.33500000000001</v>
      </c>
      <c r="L12" s="96">
        <v>161.739</v>
      </c>
      <c r="M12" s="96">
        <v>159.26300000000001</v>
      </c>
      <c r="N12" s="96">
        <v>158.79300000000001</v>
      </c>
      <c r="O12" s="96">
        <v>172.86500000000001</v>
      </c>
      <c r="P12" s="96">
        <v>165.23699999999999</v>
      </c>
      <c r="Q12" s="96">
        <v>160.196</v>
      </c>
      <c r="R12" s="96">
        <v>163.45599999999999</v>
      </c>
      <c r="S12" s="96">
        <v>164.666</v>
      </c>
      <c r="T12" s="96">
        <v>179.43700000000001</v>
      </c>
      <c r="U12" s="96">
        <v>174.89500000000001</v>
      </c>
      <c r="V12" s="96">
        <v>161.97499999999999</v>
      </c>
      <c r="W12" s="96">
        <v>196.12899999999999</v>
      </c>
      <c r="X12" s="96">
        <v>200.905</v>
      </c>
      <c r="Y12" s="96">
        <v>202.63</v>
      </c>
      <c r="Z12" s="96">
        <v>217.39</v>
      </c>
      <c r="AA12" s="96">
        <v>239.85300000000001</v>
      </c>
      <c r="AB12" s="96">
        <v>264.09899999999999</v>
      </c>
      <c r="AC12" s="96">
        <v>284.32900000000001</v>
      </c>
      <c r="AD12" s="129">
        <v>1.8000295435521196</v>
      </c>
    </row>
    <row r="13" spans="1:30" ht="15.5">
      <c r="B13" s="95" t="s">
        <v>438</v>
      </c>
      <c r="C13" s="96">
        <v>40.015000000000001</v>
      </c>
      <c r="D13" s="96">
        <v>39.840000000000003</v>
      </c>
      <c r="E13" s="96">
        <v>44.110999999999997</v>
      </c>
      <c r="F13" s="96">
        <v>45.756</v>
      </c>
      <c r="G13" s="96">
        <v>45.834000000000003</v>
      </c>
      <c r="H13" s="96">
        <v>44.002000000000002</v>
      </c>
      <c r="I13" s="96">
        <v>49.558</v>
      </c>
      <c r="J13" s="96">
        <v>58.399000000000001</v>
      </c>
      <c r="K13" s="96">
        <v>63.764000000000003</v>
      </c>
      <c r="L13" s="96">
        <v>64.89</v>
      </c>
      <c r="M13" s="96">
        <v>63.487000000000002</v>
      </c>
      <c r="N13" s="96">
        <v>66.245000000000005</v>
      </c>
      <c r="O13" s="96">
        <v>69.378</v>
      </c>
      <c r="P13" s="96">
        <v>69.611000000000004</v>
      </c>
      <c r="Q13" s="96">
        <v>69.384</v>
      </c>
      <c r="R13" s="96">
        <v>75.260999999999996</v>
      </c>
      <c r="S13" s="96">
        <v>109.812</v>
      </c>
      <c r="T13" s="96">
        <v>125.446</v>
      </c>
      <c r="U13" s="96">
        <v>113.456</v>
      </c>
      <c r="V13" s="96">
        <v>90.89</v>
      </c>
      <c r="W13" s="96">
        <v>109.761</v>
      </c>
      <c r="X13" s="96">
        <v>119.17</v>
      </c>
      <c r="Y13" s="96">
        <v>121.40600000000001</v>
      </c>
      <c r="Z13" s="96">
        <v>126.88</v>
      </c>
      <c r="AA13" s="96">
        <v>135.95099999999999</v>
      </c>
      <c r="AB13" s="96">
        <v>124.33499999999999</v>
      </c>
      <c r="AC13" s="96">
        <v>133.517</v>
      </c>
      <c r="AD13" s="129">
        <v>2.3366737473447454</v>
      </c>
    </row>
    <row r="14" spans="1:30" ht="15.5">
      <c r="B14" s="95" t="s">
        <v>437</v>
      </c>
      <c r="C14" s="96">
        <v>16.291</v>
      </c>
      <c r="D14" s="96">
        <v>10.557</v>
      </c>
      <c r="E14" s="96">
        <v>12.37</v>
      </c>
      <c r="F14" s="96">
        <v>18.347000000000001</v>
      </c>
      <c r="G14" s="96">
        <v>22.978999999999999</v>
      </c>
      <c r="H14" s="96">
        <v>25.547000000000001</v>
      </c>
      <c r="I14" s="96">
        <v>21.600999999999999</v>
      </c>
      <c r="J14" s="96">
        <v>26.99</v>
      </c>
      <c r="K14" s="96">
        <v>27.786000000000001</v>
      </c>
      <c r="L14" s="96">
        <v>31.523</v>
      </c>
      <c r="M14" s="96">
        <v>28.763000000000002</v>
      </c>
      <c r="N14" s="96">
        <v>22.155000000000001</v>
      </c>
      <c r="O14" s="96">
        <v>25.457999999999998</v>
      </c>
      <c r="P14" s="96">
        <v>24.356000000000002</v>
      </c>
      <c r="Q14" s="96">
        <v>30.385000000000002</v>
      </c>
      <c r="R14" s="96">
        <v>34.482999999999997</v>
      </c>
      <c r="S14" s="96">
        <v>37.692</v>
      </c>
      <c r="T14" s="96">
        <v>29.248000000000001</v>
      </c>
      <c r="U14" s="96">
        <v>26.808</v>
      </c>
      <c r="V14" s="96">
        <v>15.467000000000001</v>
      </c>
      <c r="W14" s="96">
        <v>19.53</v>
      </c>
      <c r="X14" s="96">
        <v>26.576000000000001</v>
      </c>
      <c r="Y14" s="96">
        <v>32.511000000000003</v>
      </c>
      <c r="Z14" s="96">
        <v>29.786999999999999</v>
      </c>
      <c r="AA14" s="96">
        <v>30.273</v>
      </c>
      <c r="AB14" s="96">
        <v>30.231000000000002</v>
      </c>
      <c r="AC14" s="96">
        <v>24.251000000000001</v>
      </c>
      <c r="AD14" s="129">
        <v>0.48861334479160279</v>
      </c>
    </row>
    <row r="15" spans="1:30">
      <c r="B15" s="114" t="s">
        <v>436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129"/>
    </row>
    <row r="16" spans="1:30" ht="15.5">
      <c r="B16" s="95" t="s">
        <v>435</v>
      </c>
      <c r="C16" s="96">
        <v>994.80700000000002</v>
      </c>
      <c r="D16" s="96">
        <v>1004.502</v>
      </c>
      <c r="E16" s="96">
        <v>1030.269</v>
      </c>
      <c r="F16" s="96">
        <v>1066.174</v>
      </c>
      <c r="G16" s="96">
        <v>1141.896</v>
      </c>
      <c r="H16" s="96">
        <v>1164.501</v>
      </c>
      <c r="I16" s="96">
        <v>1218.6220000000001</v>
      </c>
      <c r="J16" s="96">
        <v>1306.6130000000001</v>
      </c>
      <c r="K16" s="96">
        <v>1397.9549999999999</v>
      </c>
      <c r="L16" s="96">
        <v>1463.356</v>
      </c>
      <c r="M16" s="96">
        <v>1518.462</v>
      </c>
      <c r="N16" s="96">
        <v>1590.145</v>
      </c>
      <c r="O16" s="96">
        <v>1631.9670000000001</v>
      </c>
      <c r="P16" s="96">
        <v>1680.8230000000001</v>
      </c>
      <c r="Q16" s="96">
        <v>1755.874</v>
      </c>
      <c r="R16" s="96">
        <v>1807.9179999999999</v>
      </c>
      <c r="S16" s="96">
        <v>1822.9269999999999</v>
      </c>
      <c r="T16" s="96">
        <v>1944.22</v>
      </c>
      <c r="U16" s="96">
        <v>2083.893</v>
      </c>
      <c r="V16" s="96">
        <v>2174.4490000000001</v>
      </c>
      <c r="W16" s="96">
        <v>2257.7040000000002</v>
      </c>
      <c r="X16" s="96">
        <v>2337.8429999999998</v>
      </c>
      <c r="Y16" s="96">
        <v>2387.3850000000002</v>
      </c>
      <c r="Z16" s="96">
        <v>2552.7359999999999</v>
      </c>
      <c r="AA16" s="96">
        <v>2722.462</v>
      </c>
      <c r="AB16" s="96">
        <v>2913.346</v>
      </c>
      <c r="AC16" s="96">
        <v>3071.5369999999998</v>
      </c>
      <c r="AD16" s="129">
        <v>2.0875707549303533</v>
      </c>
    </row>
    <row r="17" spans="1:30" ht="15.5">
      <c r="B17" s="95" t="s">
        <v>434</v>
      </c>
      <c r="C17" s="96">
        <v>571.98</v>
      </c>
      <c r="D17" s="96">
        <v>571.56399999999996</v>
      </c>
      <c r="E17" s="96">
        <v>563.86500000000001</v>
      </c>
      <c r="F17" s="96">
        <v>566.50099999999998</v>
      </c>
      <c r="G17" s="96">
        <v>609.22199999999998</v>
      </c>
      <c r="H17" s="96">
        <v>580.80600000000004</v>
      </c>
      <c r="I17" s="96">
        <v>622.45000000000005</v>
      </c>
      <c r="J17" s="96">
        <v>636.83900000000006</v>
      </c>
      <c r="K17" s="96">
        <v>677.01900000000001</v>
      </c>
      <c r="L17" s="96">
        <v>673.01700000000005</v>
      </c>
      <c r="M17" s="96">
        <v>671.77200000000005</v>
      </c>
      <c r="N17" s="96">
        <v>719.95600000000002</v>
      </c>
      <c r="O17" s="96">
        <v>749.29499999999996</v>
      </c>
      <c r="P17" s="96">
        <v>795.66300000000001</v>
      </c>
      <c r="Q17" s="96">
        <v>852.03800000000001</v>
      </c>
      <c r="R17" s="96">
        <v>886.52700000000004</v>
      </c>
      <c r="S17" s="96">
        <v>1001.174</v>
      </c>
      <c r="T17" s="96">
        <v>1114.751</v>
      </c>
      <c r="U17" s="96">
        <v>1230.9349999999999</v>
      </c>
      <c r="V17" s="96">
        <v>1315.116</v>
      </c>
      <c r="W17" s="96">
        <v>1405.1849999999999</v>
      </c>
      <c r="X17" s="96">
        <v>1431.6869999999999</v>
      </c>
      <c r="Y17" s="96">
        <v>1449.673</v>
      </c>
      <c r="Z17" s="96">
        <v>1512.6949999999999</v>
      </c>
      <c r="AA17" s="96">
        <v>1603.0350000000001</v>
      </c>
      <c r="AB17" s="96">
        <v>1642.2670000000001</v>
      </c>
      <c r="AC17" s="96">
        <v>1692.7929999999999</v>
      </c>
      <c r="AD17" s="129">
        <v>1.9595318018112517</v>
      </c>
    </row>
    <row r="18" spans="1:30" ht="15.5">
      <c r="B18" s="95" t="s">
        <v>433</v>
      </c>
      <c r="C18" s="96">
        <v>297.12099999999998</v>
      </c>
      <c r="D18" s="96">
        <v>293.99200000000002</v>
      </c>
      <c r="E18" s="96">
        <v>291.20999999999998</v>
      </c>
      <c r="F18" s="96">
        <v>292.07900000000001</v>
      </c>
      <c r="G18" s="96">
        <v>292.25299999999999</v>
      </c>
      <c r="H18" s="96">
        <v>292.89999999999998</v>
      </c>
      <c r="I18" s="96">
        <v>281.459</v>
      </c>
      <c r="J18" s="96">
        <v>290.37299999999999</v>
      </c>
      <c r="K18" s="96">
        <v>313.786</v>
      </c>
      <c r="L18" s="96">
        <v>303.95299999999997</v>
      </c>
      <c r="M18" s="96">
        <v>301.495</v>
      </c>
      <c r="N18" s="96">
        <v>319.06299999999999</v>
      </c>
      <c r="O18" s="96">
        <v>325.34199999999998</v>
      </c>
      <c r="P18" s="96">
        <v>343.108</v>
      </c>
      <c r="Q18" s="96">
        <v>345.74</v>
      </c>
      <c r="R18" s="96">
        <v>359.39499999999998</v>
      </c>
      <c r="S18" s="96">
        <v>375.75799999999998</v>
      </c>
      <c r="T18" s="96">
        <v>386.49900000000002</v>
      </c>
      <c r="U18" s="96">
        <v>392.923</v>
      </c>
      <c r="V18" s="96">
        <v>390.76499999999999</v>
      </c>
      <c r="W18" s="96">
        <v>396.23200000000003</v>
      </c>
      <c r="X18" s="96">
        <v>415.42200000000003</v>
      </c>
      <c r="Y18" s="96">
        <v>431.61399999999998</v>
      </c>
      <c r="Z18" s="96">
        <v>432.68400000000003</v>
      </c>
      <c r="AA18" s="96">
        <v>455.00400000000002</v>
      </c>
      <c r="AB18" s="96">
        <v>464.322</v>
      </c>
      <c r="AC18" s="96">
        <v>462.90800000000002</v>
      </c>
      <c r="AD18" s="129">
        <v>0.55797806280942797</v>
      </c>
    </row>
    <row r="19" spans="1:30">
      <c r="B19" s="114" t="s">
        <v>432</v>
      </c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29"/>
    </row>
    <row r="20" spans="1:30" ht="15.5">
      <c r="B20" s="95" t="s">
        <v>376</v>
      </c>
      <c r="C20" s="96">
        <v>21126.424070000001</v>
      </c>
      <c r="D20" s="96">
        <v>20883.356455000001</v>
      </c>
      <c r="E20" s="96">
        <v>22269.301438999999</v>
      </c>
      <c r="F20" s="96">
        <v>21733.053886000002</v>
      </c>
      <c r="G20" s="96">
        <v>21977.936000999998</v>
      </c>
      <c r="H20" s="96">
        <v>22634.650463999998</v>
      </c>
      <c r="I20" s="96">
        <v>22737.573293000001</v>
      </c>
      <c r="J20" s="96">
        <v>22609.789575999999</v>
      </c>
      <c r="K20" s="96">
        <v>22475.487349999999</v>
      </c>
      <c r="L20" s="96">
        <v>22195.059561999999</v>
      </c>
      <c r="M20" s="96">
        <v>21658.176350000002</v>
      </c>
      <c r="N20" s="96">
        <v>21160.050315</v>
      </c>
      <c r="O20" s="96">
        <v>21472.196248</v>
      </c>
      <c r="P20" s="96">
        <v>21301.611412999999</v>
      </c>
      <c r="Q20" s="96">
        <v>20966.512999999999</v>
      </c>
      <c r="R20" s="96">
        <v>20895.861579</v>
      </c>
      <c r="S20" s="96">
        <v>20707.908167000001</v>
      </c>
      <c r="T20" s="96">
        <v>20798.270691999998</v>
      </c>
      <c r="U20" s="96">
        <v>19528.900893000002</v>
      </c>
      <c r="V20" s="96">
        <v>19233.956322999999</v>
      </c>
      <c r="W20" s="96">
        <v>19413.604155000001</v>
      </c>
      <c r="X20" s="96">
        <v>19078.504021000001</v>
      </c>
      <c r="Y20" s="96">
        <v>19298.008399999999</v>
      </c>
      <c r="Z20" s="96">
        <v>19004.920748</v>
      </c>
      <c r="AA20" s="96">
        <v>17875.837826999999</v>
      </c>
      <c r="AB20" s="96">
        <v>17620.311612000001</v>
      </c>
      <c r="AC20" s="96">
        <v>17829.616511</v>
      </c>
      <c r="AD20" s="129">
        <v>-0.15605137661141344</v>
      </c>
    </row>
    <row r="21" spans="1:30" ht="15.5">
      <c r="B21" s="95" t="s">
        <v>431</v>
      </c>
      <c r="C21" s="96">
        <v>21662.733017999999</v>
      </c>
      <c r="D21" s="96">
        <v>21784.138999999999</v>
      </c>
      <c r="E21" s="96">
        <v>23304.596537000001</v>
      </c>
      <c r="F21" s="96">
        <v>24351.250871</v>
      </c>
      <c r="G21" s="96">
        <v>24676.543624999998</v>
      </c>
      <c r="H21" s="96">
        <v>26841.782328000001</v>
      </c>
      <c r="I21" s="96">
        <v>25440.162494</v>
      </c>
      <c r="J21" s="96">
        <v>25668.973305</v>
      </c>
      <c r="K21" s="96">
        <v>25107.529881999999</v>
      </c>
      <c r="L21" s="96">
        <v>26412.943033</v>
      </c>
      <c r="M21" s="96">
        <v>24977.975693</v>
      </c>
      <c r="N21" s="96">
        <v>26506.288860000001</v>
      </c>
      <c r="O21" s="96">
        <v>24559.595161000001</v>
      </c>
      <c r="P21" s="96">
        <v>27227.622642999999</v>
      </c>
      <c r="Q21" s="96">
        <v>28330.832187</v>
      </c>
      <c r="R21" s="96">
        <v>25171.435455999999</v>
      </c>
      <c r="S21" s="96">
        <v>28540.187426</v>
      </c>
      <c r="T21" s="96">
        <v>26787.203541999999</v>
      </c>
      <c r="U21" s="96">
        <v>25076.936592999999</v>
      </c>
      <c r="V21" s="96">
        <v>23434.834662000001</v>
      </c>
      <c r="W21" s="96">
        <v>26353.019342</v>
      </c>
      <c r="X21" s="96">
        <v>25634.448057000001</v>
      </c>
      <c r="Y21" s="96">
        <v>25497.983867999999</v>
      </c>
      <c r="Z21" s="96">
        <v>26003.977210000001</v>
      </c>
      <c r="AA21" s="96">
        <v>24765.866438000001</v>
      </c>
      <c r="AB21" s="96">
        <v>23475.394955</v>
      </c>
      <c r="AC21" s="96">
        <v>22461.780015</v>
      </c>
      <c r="AD21" s="129">
        <v>3.6885788895429705E-2</v>
      </c>
    </row>
    <row r="22" spans="1:30" ht="15.5">
      <c r="B22" s="95" t="s">
        <v>429</v>
      </c>
      <c r="C22" s="96">
        <v>51885.645028999999</v>
      </c>
      <c r="D22" s="96">
        <v>47827.414506000001</v>
      </c>
      <c r="E22" s="96">
        <v>50117.879362</v>
      </c>
      <c r="F22" s="96">
        <v>56253.801506999996</v>
      </c>
      <c r="G22" s="96">
        <v>65437.125138000003</v>
      </c>
      <c r="H22" s="96">
        <v>70537.812938000003</v>
      </c>
      <c r="I22" s="96">
        <v>76752.971823999993</v>
      </c>
      <c r="J22" s="96">
        <v>81938.704702000003</v>
      </c>
      <c r="K22" s="96">
        <v>78866.193136999995</v>
      </c>
      <c r="L22" s="96">
        <v>86413.611531000002</v>
      </c>
      <c r="M22" s="96">
        <v>93281.100877000004</v>
      </c>
      <c r="N22" s="96">
        <v>83963.591182999997</v>
      </c>
      <c r="O22" s="96">
        <v>82549.953213999994</v>
      </c>
      <c r="P22" s="96">
        <v>85738.819117000006</v>
      </c>
      <c r="Q22" s="96">
        <v>90366.877315000005</v>
      </c>
      <c r="R22" s="96">
        <v>93719.501749000003</v>
      </c>
      <c r="S22" s="96">
        <v>86679.152457999997</v>
      </c>
      <c r="T22" s="96">
        <v>86875.259774000006</v>
      </c>
      <c r="U22" s="96">
        <v>85455.002888999996</v>
      </c>
      <c r="V22" s="96">
        <v>89786.961018999995</v>
      </c>
      <c r="W22" s="96">
        <v>91581.659843999994</v>
      </c>
      <c r="X22" s="96">
        <v>92805.519765999998</v>
      </c>
      <c r="Y22" s="96">
        <v>90688.598601999998</v>
      </c>
      <c r="Z22" s="96">
        <v>92183.629606000002</v>
      </c>
      <c r="AA22" s="96">
        <v>89230.954029999994</v>
      </c>
      <c r="AB22" s="96">
        <v>83597.039644000004</v>
      </c>
      <c r="AC22" s="96">
        <v>77791.281235999995</v>
      </c>
      <c r="AD22" s="129">
        <v>0.49928330258823572</v>
      </c>
    </row>
    <row r="23" spans="1:30">
      <c r="B23" s="114" t="s">
        <v>410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129"/>
    </row>
    <row r="24" spans="1:30" ht="15.5">
      <c r="B24" s="95" t="s">
        <v>413</v>
      </c>
      <c r="AD24" s="129"/>
    </row>
    <row r="25" spans="1:30" ht="15.5">
      <c r="A25" s="124"/>
      <c r="B25" s="123" t="s">
        <v>407</v>
      </c>
      <c r="C25" s="125">
        <v>13.318521</v>
      </c>
      <c r="D25" s="125">
        <v>13.082992000000001</v>
      </c>
      <c r="E25" s="125">
        <v>12.923438000000001</v>
      </c>
      <c r="F25" s="125">
        <v>12.783480000000001</v>
      </c>
      <c r="G25" s="125">
        <v>12.766647000000001</v>
      </c>
      <c r="H25" s="125">
        <v>12.707941</v>
      </c>
      <c r="I25" s="125">
        <v>12.678328</v>
      </c>
      <c r="J25" s="125">
        <v>12.652678</v>
      </c>
      <c r="K25" s="125">
        <v>12.621978</v>
      </c>
      <c r="L25" s="125">
        <v>12.610773999999999</v>
      </c>
      <c r="M25" s="125">
        <v>12.55485</v>
      </c>
      <c r="N25" s="125">
        <v>12.419266</v>
      </c>
      <c r="O25" s="125">
        <v>12.360905000000001</v>
      </c>
      <c r="P25" s="125">
        <v>12.280627000000001</v>
      </c>
      <c r="Q25" s="125">
        <v>12.213450999999999</v>
      </c>
      <c r="R25" s="125">
        <v>12.138301</v>
      </c>
      <c r="S25" s="125">
        <v>12.086879</v>
      </c>
      <c r="T25" s="125">
        <v>12.095578</v>
      </c>
      <c r="U25" s="125">
        <v>11.991762</v>
      </c>
      <c r="V25" s="125">
        <v>11.882004999999999</v>
      </c>
      <c r="W25" s="125">
        <v>11.793396</v>
      </c>
      <c r="X25" s="125">
        <v>11.741993000000001</v>
      </c>
      <c r="Y25" s="125">
        <v>11.711016000000001</v>
      </c>
      <c r="Z25" s="125">
        <v>11.587342</v>
      </c>
      <c r="AA25" s="125">
        <v>11.560936</v>
      </c>
      <c r="AB25" s="125">
        <v>11.211169999999999</v>
      </c>
      <c r="AC25" s="125">
        <v>11.110139999999999</v>
      </c>
      <c r="AD25" s="137">
        <v>-0.16581278056324733</v>
      </c>
    </row>
    <row r="26" spans="1:30" ht="15.5">
      <c r="A26" s="124"/>
      <c r="B26" s="123" t="s">
        <v>406</v>
      </c>
      <c r="C26" s="125">
        <v>10.132482</v>
      </c>
      <c r="D26" s="125">
        <v>10.341813</v>
      </c>
      <c r="E26" s="125">
        <v>10.392545999999999</v>
      </c>
      <c r="F26" s="125">
        <v>10.711328999999999</v>
      </c>
      <c r="G26" s="125">
        <v>11.090408</v>
      </c>
      <c r="H26" s="125">
        <v>11.419589</v>
      </c>
      <c r="I26" s="125">
        <v>11.723661999999999</v>
      </c>
      <c r="J26" s="125">
        <v>11.827691</v>
      </c>
      <c r="K26" s="125">
        <v>12.054285999999999</v>
      </c>
      <c r="L26" s="125">
        <v>12.142061</v>
      </c>
      <c r="M26" s="125">
        <v>12.288573</v>
      </c>
      <c r="N26" s="125">
        <v>12.31861</v>
      </c>
      <c r="O26" s="125">
        <v>12.537964000000001</v>
      </c>
      <c r="P26" s="125">
        <v>12.454613</v>
      </c>
      <c r="Q26" s="125">
        <v>12.394024</v>
      </c>
      <c r="R26" s="125">
        <v>12.368705</v>
      </c>
      <c r="S26" s="125">
        <v>12.422646</v>
      </c>
      <c r="T26" s="125">
        <v>12.367853999999999</v>
      </c>
      <c r="U26" s="125">
        <v>11.924262000000001</v>
      </c>
      <c r="V26" s="125">
        <v>11.454181</v>
      </c>
      <c r="W26" s="125">
        <v>10.954459999999999</v>
      </c>
      <c r="X26" s="125">
        <v>10.471962</v>
      </c>
      <c r="Y26" s="125">
        <v>9.9987849999999998</v>
      </c>
      <c r="Z26" s="125">
        <v>9.6327289999999994</v>
      </c>
      <c r="AA26" s="125">
        <v>9.2927339999999994</v>
      </c>
      <c r="AB26" s="125">
        <v>9.1654140000000002</v>
      </c>
      <c r="AC26" s="125">
        <v>9.0811399999999995</v>
      </c>
      <c r="AD26" s="137">
        <v>-0.10375957243249978</v>
      </c>
    </row>
    <row r="27" spans="1:30" ht="15.5">
      <c r="B27" s="95" t="s">
        <v>430</v>
      </c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37"/>
    </row>
    <row r="28" spans="1:30" ht="15.5">
      <c r="A28" s="124"/>
      <c r="B28" s="123" t="s">
        <v>407</v>
      </c>
      <c r="C28" s="125">
        <v>27.1</v>
      </c>
      <c r="D28" s="125">
        <v>26.87</v>
      </c>
      <c r="E28" s="125">
        <v>26.68</v>
      </c>
      <c r="F28" s="125">
        <v>26.5</v>
      </c>
      <c r="G28" s="125">
        <v>26.44</v>
      </c>
      <c r="H28" s="125">
        <v>26.21</v>
      </c>
      <c r="I28" s="125">
        <v>26.1</v>
      </c>
      <c r="J28" s="125">
        <v>26.02</v>
      </c>
      <c r="K28" s="125">
        <v>25.88</v>
      </c>
      <c r="L28" s="125">
        <v>25.68</v>
      </c>
      <c r="M28" s="125">
        <v>25.59</v>
      </c>
      <c r="N28" s="125">
        <v>25.75</v>
      </c>
      <c r="O28" s="125">
        <v>25.67</v>
      </c>
      <c r="P28" s="125">
        <v>25.47</v>
      </c>
      <c r="Q28" s="125">
        <v>25.38</v>
      </c>
      <c r="R28" s="125">
        <v>25.295400999999998</v>
      </c>
      <c r="S28" s="125">
        <v>22.962546</v>
      </c>
      <c r="T28" s="125">
        <v>22.041851000000001</v>
      </c>
      <c r="U28" s="125">
        <v>23.161760000000001</v>
      </c>
      <c r="V28" s="125">
        <v>25.323687</v>
      </c>
      <c r="W28" s="125">
        <v>23.182594999999999</v>
      </c>
      <c r="X28" s="125">
        <v>23.030463000000001</v>
      </c>
      <c r="Y28" s="125">
        <v>22.750477</v>
      </c>
      <c r="Z28" s="125">
        <v>22.368113000000001</v>
      </c>
      <c r="AA28" s="125">
        <v>22.090451000000002</v>
      </c>
      <c r="AB28" s="125">
        <v>21.33</v>
      </c>
      <c r="AC28" s="125">
        <v>21.02</v>
      </c>
      <c r="AD28" s="137">
        <v>-0.22435424354243549</v>
      </c>
    </row>
    <row r="29" spans="1:30" ht="15.5">
      <c r="A29" s="124"/>
      <c r="B29" s="123" t="s">
        <v>406</v>
      </c>
      <c r="C29" s="125">
        <v>27.57</v>
      </c>
      <c r="D29" s="125">
        <v>27.36</v>
      </c>
      <c r="E29" s="125">
        <v>27.18</v>
      </c>
      <c r="F29" s="125">
        <v>27.02</v>
      </c>
      <c r="G29" s="125">
        <v>26.84</v>
      </c>
      <c r="H29" s="125">
        <v>26.7</v>
      </c>
      <c r="I29" s="125">
        <v>26.79</v>
      </c>
      <c r="J29" s="125">
        <v>26.6</v>
      </c>
      <c r="K29" s="125">
        <v>26.49</v>
      </c>
      <c r="L29" s="125">
        <v>26.33</v>
      </c>
      <c r="M29" s="125">
        <v>26.29</v>
      </c>
      <c r="N29" s="125">
        <v>26.24</v>
      </c>
      <c r="O29" s="125">
        <v>26.18</v>
      </c>
      <c r="P29" s="125">
        <v>26.1</v>
      </c>
      <c r="Q29" s="125">
        <v>26.05</v>
      </c>
      <c r="R29" s="125">
        <v>25.98</v>
      </c>
      <c r="S29" s="125">
        <v>23.3</v>
      </c>
      <c r="T29" s="125">
        <v>23.59</v>
      </c>
      <c r="U29" s="125">
        <v>23.31</v>
      </c>
      <c r="V29" s="125">
        <v>24.35</v>
      </c>
      <c r="W29" s="125">
        <v>23.16</v>
      </c>
      <c r="X29" s="125">
        <v>22.8</v>
      </c>
      <c r="Y29" s="125">
        <v>22.44</v>
      </c>
      <c r="Z29" s="125">
        <v>22.08</v>
      </c>
      <c r="AA29" s="125">
        <v>21.72</v>
      </c>
      <c r="AB29" s="125">
        <v>21.36</v>
      </c>
      <c r="AC29" s="125">
        <v>21</v>
      </c>
      <c r="AD29" s="137">
        <v>-0.23830250272034825</v>
      </c>
    </row>
    <row r="30" spans="1:30" ht="15.5">
      <c r="B30" s="95" t="s">
        <v>429</v>
      </c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37"/>
    </row>
    <row r="31" spans="1:30" ht="15.5">
      <c r="A31" s="124"/>
      <c r="B31" s="123" t="s">
        <v>406</v>
      </c>
      <c r="C31" s="125">
        <v>42.533200000000001</v>
      </c>
      <c r="D31" s="125">
        <v>42.068145999999999</v>
      </c>
      <c r="E31" s="125">
        <v>41.519440000000003</v>
      </c>
      <c r="F31" s="125">
        <v>41.060142999999997</v>
      </c>
      <c r="G31" s="125">
        <v>40.527557000000002</v>
      </c>
      <c r="H31" s="125">
        <v>39.950220000000002</v>
      </c>
      <c r="I31" s="125">
        <v>40.327334</v>
      </c>
      <c r="J31" s="125">
        <v>39.705095</v>
      </c>
      <c r="K31" s="125">
        <v>39.101554999999998</v>
      </c>
      <c r="L31" s="125">
        <v>38.491317000000002</v>
      </c>
      <c r="M31" s="125">
        <v>37.895294999999997</v>
      </c>
      <c r="N31" s="125">
        <v>37.302484999999997</v>
      </c>
      <c r="O31" s="125">
        <v>36.721024999999997</v>
      </c>
      <c r="P31" s="125">
        <v>36.125537000000001</v>
      </c>
      <c r="Q31" s="125">
        <v>35.526012999999999</v>
      </c>
      <c r="R31" s="125">
        <v>34.860962999999998</v>
      </c>
      <c r="S31" s="125">
        <v>34.88252</v>
      </c>
      <c r="T31" s="125">
        <v>35.279353999999998</v>
      </c>
      <c r="U31" s="125">
        <v>35.578397000000002</v>
      </c>
      <c r="V31" s="125">
        <v>33.512098000000002</v>
      </c>
      <c r="W31" s="125">
        <v>33.546773000000002</v>
      </c>
      <c r="X31" s="125">
        <v>33.158589999999997</v>
      </c>
      <c r="Y31" s="125">
        <v>32.718114999999997</v>
      </c>
      <c r="Z31" s="125">
        <v>32.367552000000003</v>
      </c>
      <c r="AA31" s="125">
        <v>31.953109000000001</v>
      </c>
      <c r="AB31" s="125">
        <v>31.558862000000001</v>
      </c>
      <c r="AC31" s="125">
        <v>31.132171</v>
      </c>
      <c r="AD31" s="137">
        <v>-0.26805011144235569</v>
      </c>
    </row>
    <row r="32" spans="1:30" ht="15.5">
      <c r="B32" s="93" t="s">
        <v>428</v>
      </c>
      <c r="AD32" s="113" t="s">
        <v>76</v>
      </c>
    </row>
    <row r="33" spans="1:31" ht="15.5">
      <c r="B33" s="94" t="s">
        <v>401</v>
      </c>
      <c r="C33" s="119" t="s">
        <v>427</v>
      </c>
      <c r="D33" s="119" t="s">
        <v>400</v>
      </c>
      <c r="E33" s="119" t="s">
        <v>400</v>
      </c>
      <c r="F33" s="119" t="s">
        <v>396</v>
      </c>
      <c r="G33" s="119" t="s">
        <v>396</v>
      </c>
      <c r="H33" s="119" t="s">
        <v>398</v>
      </c>
      <c r="I33" s="119" t="s">
        <v>398</v>
      </c>
      <c r="J33" s="119" t="s">
        <v>398</v>
      </c>
      <c r="K33" s="119" t="s">
        <v>398</v>
      </c>
      <c r="L33" s="119" t="s">
        <v>398</v>
      </c>
      <c r="M33" s="119" t="s">
        <v>398</v>
      </c>
      <c r="N33" s="119" t="s">
        <v>398</v>
      </c>
      <c r="O33" s="119" t="s">
        <v>398</v>
      </c>
      <c r="P33" s="119" t="s">
        <v>398</v>
      </c>
      <c r="Q33" s="119" t="s">
        <v>398</v>
      </c>
      <c r="R33" s="102">
        <v>11.2</v>
      </c>
      <c r="S33" s="102">
        <v>10.9</v>
      </c>
      <c r="T33" s="102">
        <v>10.6</v>
      </c>
      <c r="U33" s="102">
        <v>10.5</v>
      </c>
      <c r="V33" s="102">
        <v>10.199999999999999</v>
      </c>
      <c r="W33" s="102">
        <v>10</v>
      </c>
      <c r="X33" s="102" t="s">
        <v>367</v>
      </c>
      <c r="Y33" s="102" t="s">
        <v>367</v>
      </c>
      <c r="Z33" s="102" t="s">
        <v>367</v>
      </c>
      <c r="AA33" s="102" t="s">
        <v>367</v>
      </c>
      <c r="AB33" s="102" t="s">
        <v>367</v>
      </c>
      <c r="AC33" s="102" t="s">
        <v>367</v>
      </c>
      <c r="AD33" s="113">
        <v>-0.15254237288135597</v>
      </c>
    </row>
    <row r="34" spans="1:31" ht="15.5">
      <c r="B34" s="94" t="s">
        <v>399</v>
      </c>
      <c r="C34" s="119" t="s">
        <v>398</v>
      </c>
      <c r="D34" s="119" t="s">
        <v>397</v>
      </c>
      <c r="E34" s="119" t="s">
        <v>394</v>
      </c>
      <c r="F34" s="119" t="s">
        <v>397</v>
      </c>
      <c r="G34" s="119" t="s">
        <v>396</v>
      </c>
      <c r="H34" s="119" t="s">
        <v>396</v>
      </c>
      <c r="I34" s="119" t="s">
        <v>394</v>
      </c>
      <c r="J34" s="119" t="s">
        <v>394</v>
      </c>
      <c r="K34" s="119" t="s">
        <v>395</v>
      </c>
      <c r="L34" s="119" t="s">
        <v>394</v>
      </c>
      <c r="M34" s="119" t="s">
        <v>397</v>
      </c>
      <c r="N34" s="119" t="s">
        <v>426</v>
      </c>
      <c r="O34" s="119" t="s">
        <v>426</v>
      </c>
      <c r="P34" s="119" t="s">
        <v>425</v>
      </c>
      <c r="Q34" s="119" t="s">
        <v>424</v>
      </c>
      <c r="R34" s="102">
        <v>10.6</v>
      </c>
      <c r="S34" s="102">
        <v>10.4</v>
      </c>
      <c r="T34" s="102">
        <v>10.1</v>
      </c>
      <c r="U34" s="102">
        <v>9.5</v>
      </c>
      <c r="V34" s="102">
        <v>9.1</v>
      </c>
      <c r="W34" s="102">
        <v>8.5</v>
      </c>
      <c r="X34" s="102" t="s">
        <v>367</v>
      </c>
      <c r="Y34" s="102" t="s">
        <v>367</v>
      </c>
      <c r="Z34" s="102" t="s">
        <v>367</v>
      </c>
      <c r="AA34" s="102" t="s">
        <v>367</v>
      </c>
      <c r="AB34" s="102" t="s">
        <v>367</v>
      </c>
      <c r="AC34" s="102" t="s">
        <v>367</v>
      </c>
      <c r="AD34" s="113">
        <v>-0.25438596491228072</v>
      </c>
    </row>
    <row r="35" spans="1:31">
      <c r="A35" s="124"/>
      <c r="B35" s="131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</row>
    <row r="36" spans="1:31">
      <c r="A36" s="99" t="s">
        <v>444</v>
      </c>
      <c r="C36" s="125"/>
      <c r="D36" s="125"/>
      <c r="E36" s="125"/>
      <c r="F36" s="125"/>
      <c r="G36" s="125"/>
      <c r="H36" s="125"/>
      <c r="I36" s="125"/>
      <c r="J36" s="125"/>
      <c r="K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D36" s="125"/>
      <c r="AE36" s="125"/>
    </row>
    <row r="37" spans="1:31">
      <c r="A37" s="86" t="s">
        <v>445</v>
      </c>
      <c r="C37" s="130"/>
      <c r="D37" s="130"/>
      <c r="E37" s="130"/>
      <c r="F37" s="130"/>
      <c r="G37" s="130"/>
      <c r="H37" s="130"/>
      <c r="I37" s="130"/>
      <c r="J37" s="130"/>
      <c r="K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D37" s="130"/>
      <c r="AE37" s="138"/>
    </row>
    <row r="38" spans="1:31">
      <c r="A38" s="86" t="s">
        <v>446</v>
      </c>
      <c r="B38" s="96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87"/>
      <c r="V38" s="99"/>
      <c r="W38" s="99"/>
      <c r="X38" s="99"/>
      <c r="Y38" s="99"/>
      <c r="Z38" s="99"/>
      <c r="AA38" s="99"/>
      <c r="AB38" s="99"/>
      <c r="AC38" s="99"/>
    </row>
    <row r="39" spans="1:31">
      <c r="A39" s="99" t="s">
        <v>447</v>
      </c>
      <c r="B39" s="96"/>
      <c r="U39" s="87"/>
    </row>
    <row r="40" spans="1:31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</row>
    <row r="41" spans="1:31">
      <c r="A41" s="98" t="s">
        <v>378</v>
      </c>
      <c r="V41" s="87"/>
      <c r="W41" s="87"/>
      <c r="X41" s="87"/>
      <c r="Y41" s="87"/>
      <c r="Z41" s="87"/>
      <c r="AA41" s="87"/>
      <c r="AB41" s="87"/>
      <c r="AC41" s="87"/>
    </row>
    <row r="42" spans="1:31">
      <c r="A42" s="86" t="s">
        <v>448</v>
      </c>
      <c r="V42" s="87"/>
      <c r="W42" s="87"/>
      <c r="X42" s="87"/>
      <c r="Y42" s="87"/>
      <c r="Z42" s="87"/>
      <c r="AA42" s="87"/>
    </row>
    <row r="43" spans="1:31">
      <c r="A43" s="139" t="s">
        <v>449</v>
      </c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V43" s="141"/>
      <c r="W43" s="141"/>
      <c r="X43" s="141"/>
      <c r="Y43" s="141"/>
      <c r="Z43" s="141"/>
      <c r="AA43" s="141"/>
      <c r="AB43" s="141"/>
      <c r="AC43" s="141"/>
    </row>
    <row r="44" spans="1:31">
      <c r="A44" s="139" t="s">
        <v>450</v>
      </c>
      <c r="B44" s="140"/>
      <c r="C44" s="140"/>
      <c r="D44" s="140"/>
      <c r="E44" s="140"/>
      <c r="F44" s="140"/>
      <c r="G44" s="140"/>
      <c r="H44" s="140"/>
      <c r="I44" s="140"/>
      <c r="J44" s="140"/>
      <c r="V44" s="141"/>
      <c r="W44" s="141"/>
      <c r="X44" s="141"/>
      <c r="Y44" s="141"/>
      <c r="Z44" s="141"/>
      <c r="AA44" s="141"/>
      <c r="AB44" s="141"/>
      <c r="AC44" s="141"/>
    </row>
    <row r="45" spans="1:31">
      <c r="A45" s="139" t="s">
        <v>451</v>
      </c>
      <c r="B45" s="140"/>
      <c r="C45" s="140"/>
      <c r="D45" s="140"/>
      <c r="E45" s="140"/>
      <c r="F45" s="140"/>
      <c r="G45" s="140"/>
      <c r="H45" s="140"/>
      <c r="I45" s="140"/>
      <c r="J45" s="140"/>
      <c r="V45" s="141"/>
      <c r="W45" s="141"/>
      <c r="X45" s="141"/>
      <c r="Y45" s="141"/>
      <c r="Z45" s="141"/>
      <c r="AA45" s="141"/>
      <c r="AB45" s="141"/>
      <c r="AC45" s="141"/>
    </row>
    <row r="46" spans="1:31">
      <c r="A46" s="139" t="s">
        <v>423</v>
      </c>
      <c r="B46" s="140"/>
      <c r="C46" s="140"/>
      <c r="D46" s="140"/>
      <c r="E46" s="140"/>
      <c r="F46" s="140"/>
      <c r="G46" s="140"/>
      <c r="H46" s="140"/>
      <c r="I46" s="140"/>
      <c r="J46" s="140"/>
      <c r="V46" s="141"/>
      <c r="W46" s="141"/>
      <c r="X46" s="141"/>
      <c r="Y46" s="141"/>
      <c r="Z46" s="141"/>
      <c r="AA46" s="141"/>
      <c r="AB46" s="141"/>
      <c r="AC46" s="141"/>
    </row>
    <row r="47" spans="1:31">
      <c r="A47" s="139" t="s">
        <v>422</v>
      </c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V47" s="141"/>
      <c r="W47" s="141"/>
      <c r="X47" s="141"/>
      <c r="Y47" s="141"/>
      <c r="Z47" s="141"/>
      <c r="AA47" s="141"/>
      <c r="AB47" s="141"/>
      <c r="AC47" s="141"/>
    </row>
    <row r="48" spans="1:31">
      <c r="A48" s="99"/>
      <c r="U48" s="87"/>
    </row>
    <row r="50" spans="1:2">
      <c r="A50" s="99"/>
      <c r="B50" s="86" t="s">
        <v>64</v>
      </c>
    </row>
    <row r="52" spans="1:2">
      <c r="A52" s="99"/>
    </row>
    <row r="53" spans="1:2">
      <c r="A53" s="99"/>
    </row>
    <row r="56" spans="1:2">
      <c r="A56" s="9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7"/>
  <sheetViews>
    <sheetView topLeftCell="A10" workbookViewId="0">
      <selection activeCell="AD27" sqref="AD27"/>
    </sheetView>
  </sheetViews>
  <sheetFormatPr defaultRowHeight="14.5"/>
  <cols>
    <col min="1" max="1" width="3" customWidth="1"/>
    <col min="2" max="2" width="45.453125" customWidth="1"/>
    <col min="20" max="29" width="9.1796875" style="61" customWidth="1"/>
    <col min="30" max="30" width="14.81640625" bestFit="1" customWidth="1"/>
    <col min="257" max="257" width="3" customWidth="1"/>
    <col min="258" max="258" width="45.453125" customWidth="1"/>
    <col min="276" max="285" width="9.1796875" customWidth="1"/>
    <col min="513" max="513" width="3" customWidth="1"/>
    <col min="514" max="514" width="45.453125" customWidth="1"/>
    <col min="532" max="541" width="9.1796875" customWidth="1"/>
    <col min="769" max="769" width="3" customWidth="1"/>
    <col min="770" max="770" width="45.453125" customWidth="1"/>
    <col min="788" max="797" width="9.1796875" customWidth="1"/>
    <col min="1025" max="1025" width="3" customWidth="1"/>
    <col min="1026" max="1026" width="45.453125" customWidth="1"/>
    <col min="1044" max="1053" width="9.1796875" customWidth="1"/>
    <col min="1281" max="1281" width="3" customWidth="1"/>
    <col min="1282" max="1282" width="45.453125" customWidth="1"/>
    <col min="1300" max="1309" width="9.1796875" customWidth="1"/>
    <col min="1537" max="1537" width="3" customWidth="1"/>
    <col min="1538" max="1538" width="45.453125" customWidth="1"/>
    <col min="1556" max="1565" width="9.1796875" customWidth="1"/>
    <col min="1793" max="1793" width="3" customWidth="1"/>
    <col min="1794" max="1794" width="45.453125" customWidth="1"/>
    <col min="1812" max="1821" width="9.1796875" customWidth="1"/>
    <col min="2049" max="2049" width="3" customWidth="1"/>
    <col min="2050" max="2050" width="45.453125" customWidth="1"/>
    <col min="2068" max="2077" width="9.1796875" customWidth="1"/>
    <col min="2305" max="2305" width="3" customWidth="1"/>
    <col min="2306" max="2306" width="45.453125" customWidth="1"/>
    <col min="2324" max="2333" width="9.1796875" customWidth="1"/>
    <col min="2561" max="2561" width="3" customWidth="1"/>
    <col min="2562" max="2562" width="45.453125" customWidth="1"/>
    <col min="2580" max="2589" width="9.1796875" customWidth="1"/>
    <col min="2817" max="2817" width="3" customWidth="1"/>
    <col min="2818" max="2818" width="45.453125" customWidth="1"/>
    <col min="2836" max="2845" width="9.1796875" customWidth="1"/>
    <col min="3073" max="3073" width="3" customWidth="1"/>
    <col min="3074" max="3074" width="45.453125" customWidth="1"/>
    <col min="3092" max="3101" width="9.1796875" customWidth="1"/>
    <col min="3329" max="3329" width="3" customWidth="1"/>
    <col min="3330" max="3330" width="45.453125" customWidth="1"/>
    <col min="3348" max="3357" width="9.1796875" customWidth="1"/>
    <col min="3585" max="3585" width="3" customWidth="1"/>
    <col min="3586" max="3586" width="45.453125" customWidth="1"/>
    <col min="3604" max="3613" width="9.1796875" customWidth="1"/>
    <col min="3841" max="3841" width="3" customWidth="1"/>
    <col min="3842" max="3842" width="45.453125" customWidth="1"/>
    <col min="3860" max="3869" width="9.1796875" customWidth="1"/>
    <col min="4097" max="4097" width="3" customWidth="1"/>
    <col min="4098" max="4098" width="45.453125" customWidth="1"/>
    <col min="4116" max="4125" width="9.1796875" customWidth="1"/>
    <col min="4353" max="4353" width="3" customWidth="1"/>
    <col min="4354" max="4354" width="45.453125" customWidth="1"/>
    <col min="4372" max="4381" width="9.1796875" customWidth="1"/>
    <col min="4609" max="4609" width="3" customWidth="1"/>
    <col min="4610" max="4610" width="45.453125" customWidth="1"/>
    <col min="4628" max="4637" width="9.1796875" customWidth="1"/>
    <col min="4865" max="4865" width="3" customWidth="1"/>
    <col min="4866" max="4866" width="45.453125" customWidth="1"/>
    <col min="4884" max="4893" width="9.1796875" customWidth="1"/>
    <col min="5121" max="5121" width="3" customWidth="1"/>
    <col min="5122" max="5122" width="45.453125" customWidth="1"/>
    <col min="5140" max="5149" width="9.1796875" customWidth="1"/>
    <col min="5377" max="5377" width="3" customWidth="1"/>
    <col min="5378" max="5378" width="45.453125" customWidth="1"/>
    <col min="5396" max="5405" width="9.1796875" customWidth="1"/>
    <col min="5633" max="5633" width="3" customWidth="1"/>
    <col min="5634" max="5634" width="45.453125" customWidth="1"/>
    <col min="5652" max="5661" width="9.1796875" customWidth="1"/>
    <col min="5889" max="5889" width="3" customWidth="1"/>
    <col min="5890" max="5890" width="45.453125" customWidth="1"/>
    <col min="5908" max="5917" width="9.1796875" customWidth="1"/>
    <col min="6145" max="6145" width="3" customWidth="1"/>
    <col min="6146" max="6146" width="45.453125" customWidth="1"/>
    <col min="6164" max="6173" width="9.1796875" customWidth="1"/>
    <col min="6401" max="6401" width="3" customWidth="1"/>
    <col min="6402" max="6402" width="45.453125" customWidth="1"/>
    <col min="6420" max="6429" width="9.1796875" customWidth="1"/>
    <col min="6657" max="6657" width="3" customWidth="1"/>
    <col min="6658" max="6658" width="45.453125" customWidth="1"/>
    <col min="6676" max="6685" width="9.1796875" customWidth="1"/>
    <col min="6913" max="6913" width="3" customWidth="1"/>
    <col min="6914" max="6914" width="45.453125" customWidth="1"/>
    <col min="6932" max="6941" width="9.1796875" customWidth="1"/>
    <col min="7169" max="7169" width="3" customWidth="1"/>
    <col min="7170" max="7170" width="45.453125" customWidth="1"/>
    <col min="7188" max="7197" width="9.1796875" customWidth="1"/>
    <col min="7425" max="7425" width="3" customWidth="1"/>
    <col min="7426" max="7426" width="45.453125" customWidth="1"/>
    <col min="7444" max="7453" width="9.1796875" customWidth="1"/>
    <col min="7681" max="7681" width="3" customWidth="1"/>
    <col min="7682" max="7682" width="45.453125" customWidth="1"/>
    <col min="7700" max="7709" width="9.1796875" customWidth="1"/>
    <col min="7937" max="7937" width="3" customWidth="1"/>
    <col min="7938" max="7938" width="45.453125" customWidth="1"/>
    <col min="7956" max="7965" width="9.1796875" customWidth="1"/>
    <col min="8193" max="8193" width="3" customWidth="1"/>
    <col min="8194" max="8194" width="45.453125" customWidth="1"/>
    <col min="8212" max="8221" width="9.1796875" customWidth="1"/>
    <col min="8449" max="8449" width="3" customWidth="1"/>
    <col min="8450" max="8450" width="45.453125" customWidth="1"/>
    <col min="8468" max="8477" width="9.1796875" customWidth="1"/>
    <col min="8705" max="8705" width="3" customWidth="1"/>
    <col min="8706" max="8706" width="45.453125" customWidth="1"/>
    <col min="8724" max="8733" width="9.1796875" customWidth="1"/>
    <col min="8961" max="8961" width="3" customWidth="1"/>
    <col min="8962" max="8962" width="45.453125" customWidth="1"/>
    <col min="8980" max="8989" width="9.1796875" customWidth="1"/>
    <col min="9217" max="9217" width="3" customWidth="1"/>
    <col min="9218" max="9218" width="45.453125" customWidth="1"/>
    <col min="9236" max="9245" width="9.1796875" customWidth="1"/>
    <col min="9473" max="9473" width="3" customWidth="1"/>
    <col min="9474" max="9474" width="45.453125" customWidth="1"/>
    <col min="9492" max="9501" width="9.1796875" customWidth="1"/>
    <col min="9729" max="9729" width="3" customWidth="1"/>
    <col min="9730" max="9730" width="45.453125" customWidth="1"/>
    <col min="9748" max="9757" width="9.1796875" customWidth="1"/>
    <col min="9985" max="9985" width="3" customWidth="1"/>
    <col min="9986" max="9986" width="45.453125" customWidth="1"/>
    <col min="10004" max="10013" width="9.1796875" customWidth="1"/>
    <col min="10241" max="10241" width="3" customWidth="1"/>
    <col min="10242" max="10242" width="45.453125" customWidth="1"/>
    <col min="10260" max="10269" width="9.1796875" customWidth="1"/>
    <col min="10497" max="10497" width="3" customWidth="1"/>
    <col min="10498" max="10498" width="45.453125" customWidth="1"/>
    <col min="10516" max="10525" width="9.1796875" customWidth="1"/>
    <col min="10753" max="10753" width="3" customWidth="1"/>
    <col min="10754" max="10754" width="45.453125" customWidth="1"/>
    <col min="10772" max="10781" width="9.1796875" customWidth="1"/>
    <col min="11009" max="11009" width="3" customWidth="1"/>
    <col min="11010" max="11010" width="45.453125" customWidth="1"/>
    <col min="11028" max="11037" width="9.1796875" customWidth="1"/>
    <col min="11265" max="11265" width="3" customWidth="1"/>
    <col min="11266" max="11266" width="45.453125" customWidth="1"/>
    <col min="11284" max="11293" width="9.1796875" customWidth="1"/>
    <col min="11521" max="11521" width="3" customWidth="1"/>
    <col min="11522" max="11522" width="45.453125" customWidth="1"/>
    <col min="11540" max="11549" width="9.1796875" customWidth="1"/>
    <col min="11777" max="11777" width="3" customWidth="1"/>
    <col min="11778" max="11778" width="45.453125" customWidth="1"/>
    <col min="11796" max="11805" width="9.1796875" customWidth="1"/>
    <col min="12033" max="12033" width="3" customWidth="1"/>
    <col min="12034" max="12034" width="45.453125" customWidth="1"/>
    <col min="12052" max="12061" width="9.1796875" customWidth="1"/>
    <col min="12289" max="12289" width="3" customWidth="1"/>
    <col min="12290" max="12290" width="45.453125" customWidth="1"/>
    <col min="12308" max="12317" width="9.1796875" customWidth="1"/>
    <col min="12545" max="12545" width="3" customWidth="1"/>
    <col min="12546" max="12546" width="45.453125" customWidth="1"/>
    <col min="12564" max="12573" width="9.1796875" customWidth="1"/>
    <col min="12801" max="12801" width="3" customWidth="1"/>
    <col min="12802" max="12802" width="45.453125" customWidth="1"/>
    <col min="12820" max="12829" width="9.1796875" customWidth="1"/>
    <col min="13057" max="13057" width="3" customWidth="1"/>
    <col min="13058" max="13058" width="45.453125" customWidth="1"/>
    <col min="13076" max="13085" width="9.1796875" customWidth="1"/>
    <col min="13313" max="13313" width="3" customWidth="1"/>
    <col min="13314" max="13314" width="45.453125" customWidth="1"/>
    <col min="13332" max="13341" width="9.1796875" customWidth="1"/>
    <col min="13569" max="13569" width="3" customWidth="1"/>
    <col min="13570" max="13570" width="45.453125" customWidth="1"/>
    <col min="13588" max="13597" width="9.1796875" customWidth="1"/>
    <col min="13825" max="13825" width="3" customWidth="1"/>
    <col min="13826" max="13826" width="45.453125" customWidth="1"/>
    <col min="13844" max="13853" width="9.1796875" customWidth="1"/>
    <col min="14081" max="14081" width="3" customWidth="1"/>
    <col min="14082" max="14082" width="45.453125" customWidth="1"/>
    <col min="14100" max="14109" width="9.1796875" customWidth="1"/>
    <col min="14337" max="14337" width="3" customWidth="1"/>
    <col min="14338" max="14338" width="45.453125" customWidth="1"/>
    <col min="14356" max="14365" width="9.1796875" customWidth="1"/>
    <col min="14593" max="14593" width="3" customWidth="1"/>
    <col min="14594" max="14594" width="45.453125" customWidth="1"/>
    <col min="14612" max="14621" width="9.1796875" customWidth="1"/>
    <col min="14849" max="14849" width="3" customWidth="1"/>
    <col min="14850" max="14850" width="45.453125" customWidth="1"/>
    <col min="14868" max="14877" width="9.1796875" customWidth="1"/>
    <col min="15105" max="15105" width="3" customWidth="1"/>
    <col min="15106" max="15106" width="45.453125" customWidth="1"/>
    <col min="15124" max="15133" width="9.1796875" customWidth="1"/>
    <col min="15361" max="15361" width="3" customWidth="1"/>
    <col min="15362" max="15362" width="45.453125" customWidth="1"/>
    <col min="15380" max="15389" width="9.1796875" customWidth="1"/>
    <col min="15617" max="15617" width="3" customWidth="1"/>
    <col min="15618" max="15618" width="45.453125" customWidth="1"/>
    <col min="15636" max="15645" width="9.1796875" customWidth="1"/>
    <col min="15873" max="15873" width="3" customWidth="1"/>
    <col min="15874" max="15874" width="45.453125" customWidth="1"/>
    <col min="15892" max="15901" width="9.1796875" customWidth="1"/>
    <col min="16129" max="16129" width="3" customWidth="1"/>
    <col min="16130" max="16130" width="45.453125" customWidth="1"/>
    <col min="16148" max="16157" width="9.1796875" customWidth="1"/>
  </cols>
  <sheetData>
    <row r="1" spans="1:29" ht="52.4" customHeight="1"/>
    <row r="2" spans="1:29" ht="17.5"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3"/>
      <c r="U2" s="143"/>
      <c r="V2" s="143"/>
      <c r="W2" s="143"/>
      <c r="X2" s="143"/>
      <c r="Y2" s="143"/>
      <c r="Z2" s="143"/>
      <c r="AA2" s="143"/>
      <c r="AB2" s="143"/>
      <c r="AC2" s="143"/>
    </row>
    <row r="5" spans="1:29" ht="18">
      <c r="A5" s="144" t="s">
        <v>452</v>
      </c>
      <c r="L5" s="58"/>
      <c r="M5" s="58"/>
      <c r="N5" s="58"/>
      <c r="O5" s="58"/>
      <c r="P5" s="58"/>
      <c r="Q5" s="58"/>
      <c r="R5" s="58"/>
      <c r="S5" s="58"/>
      <c r="T5" s="145"/>
      <c r="V5" s="145"/>
      <c r="W5" s="145"/>
      <c r="X5" s="145"/>
      <c r="Y5" s="145"/>
      <c r="AA5" s="145"/>
      <c r="AB5" s="145"/>
      <c r="AC5" s="145"/>
    </row>
    <row r="7" spans="1:29" ht="15.5">
      <c r="A7" s="146" t="s">
        <v>13</v>
      </c>
      <c r="F7" s="58"/>
      <c r="L7" s="58"/>
      <c r="M7" s="58"/>
      <c r="N7" s="58"/>
      <c r="O7" s="58"/>
    </row>
    <row r="8" spans="1:29" ht="15.5">
      <c r="A8" s="146" t="s">
        <v>453</v>
      </c>
      <c r="B8" s="147"/>
      <c r="C8" s="147"/>
      <c r="D8" s="147"/>
      <c r="E8" s="147"/>
      <c r="F8" s="147"/>
      <c r="G8" s="147"/>
      <c r="H8" s="148"/>
      <c r="I8" s="148"/>
      <c r="J8" s="148"/>
      <c r="K8" s="148"/>
      <c r="L8" s="149"/>
      <c r="M8" s="149"/>
      <c r="N8" s="149"/>
      <c r="O8" s="149"/>
    </row>
    <row r="10" spans="1:29" ht="15.5">
      <c r="C10" s="148"/>
      <c r="D10" s="148"/>
      <c r="E10" s="149"/>
      <c r="F10" s="149"/>
      <c r="H10" s="61"/>
      <c r="I10" s="61"/>
      <c r="J10" s="61"/>
      <c r="K10" s="61"/>
      <c r="L10" s="149"/>
    </row>
    <row r="11" spans="1:29">
      <c r="C11" s="150">
        <v>1990</v>
      </c>
      <c r="D11" s="150">
        <v>1991</v>
      </c>
      <c r="E11" s="150">
        <v>1992</v>
      </c>
      <c r="F11" s="150">
        <v>1993</v>
      </c>
      <c r="G11" s="150">
        <v>1994</v>
      </c>
      <c r="H11" s="150">
        <v>1995</v>
      </c>
      <c r="I11" s="150">
        <v>1996</v>
      </c>
      <c r="J11" s="150">
        <v>1997</v>
      </c>
      <c r="K11" s="150">
        <v>1998</v>
      </c>
      <c r="L11" s="150">
        <v>1999</v>
      </c>
      <c r="M11" s="150">
        <v>2000</v>
      </c>
      <c r="N11" s="150">
        <v>2001</v>
      </c>
      <c r="O11" s="150">
        <v>2002</v>
      </c>
      <c r="P11" s="150">
        <v>2003</v>
      </c>
      <c r="Q11" s="150">
        <v>2004</v>
      </c>
      <c r="R11" s="150">
        <v>2005</v>
      </c>
      <c r="S11" s="150">
        <v>2006</v>
      </c>
      <c r="T11" s="151">
        <v>2007</v>
      </c>
      <c r="U11" s="151">
        <v>2008</v>
      </c>
      <c r="V11" s="151">
        <v>2009</v>
      </c>
      <c r="W11" s="151">
        <v>2010</v>
      </c>
      <c r="X11" s="151">
        <v>2011</v>
      </c>
      <c r="Y11" s="151">
        <v>2012</v>
      </c>
      <c r="Z11" s="151">
        <v>2013</v>
      </c>
      <c r="AA11" s="151">
        <v>2014</v>
      </c>
      <c r="AB11" s="151">
        <v>2015</v>
      </c>
      <c r="AC11" s="151">
        <v>2016</v>
      </c>
    </row>
    <row r="13" spans="1:29">
      <c r="A13" s="152"/>
      <c r="B13" s="153" t="s">
        <v>454</v>
      </c>
      <c r="C13" s="154">
        <v>120.592119</v>
      </c>
      <c r="D13" s="154">
        <v>120.307597</v>
      </c>
      <c r="E13" s="154">
        <v>126.044827</v>
      </c>
      <c r="F13" s="154">
        <v>131.31686199999999</v>
      </c>
      <c r="G13" s="154">
        <v>142.31816599999999</v>
      </c>
      <c r="H13" s="154">
        <v>147.69779</v>
      </c>
      <c r="I13" s="154">
        <v>148.931084</v>
      </c>
      <c r="J13" s="154">
        <v>153.895928</v>
      </c>
      <c r="K13" s="154">
        <v>159.970946</v>
      </c>
      <c r="L13" s="154">
        <v>166.61323899999999</v>
      </c>
      <c r="M13" s="154">
        <v>157.09789900000001</v>
      </c>
      <c r="N13" s="154">
        <v>179.694919</v>
      </c>
      <c r="O13" s="154">
        <v>173.37203099999999</v>
      </c>
      <c r="P13" s="154">
        <v>203.39013700000001</v>
      </c>
      <c r="Q13" s="154">
        <v>225.75824</v>
      </c>
      <c r="R13" s="154">
        <v>208.36560800000001</v>
      </c>
      <c r="S13" s="154">
        <v>240.99392700000001</v>
      </c>
      <c r="T13" s="155">
        <v>247.28100699999999</v>
      </c>
      <c r="U13" s="155">
        <v>261.26336600000002</v>
      </c>
      <c r="V13" s="155">
        <v>278.92748399999999</v>
      </c>
      <c r="W13" s="155">
        <v>312.78450800000002</v>
      </c>
      <c r="X13" s="155">
        <v>305.76892099999998</v>
      </c>
      <c r="Y13" s="155">
        <v>302.958888</v>
      </c>
      <c r="Z13" s="155">
        <v>317.50248800000003</v>
      </c>
      <c r="AA13" s="155">
        <v>315.07512700000001</v>
      </c>
      <c r="AB13" s="155">
        <v>300.80515800000001</v>
      </c>
      <c r="AC13" s="155">
        <v>290.91573599999998</v>
      </c>
    </row>
    <row r="14" spans="1:29">
      <c r="B14" s="156" t="s">
        <v>455</v>
      </c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</row>
    <row r="15" spans="1:29">
      <c r="B15" s="159" t="s">
        <v>364</v>
      </c>
      <c r="C15" s="157">
        <v>85.223528000000002</v>
      </c>
      <c r="D15" s="157">
        <v>83.986828000000003</v>
      </c>
      <c r="E15" s="157">
        <v>88.324656000000004</v>
      </c>
      <c r="F15" s="157">
        <v>93.160133999999999</v>
      </c>
      <c r="G15" s="157">
        <v>103.46266900000001</v>
      </c>
      <c r="H15" s="157">
        <v>97.144448999999994</v>
      </c>
      <c r="I15" s="157">
        <v>104.045891</v>
      </c>
      <c r="J15" s="157">
        <v>101.377973</v>
      </c>
      <c r="K15" s="157">
        <v>103.870519</v>
      </c>
      <c r="L15" s="157">
        <v>103.544224</v>
      </c>
      <c r="M15" s="157">
        <v>95.294083000000001</v>
      </c>
      <c r="N15" s="157">
        <v>104.91652000000001</v>
      </c>
      <c r="O15" s="157">
        <v>95.994128000000003</v>
      </c>
      <c r="P15" s="157">
        <v>108.34796799999999</v>
      </c>
      <c r="Q15" s="157">
        <v>122.185005</v>
      </c>
      <c r="R15" s="157">
        <v>107.496258</v>
      </c>
      <c r="S15" s="157">
        <v>123.31209</v>
      </c>
      <c r="T15" s="158">
        <v>121.183195</v>
      </c>
      <c r="U15" s="158">
        <v>126.520734</v>
      </c>
      <c r="V15" s="158">
        <v>132.863551</v>
      </c>
      <c r="W15" s="158">
        <v>141.37010699999999</v>
      </c>
      <c r="X15" s="158">
        <v>133.19753</v>
      </c>
      <c r="Y15" s="158">
        <v>135.819906</v>
      </c>
      <c r="Z15" s="158">
        <v>144.008128</v>
      </c>
      <c r="AA15" s="158">
        <v>147.35662099999999</v>
      </c>
      <c r="AB15" s="158">
        <v>152.40613300000001</v>
      </c>
      <c r="AC15" s="158">
        <v>160.01791399999999</v>
      </c>
    </row>
    <row r="16" spans="1:29">
      <c r="B16" s="159" t="s">
        <v>365</v>
      </c>
      <c r="C16" s="158">
        <v>34.747393000000002</v>
      </c>
      <c r="D16" s="158">
        <v>35.631214</v>
      </c>
      <c r="E16" s="158">
        <v>36.715076000000003</v>
      </c>
      <c r="F16" s="158">
        <v>37.258412999999997</v>
      </c>
      <c r="G16" s="158">
        <v>38.126213</v>
      </c>
      <c r="H16" s="158">
        <v>49.575310999999999</v>
      </c>
      <c r="I16" s="158">
        <v>43.896453999999999</v>
      </c>
      <c r="J16" s="158">
        <v>51.594313</v>
      </c>
      <c r="K16" s="158">
        <v>55.219008000000002</v>
      </c>
      <c r="L16" s="158">
        <v>62.035584</v>
      </c>
      <c r="M16" s="158">
        <v>60.983248000000003</v>
      </c>
      <c r="N16" s="158">
        <v>73.66713</v>
      </c>
      <c r="O16" s="158">
        <v>76.654904000000002</v>
      </c>
      <c r="P16" s="158">
        <v>93.986954999999995</v>
      </c>
      <c r="Q16" s="158">
        <v>102.167012</v>
      </c>
      <c r="R16" s="158">
        <v>99.189171999999999</v>
      </c>
      <c r="S16" s="158">
        <v>117.051626</v>
      </c>
      <c r="T16" s="158">
        <v>123.562911</v>
      </c>
      <c r="U16" s="158">
        <v>132.22890599999999</v>
      </c>
      <c r="V16" s="158">
        <v>141.62532100000001</v>
      </c>
      <c r="W16" s="158">
        <v>165.93916899999999</v>
      </c>
      <c r="X16" s="158">
        <v>165.04462599999999</v>
      </c>
      <c r="Y16" s="158">
        <v>159.07531900000001</v>
      </c>
      <c r="Z16" s="158">
        <v>166.28019499999999</v>
      </c>
      <c r="AA16" s="158">
        <v>159.74114299999999</v>
      </c>
      <c r="AB16" s="158">
        <v>147.433302</v>
      </c>
      <c r="AC16" s="158">
        <v>129.909603</v>
      </c>
    </row>
    <row r="17" spans="1:30">
      <c r="B17" s="159" t="s">
        <v>366</v>
      </c>
      <c r="C17" s="160" t="s">
        <v>367</v>
      </c>
      <c r="D17" s="160" t="s">
        <v>367</v>
      </c>
      <c r="E17" s="160" t="s">
        <v>367</v>
      </c>
      <c r="F17" s="160" t="s">
        <v>367</v>
      </c>
      <c r="G17" s="160" t="s">
        <v>367</v>
      </c>
      <c r="H17" s="160" t="s">
        <v>367</v>
      </c>
      <c r="I17" s="160" t="s">
        <v>367</v>
      </c>
      <c r="J17" s="160" t="s">
        <v>367</v>
      </c>
      <c r="K17" s="160" t="s">
        <v>367</v>
      </c>
      <c r="L17" s="160" t="s">
        <v>367</v>
      </c>
      <c r="M17" s="160" t="s">
        <v>367</v>
      </c>
      <c r="N17" s="160" t="s">
        <v>367</v>
      </c>
      <c r="O17" s="160" t="s">
        <v>367</v>
      </c>
      <c r="P17" s="160" t="s">
        <v>367</v>
      </c>
      <c r="Q17" s="160" t="s">
        <v>367</v>
      </c>
      <c r="R17" s="160">
        <v>0.52563700000000002</v>
      </c>
      <c r="S17" s="160">
        <v>0.63020900000000002</v>
      </c>
      <c r="T17" s="160">
        <v>2.5348999999999999</v>
      </c>
      <c r="U17" s="160">
        <v>2.513725</v>
      </c>
      <c r="V17" s="160">
        <v>3.0489649999999999</v>
      </c>
      <c r="W17" s="160">
        <v>4.270073</v>
      </c>
      <c r="X17" s="160">
        <v>6.3096930000000002</v>
      </c>
      <c r="Y17" s="160">
        <v>6.9751799999999999</v>
      </c>
      <c r="Z17" s="160">
        <v>6.3493959999999996</v>
      </c>
      <c r="AA17" s="160">
        <v>7.1289660000000001</v>
      </c>
      <c r="AB17" s="160" t="s">
        <v>367</v>
      </c>
      <c r="AC17" s="160" t="s">
        <v>367</v>
      </c>
    </row>
    <row r="18" spans="1:30">
      <c r="B18" s="159" t="s">
        <v>369</v>
      </c>
      <c r="C18" s="158">
        <v>0</v>
      </c>
      <c r="D18" s="158">
        <v>0</v>
      </c>
      <c r="E18" s="158">
        <v>0</v>
      </c>
      <c r="F18" s="158">
        <v>0</v>
      </c>
      <c r="G18" s="158">
        <v>0</v>
      </c>
      <c r="H18" s="158">
        <v>0</v>
      </c>
      <c r="I18" s="158">
        <v>0</v>
      </c>
      <c r="J18" s="158">
        <v>0</v>
      </c>
      <c r="K18" s="158">
        <v>0</v>
      </c>
      <c r="L18" s="158">
        <v>0</v>
      </c>
      <c r="M18" s="158">
        <v>0</v>
      </c>
      <c r="N18" s="160" t="s">
        <v>367</v>
      </c>
      <c r="O18" s="160" t="s">
        <v>367</v>
      </c>
      <c r="P18" s="160" t="s">
        <v>367</v>
      </c>
      <c r="Q18" s="160" t="s">
        <v>367</v>
      </c>
      <c r="R18" s="160" t="s">
        <v>367</v>
      </c>
      <c r="S18" s="160" t="s">
        <v>367</v>
      </c>
      <c r="T18" s="160" t="s">
        <v>367</v>
      </c>
      <c r="U18" s="160" t="s">
        <v>367</v>
      </c>
      <c r="V18" s="160" t="s">
        <v>367</v>
      </c>
      <c r="W18" s="160" t="s">
        <v>367</v>
      </c>
      <c r="X18" s="160" t="s">
        <v>367</v>
      </c>
      <c r="Y18" s="160" t="s">
        <v>367</v>
      </c>
      <c r="Z18" s="160" t="s">
        <v>367</v>
      </c>
      <c r="AA18" s="160" t="s">
        <v>367</v>
      </c>
      <c r="AB18" s="160" t="s">
        <v>367</v>
      </c>
      <c r="AC18" s="160" t="s">
        <v>367</v>
      </c>
    </row>
    <row r="19" spans="1:30">
      <c r="B19" s="161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</row>
    <row r="20" spans="1:30">
      <c r="B20" s="162" t="s">
        <v>456</v>
      </c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</row>
    <row r="21" spans="1:30">
      <c r="B21" s="159" t="s">
        <v>364</v>
      </c>
      <c r="C21" s="157">
        <v>70.670893000000007</v>
      </c>
      <c r="D21" s="157">
        <v>69.810078000000004</v>
      </c>
      <c r="E21" s="157">
        <v>70.074003000000005</v>
      </c>
      <c r="F21" s="157">
        <v>70.943010000000001</v>
      </c>
      <c r="G21" s="157">
        <v>72.698145999999994</v>
      </c>
      <c r="H21" s="157">
        <v>65.772446000000002</v>
      </c>
      <c r="I21" s="157">
        <v>69.861768999999995</v>
      </c>
      <c r="J21" s="157">
        <v>65.874369999999999</v>
      </c>
      <c r="K21" s="157">
        <v>64.930864999999997</v>
      </c>
      <c r="L21" s="157">
        <v>62.146456000000001</v>
      </c>
      <c r="M21" s="157">
        <v>60.659042999999997</v>
      </c>
      <c r="N21" s="157">
        <v>58.385913000000002</v>
      </c>
      <c r="O21" s="157">
        <v>55.368865999999997</v>
      </c>
      <c r="P21" s="157">
        <v>53.271003999999998</v>
      </c>
      <c r="Q21" s="157">
        <v>54.122058000000003</v>
      </c>
      <c r="R21" s="157">
        <v>51.590210999999996</v>
      </c>
      <c r="S21" s="157">
        <v>51.168132</v>
      </c>
      <c r="T21" s="158">
        <v>49.006269000000003</v>
      </c>
      <c r="U21" s="158">
        <v>48.426512000000002</v>
      </c>
      <c r="V21" s="158">
        <v>47.633724999999998</v>
      </c>
      <c r="W21" s="158">
        <v>45.197285999999998</v>
      </c>
      <c r="X21" s="158">
        <v>43.561501</v>
      </c>
      <c r="Y21" s="158">
        <v>44.831133999999999</v>
      </c>
      <c r="Z21" s="158">
        <v>45.356535000000001</v>
      </c>
      <c r="AA21" s="158">
        <v>46.768726000000001</v>
      </c>
      <c r="AB21" s="158">
        <v>50.666063999999999</v>
      </c>
      <c r="AC21" s="158">
        <v>55.004900999999997</v>
      </c>
    </row>
    <row r="22" spans="1:30">
      <c r="B22" s="159" t="s">
        <v>365</v>
      </c>
      <c r="C22" s="157">
        <v>28.813984000000001</v>
      </c>
      <c r="D22" s="157">
        <v>29.616761</v>
      </c>
      <c r="E22" s="157">
        <v>29.128585999999999</v>
      </c>
      <c r="F22" s="157">
        <v>28.372909</v>
      </c>
      <c r="G22" s="157">
        <v>26.789421999999998</v>
      </c>
      <c r="H22" s="157">
        <v>33.565370999999999</v>
      </c>
      <c r="I22" s="157">
        <v>29.474340000000002</v>
      </c>
      <c r="J22" s="157">
        <v>33.525457000000003</v>
      </c>
      <c r="K22" s="157">
        <v>34.518147999999997</v>
      </c>
      <c r="L22" s="157">
        <v>37.233286</v>
      </c>
      <c r="M22" s="157">
        <v>38.818626999999999</v>
      </c>
      <c r="N22" s="157">
        <v>40.995666999999997</v>
      </c>
      <c r="O22" s="157">
        <v>44.214112</v>
      </c>
      <c r="P22" s="157">
        <v>46.210183000000001</v>
      </c>
      <c r="Q22" s="157">
        <v>45.255052999999997</v>
      </c>
      <c r="R22" s="157">
        <v>47.603428000000001</v>
      </c>
      <c r="S22" s="157">
        <v>48.570363999999998</v>
      </c>
      <c r="T22" s="157">
        <v>49.968622000000003</v>
      </c>
      <c r="U22" s="157">
        <v>50.611345999999998</v>
      </c>
      <c r="V22" s="157">
        <v>50.774960999999998</v>
      </c>
      <c r="W22" s="157">
        <v>53.052233999999999</v>
      </c>
      <c r="X22" s="157">
        <v>53.976914000000001</v>
      </c>
      <c r="Y22" s="157">
        <v>52.50723</v>
      </c>
      <c r="Z22" s="157">
        <v>52.371304000000002</v>
      </c>
      <c r="AA22" s="157">
        <v>50.699382</v>
      </c>
      <c r="AB22" s="157">
        <v>49.012889999999999</v>
      </c>
      <c r="AC22" s="157">
        <v>44.655405999999999</v>
      </c>
    </row>
    <row r="23" spans="1:30">
      <c r="B23" s="159" t="s">
        <v>366</v>
      </c>
      <c r="C23" s="163" t="s">
        <v>367</v>
      </c>
      <c r="D23" s="163" t="s">
        <v>367</v>
      </c>
      <c r="E23" s="163" t="s">
        <v>367</v>
      </c>
      <c r="F23" s="163" t="s">
        <v>367</v>
      </c>
      <c r="G23" s="163" t="s">
        <v>367</v>
      </c>
      <c r="H23" s="163" t="s">
        <v>367</v>
      </c>
      <c r="I23" s="163" t="s">
        <v>367</v>
      </c>
      <c r="J23" s="163" t="s">
        <v>367</v>
      </c>
      <c r="K23" s="163" t="s">
        <v>367</v>
      </c>
      <c r="L23" s="163" t="s">
        <v>367</v>
      </c>
      <c r="M23" s="163" t="s">
        <v>367</v>
      </c>
      <c r="N23" s="163" t="s">
        <v>367</v>
      </c>
      <c r="O23" s="163" t="s">
        <v>367</v>
      </c>
      <c r="P23" s="163" t="s">
        <v>367</v>
      </c>
      <c r="Q23" s="163" t="s">
        <v>367</v>
      </c>
      <c r="R23" s="163">
        <v>0.25226700000000002</v>
      </c>
      <c r="S23" s="163">
        <v>0.26150400000000001</v>
      </c>
      <c r="T23" s="163">
        <v>1.025109</v>
      </c>
      <c r="U23" s="163">
        <v>0.96214200000000005</v>
      </c>
      <c r="V23" s="163">
        <v>1.0931029999999999</v>
      </c>
      <c r="W23" s="163">
        <v>1.3651800000000001</v>
      </c>
      <c r="X23" s="163">
        <v>2.0635500000000002</v>
      </c>
      <c r="Y23" s="163">
        <v>2.302352</v>
      </c>
      <c r="Z23" s="163">
        <v>1.9997940000000001</v>
      </c>
      <c r="AA23" s="163">
        <v>2.2626240000000002</v>
      </c>
      <c r="AB23" s="163" t="s">
        <v>367</v>
      </c>
      <c r="AC23" s="163" t="s">
        <v>367</v>
      </c>
    </row>
    <row r="24" spans="1:30">
      <c r="B24" s="159" t="s">
        <v>369</v>
      </c>
      <c r="C24" s="157">
        <v>0</v>
      </c>
      <c r="D24" s="157">
        <v>0</v>
      </c>
      <c r="E24" s="157">
        <v>0</v>
      </c>
      <c r="F24" s="157">
        <v>0</v>
      </c>
      <c r="G24" s="157">
        <v>0</v>
      </c>
      <c r="H24" s="157">
        <v>0</v>
      </c>
      <c r="I24" s="157">
        <v>0</v>
      </c>
      <c r="J24" s="157">
        <v>0</v>
      </c>
      <c r="K24" s="157">
        <v>0</v>
      </c>
      <c r="L24" s="157">
        <v>0</v>
      </c>
      <c r="M24" s="157">
        <v>0</v>
      </c>
      <c r="N24" s="163" t="s">
        <v>367</v>
      </c>
      <c r="O24" s="163" t="s">
        <v>367</v>
      </c>
      <c r="P24" s="163" t="s">
        <v>367</v>
      </c>
      <c r="Q24" s="163" t="s">
        <v>367</v>
      </c>
      <c r="R24" s="163" t="s">
        <v>367</v>
      </c>
      <c r="S24" s="163" t="s">
        <v>367</v>
      </c>
      <c r="T24" s="163" t="s">
        <v>367</v>
      </c>
      <c r="U24" s="163" t="s">
        <v>367</v>
      </c>
      <c r="V24" s="163" t="s">
        <v>367</v>
      </c>
      <c r="W24" s="163" t="s">
        <v>367</v>
      </c>
      <c r="X24" s="163" t="s">
        <v>367</v>
      </c>
      <c r="Y24" s="163" t="s">
        <v>367</v>
      </c>
      <c r="Z24" s="163" t="s">
        <v>367</v>
      </c>
      <c r="AA24" s="163" t="s">
        <v>367</v>
      </c>
      <c r="AB24" s="163" t="s">
        <v>367</v>
      </c>
      <c r="AC24" s="163" t="s">
        <v>367</v>
      </c>
    </row>
    <row r="25" spans="1:30">
      <c r="B25" s="13"/>
    </row>
    <row r="26" spans="1:30">
      <c r="B26" s="164" t="s">
        <v>374</v>
      </c>
    </row>
    <row r="27" spans="1:30">
      <c r="B27" s="165" t="s">
        <v>457</v>
      </c>
      <c r="C27" s="10">
        <v>13629.706727999999</v>
      </c>
      <c r="D27" s="10">
        <v>13820.631673</v>
      </c>
      <c r="E27" s="10">
        <v>14717.53457</v>
      </c>
      <c r="F27" s="10">
        <v>15588.353619</v>
      </c>
      <c r="G27" s="10">
        <v>17138.180736999999</v>
      </c>
      <c r="H27" s="10">
        <v>17928.348000000002</v>
      </c>
      <c r="I27" s="10">
        <v>18368.865869000001</v>
      </c>
      <c r="J27" s="10">
        <v>19125.993945999999</v>
      </c>
      <c r="K27" s="10">
        <v>20057.964194</v>
      </c>
      <c r="L27" s="10">
        <v>21153.854282</v>
      </c>
      <c r="M27" s="10">
        <v>20135.404242000001</v>
      </c>
      <c r="N27" s="10">
        <v>23090.866536000001</v>
      </c>
      <c r="O27" s="10">
        <v>22450.904947999999</v>
      </c>
      <c r="P27" s="10">
        <v>26646.73473</v>
      </c>
      <c r="Q27" s="10">
        <v>29932.292652</v>
      </c>
      <c r="R27" s="10">
        <v>27893.946486000001</v>
      </c>
      <c r="S27" s="10">
        <v>35859.978310999999</v>
      </c>
      <c r="T27" s="166">
        <v>37624.945011999996</v>
      </c>
      <c r="U27" s="166">
        <v>38893.785903999997</v>
      </c>
      <c r="V27" s="166">
        <v>38832.605838000003</v>
      </c>
      <c r="W27" s="166">
        <v>46658.893053</v>
      </c>
      <c r="X27" s="166">
        <v>46242.637631999998</v>
      </c>
      <c r="Y27" s="166">
        <v>46574.310878999997</v>
      </c>
      <c r="Z27" s="166">
        <v>49563.468818000001</v>
      </c>
      <c r="AA27" s="166">
        <v>50022.693863</v>
      </c>
      <c r="AB27" s="166">
        <v>48576.611774999998</v>
      </c>
      <c r="AC27" s="166">
        <v>47909.16145</v>
      </c>
      <c r="AD27" s="10"/>
    </row>
    <row r="28" spans="1:30">
      <c r="B28" s="13"/>
    </row>
    <row r="29" spans="1:30">
      <c r="A29" s="152"/>
      <c r="B29" s="164" t="s">
        <v>458</v>
      </c>
      <c r="C29" s="167">
        <v>8.8477409999999992</v>
      </c>
      <c r="D29" s="167">
        <v>8.7049280000000007</v>
      </c>
      <c r="E29" s="167">
        <v>8.5642619999999994</v>
      </c>
      <c r="F29" s="167">
        <v>8.4240370000000002</v>
      </c>
      <c r="G29" s="167">
        <v>8.3041579999999993</v>
      </c>
      <c r="H29" s="167">
        <v>8.2382259999999992</v>
      </c>
      <c r="I29" s="167">
        <v>8.1077999999999992</v>
      </c>
      <c r="J29" s="167">
        <v>8.0464280000000006</v>
      </c>
      <c r="K29" s="167">
        <v>7.9754329999999998</v>
      </c>
      <c r="L29" s="167">
        <v>7.8762590000000001</v>
      </c>
      <c r="M29" s="167">
        <v>7.802073</v>
      </c>
      <c r="N29" s="167">
        <v>7.7820780000000003</v>
      </c>
      <c r="O29" s="167">
        <v>7.7222739999999996</v>
      </c>
      <c r="P29" s="167">
        <v>7.632835</v>
      </c>
      <c r="Q29" s="167">
        <v>7.5422969999999996</v>
      </c>
      <c r="R29" s="167">
        <v>7.4699220000000004</v>
      </c>
      <c r="S29" s="167">
        <v>6.720415</v>
      </c>
      <c r="T29" s="168">
        <v>6.5722620000000003</v>
      </c>
      <c r="U29" s="168">
        <v>6.7173550000000004</v>
      </c>
      <c r="V29" s="168">
        <v>7.182817</v>
      </c>
      <c r="W29" s="168">
        <v>6.7036420000000003</v>
      </c>
      <c r="X29" s="168">
        <v>6.6122719999999999</v>
      </c>
      <c r="Y29" s="168">
        <v>6.5048500000000002</v>
      </c>
      <c r="Z29" s="168">
        <v>6.4059780000000002</v>
      </c>
      <c r="AA29" s="168">
        <v>6.2986440000000004</v>
      </c>
      <c r="AB29" s="168">
        <v>6.1923870000000001</v>
      </c>
      <c r="AC29" s="168">
        <v>6.0722360000000002</v>
      </c>
    </row>
    <row r="30" spans="1:30">
      <c r="B30" s="13"/>
    </row>
    <row r="31" spans="1:30">
      <c r="B31" s="13"/>
    </row>
    <row r="32" spans="1:30" ht="15">
      <c r="A32" s="152"/>
      <c r="B32" s="153" t="s">
        <v>459</v>
      </c>
      <c r="C32" s="154">
        <v>8.2458290000000005</v>
      </c>
      <c r="D32" s="154">
        <v>8.2263950000000001</v>
      </c>
      <c r="E32" s="154">
        <v>8.6126799999999992</v>
      </c>
      <c r="F32" s="154">
        <v>8.9687800000000006</v>
      </c>
      <c r="G32" s="154">
        <v>9.7143080000000008</v>
      </c>
      <c r="H32" s="154">
        <v>10.105422000000001</v>
      </c>
      <c r="I32" s="154">
        <v>10.187455</v>
      </c>
      <c r="J32" s="154">
        <v>10.555927000000001</v>
      </c>
      <c r="K32" s="154">
        <v>10.958584999999999</v>
      </c>
      <c r="L32" s="154">
        <v>11.440834000000001</v>
      </c>
      <c r="M32" s="154">
        <v>10.806193</v>
      </c>
      <c r="N32" s="154">
        <v>12.391870000000001</v>
      </c>
      <c r="O32" s="154">
        <v>11.985801</v>
      </c>
      <c r="P32" s="154">
        <v>14.085133000000001</v>
      </c>
      <c r="Q32" s="154">
        <v>15.633717000000001</v>
      </c>
      <c r="R32" s="154">
        <v>14.444051</v>
      </c>
      <c r="S32" s="154">
        <v>16.734406</v>
      </c>
      <c r="T32" s="155">
        <v>17.186340999999999</v>
      </c>
      <c r="U32" s="155">
        <v>18.170978000000002</v>
      </c>
      <c r="V32" s="155">
        <v>19.393840999999998</v>
      </c>
      <c r="W32" s="155">
        <v>21.780951000000002</v>
      </c>
      <c r="X32" s="155">
        <v>21.301344</v>
      </c>
      <c r="Y32" s="155">
        <v>21.092103999999999</v>
      </c>
      <c r="Z32" s="155">
        <v>22.111293</v>
      </c>
      <c r="AA32" s="155">
        <v>21.925916000000001</v>
      </c>
      <c r="AB32" s="155">
        <v>20.933807000000002</v>
      </c>
      <c r="AC32" s="155">
        <v>20.126904</v>
      </c>
    </row>
    <row r="33" spans="1:29" ht="15">
      <c r="B33" s="162" t="s">
        <v>460</v>
      </c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</row>
    <row r="34" spans="1:29">
      <c r="B34" s="159" t="s">
        <v>364</v>
      </c>
      <c r="C34" s="157">
        <v>5.7673509999999997</v>
      </c>
      <c r="D34" s="157">
        <v>5.6816630000000004</v>
      </c>
      <c r="E34" s="157">
        <v>5.9727079999999999</v>
      </c>
      <c r="F34" s="157">
        <v>6.2970300000000003</v>
      </c>
      <c r="G34" s="157">
        <v>6.9917369999999996</v>
      </c>
      <c r="H34" s="157">
        <v>6.5634240000000004</v>
      </c>
      <c r="I34" s="157">
        <v>7.0403739999999999</v>
      </c>
      <c r="J34" s="157">
        <v>6.8683949999999996</v>
      </c>
      <c r="K34" s="157">
        <v>6.9770760000000003</v>
      </c>
      <c r="L34" s="157">
        <v>6.9632250000000004</v>
      </c>
      <c r="M34" s="157">
        <v>6.414161</v>
      </c>
      <c r="N34" s="157">
        <v>7.0751359999999996</v>
      </c>
      <c r="O34" s="157">
        <v>6.4773370000000003</v>
      </c>
      <c r="P34" s="157">
        <v>7.3181940000000001</v>
      </c>
      <c r="Q34" s="157">
        <v>8.2593859999999992</v>
      </c>
      <c r="R34" s="157">
        <v>7.2617989999999999</v>
      </c>
      <c r="S34" s="157">
        <v>8.3372010000000003</v>
      </c>
      <c r="T34" s="158">
        <v>8.1989619999999999</v>
      </c>
      <c r="U34" s="158">
        <v>8.5641580000000008</v>
      </c>
      <c r="V34" s="158">
        <v>8.9963429999999995</v>
      </c>
      <c r="W34" s="158">
        <v>9.5769859999999998</v>
      </c>
      <c r="X34" s="158">
        <v>9.0274029999999996</v>
      </c>
      <c r="Y34" s="158">
        <v>9.2081529999999994</v>
      </c>
      <c r="Z34" s="158">
        <v>9.7658959999999997</v>
      </c>
      <c r="AA34" s="158">
        <v>9.9982290000000003</v>
      </c>
      <c r="AB34" s="158">
        <v>10.343336000000001</v>
      </c>
      <c r="AC34" s="158">
        <v>10.818654</v>
      </c>
    </row>
    <row r="35" spans="1:29">
      <c r="B35" s="159" t="s">
        <v>365</v>
      </c>
      <c r="C35" s="158">
        <v>2.4410210000000001</v>
      </c>
      <c r="D35" s="158">
        <v>2.5031530000000002</v>
      </c>
      <c r="E35" s="158">
        <v>2.579367</v>
      </c>
      <c r="F35" s="158">
        <v>2.6175830000000002</v>
      </c>
      <c r="G35" s="158">
        <v>2.6785969999999999</v>
      </c>
      <c r="H35" s="158">
        <v>3.4830239999999999</v>
      </c>
      <c r="I35" s="158">
        <v>3.0874619999999999</v>
      </c>
      <c r="J35" s="158">
        <v>3.6318389999999998</v>
      </c>
      <c r="K35" s="158">
        <v>3.9280140000000001</v>
      </c>
      <c r="L35" s="158">
        <v>4.4150900000000002</v>
      </c>
      <c r="M35" s="158">
        <v>4.3425130000000003</v>
      </c>
      <c r="N35" s="158">
        <v>5.2498230000000001</v>
      </c>
      <c r="O35" s="158">
        <v>5.4651110000000003</v>
      </c>
      <c r="P35" s="158">
        <v>6.7035159999999996</v>
      </c>
      <c r="Q35" s="158">
        <v>7.289587</v>
      </c>
      <c r="R35" s="158">
        <v>7.0789260000000001</v>
      </c>
      <c r="S35" s="158">
        <v>8.3564749999999997</v>
      </c>
      <c r="T35" s="158">
        <v>8.8233969999999999</v>
      </c>
      <c r="U35" s="158">
        <v>9.4440639999999991</v>
      </c>
      <c r="V35" s="158">
        <v>10.116216</v>
      </c>
      <c r="W35" s="158">
        <v>11.855085000000001</v>
      </c>
      <c r="X35" s="158">
        <v>11.792313</v>
      </c>
      <c r="Y35" s="158">
        <v>11.366809999999999</v>
      </c>
      <c r="Z35" s="158">
        <v>11.882296</v>
      </c>
      <c r="AA35" s="158">
        <v>11.41581</v>
      </c>
      <c r="AB35" s="158">
        <v>10.536246999999999</v>
      </c>
      <c r="AC35" s="158">
        <v>9.2533790000000007</v>
      </c>
    </row>
    <row r="36" spans="1:29">
      <c r="B36" s="159" t="s">
        <v>366</v>
      </c>
      <c r="C36" s="160" t="s">
        <v>367</v>
      </c>
      <c r="D36" s="160" t="s">
        <v>367</v>
      </c>
      <c r="E36" s="160" t="s">
        <v>367</v>
      </c>
      <c r="F36" s="160" t="s">
        <v>367</v>
      </c>
      <c r="G36" s="160" t="s">
        <v>367</v>
      </c>
      <c r="H36" s="160" t="s">
        <v>367</v>
      </c>
      <c r="I36" s="160" t="s">
        <v>367</v>
      </c>
      <c r="J36" s="160" t="s">
        <v>367</v>
      </c>
      <c r="K36" s="160" t="s">
        <v>367</v>
      </c>
      <c r="L36" s="160" t="s">
        <v>367</v>
      </c>
      <c r="M36" s="160" t="s">
        <v>367</v>
      </c>
      <c r="N36" s="160" t="s">
        <v>367</v>
      </c>
      <c r="O36" s="160" t="s">
        <v>367</v>
      </c>
      <c r="P36" s="160" t="s">
        <v>367</v>
      </c>
      <c r="Q36" s="160" t="s">
        <v>367</v>
      </c>
      <c r="R36" s="160">
        <v>3.3945000000000003E-2</v>
      </c>
      <c r="S36" s="160">
        <v>4.0731000000000003E-2</v>
      </c>
      <c r="T36" s="160">
        <v>0.16398199999999999</v>
      </c>
      <c r="U36" s="160">
        <v>0.16275600000000001</v>
      </c>
      <c r="V36" s="160">
        <v>0.19751299999999999</v>
      </c>
      <c r="W36" s="160">
        <v>0.27671600000000002</v>
      </c>
      <c r="X36" s="160">
        <v>0.40931499999999998</v>
      </c>
      <c r="Y36" s="160">
        <v>0.45271</v>
      </c>
      <c r="Z36" s="160">
        <v>0.412273</v>
      </c>
      <c r="AA36" s="160">
        <v>0.463287</v>
      </c>
      <c r="AB36" s="160" t="s">
        <v>367</v>
      </c>
      <c r="AC36" s="160" t="s">
        <v>367</v>
      </c>
    </row>
    <row r="37" spans="1:29">
      <c r="B37" s="159" t="s">
        <v>369</v>
      </c>
      <c r="C37" s="158">
        <v>0</v>
      </c>
      <c r="D37" s="158">
        <v>0</v>
      </c>
      <c r="E37" s="158">
        <v>0</v>
      </c>
      <c r="F37" s="158">
        <v>0</v>
      </c>
      <c r="G37" s="158">
        <v>0</v>
      </c>
      <c r="H37" s="158">
        <v>0</v>
      </c>
      <c r="I37" s="158">
        <v>0</v>
      </c>
      <c r="J37" s="158">
        <v>0</v>
      </c>
      <c r="K37" s="158">
        <v>0</v>
      </c>
      <c r="L37" s="158">
        <v>0</v>
      </c>
      <c r="M37" s="158">
        <v>0</v>
      </c>
      <c r="N37" s="160" t="s">
        <v>367</v>
      </c>
      <c r="O37" s="160" t="s">
        <v>367</v>
      </c>
      <c r="P37" s="160" t="s">
        <v>367</v>
      </c>
      <c r="Q37" s="160" t="s">
        <v>367</v>
      </c>
      <c r="R37" s="160" t="s">
        <v>367</v>
      </c>
      <c r="S37" s="160" t="s">
        <v>367</v>
      </c>
      <c r="T37" s="160" t="s">
        <v>367</v>
      </c>
      <c r="U37" s="160" t="s">
        <v>367</v>
      </c>
      <c r="V37" s="160" t="s">
        <v>367</v>
      </c>
      <c r="W37" s="160" t="s">
        <v>367</v>
      </c>
      <c r="X37" s="160" t="s">
        <v>367</v>
      </c>
      <c r="Y37" s="160" t="s">
        <v>367</v>
      </c>
      <c r="Z37" s="160" t="s">
        <v>367</v>
      </c>
      <c r="AA37" s="160" t="s">
        <v>367</v>
      </c>
      <c r="AB37" s="160" t="s">
        <v>367</v>
      </c>
      <c r="AC37" s="160" t="s">
        <v>367</v>
      </c>
    </row>
    <row r="38" spans="1:29">
      <c r="B38" s="161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</row>
    <row r="39" spans="1:29">
      <c r="B39" s="162" t="s">
        <v>456</v>
      </c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</row>
    <row r="40" spans="1:29">
      <c r="B40" s="159" t="s">
        <v>364</v>
      </c>
      <c r="C40" s="157">
        <v>69.942643000000004</v>
      </c>
      <c r="D40" s="157">
        <v>69.06626</v>
      </c>
      <c r="E40" s="157">
        <v>69.347845000000007</v>
      </c>
      <c r="F40" s="157">
        <v>70.210555999999997</v>
      </c>
      <c r="G40" s="157">
        <v>71.973600000000005</v>
      </c>
      <c r="H40" s="157">
        <v>64.949535999999995</v>
      </c>
      <c r="I40" s="157">
        <v>69.108269000000007</v>
      </c>
      <c r="J40" s="157">
        <v>65.066712999999993</v>
      </c>
      <c r="K40" s="157">
        <v>63.667675000000003</v>
      </c>
      <c r="L40" s="157">
        <v>60.862909000000002</v>
      </c>
      <c r="M40" s="157">
        <v>59.356344</v>
      </c>
      <c r="N40" s="157">
        <v>57.094983999999997</v>
      </c>
      <c r="O40" s="157">
        <v>54.041753999999997</v>
      </c>
      <c r="P40" s="157">
        <v>51.956865999999998</v>
      </c>
      <c r="Q40" s="157">
        <v>52.830599999999997</v>
      </c>
      <c r="R40" s="157">
        <v>50.275360999999997</v>
      </c>
      <c r="S40" s="157">
        <v>49.820715</v>
      </c>
      <c r="T40" s="158">
        <v>47.706271000000001</v>
      </c>
      <c r="U40" s="158">
        <v>47.130969999999998</v>
      </c>
      <c r="V40" s="158">
        <v>46.387625999999997</v>
      </c>
      <c r="W40" s="158">
        <v>43.969549999999998</v>
      </c>
      <c r="X40" s="158">
        <v>42.379497999999998</v>
      </c>
      <c r="Y40" s="158">
        <v>43.656869999999998</v>
      </c>
      <c r="Z40" s="158">
        <v>44.167006000000001</v>
      </c>
      <c r="AA40" s="158">
        <v>45.600051999999998</v>
      </c>
      <c r="AB40" s="158">
        <v>49.409725000000002</v>
      </c>
      <c r="AC40" s="158">
        <v>53.752200999999999</v>
      </c>
    </row>
    <row r="41" spans="1:29">
      <c r="B41" s="159" t="s">
        <v>365</v>
      </c>
      <c r="C41" s="157">
        <v>29.603103999999998</v>
      </c>
      <c r="D41" s="157">
        <v>30.428308999999999</v>
      </c>
      <c r="E41" s="157">
        <v>29.948481000000001</v>
      </c>
      <c r="F41" s="157">
        <v>29.185499</v>
      </c>
      <c r="G41" s="157">
        <v>27.573723999999999</v>
      </c>
      <c r="H41" s="157">
        <v>34.466884</v>
      </c>
      <c r="I41" s="157">
        <v>30.306511</v>
      </c>
      <c r="J41" s="157">
        <v>34.405681000000001</v>
      </c>
      <c r="K41" s="157">
        <v>35.844169999999998</v>
      </c>
      <c r="L41" s="157">
        <v>38.590629</v>
      </c>
      <c r="M41" s="157">
        <v>40.185412999999997</v>
      </c>
      <c r="N41" s="157">
        <v>42.365062000000002</v>
      </c>
      <c r="O41" s="157">
        <v>45.596539999999997</v>
      </c>
      <c r="P41" s="157">
        <v>47.592846000000002</v>
      </c>
      <c r="Q41" s="157">
        <v>46.627346000000003</v>
      </c>
      <c r="R41" s="157">
        <v>49.009286000000003</v>
      </c>
      <c r="S41" s="157">
        <v>49.935890999999998</v>
      </c>
      <c r="T41" s="157">
        <v>51.339590000000001</v>
      </c>
      <c r="U41" s="157">
        <v>51.97334</v>
      </c>
      <c r="V41" s="157">
        <v>52.162005000000001</v>
      </c>
      <c r="W41" s="157">
        <v>54.428683999999997</v>
      </c>
      <c r="X41" s="157">
        <v>55.359481000000002</v>
      </c>
      <c r="Y41" s="157">
        <v>53.891305000000003</v>
      </c>
      <c r="Z41" s="157">
        <v>53.738588</v>
      </c>
      <c r="AA41" s="157">
        <v>52.065372000000004</v>
      </c>
      <c r="AB41" s="157">
        <v>50.331249</v>
      </c>
      <c r="AC41" s="157">
        <v>45.975172000000001</v>
      </c>
    </row>
    <row r="42" spans="1:29">
      <c r="B42" s="159" t="s">
        <v>366</v>
      </c>
      <c r="C42" s="163" t="s">
        <v>367</v>
      </c>
      <c r="D42" s="163" t="s">
        <v>367</v>
      </c>
      <c r="E42" s="163" t="s">
        <v>367</v>
      </c>
      <c r="F42" s="163" t="s">
        <v>367</v>
      </c>
      <c r="G42" s="163" t="s">
        <v>367</v>
      </c>
      <c r="H42" s="163" t="s">
        <v>367</v>
      </c>
      <c r="I42" s="163" t="s">
        <v>367</v>
      </c>
      <c r="J42" s="163" t="s">
        <v>367</v>
      </c>
      <c r="K42" s="163" t="s">
        <v>367</v>
      </c>
      <c r="L42" s="163" t="s">
        <v>367</v>
      </c>
      <c r="M42" s="163" t="s">
        <v>367</v>
      </c>
      <c r="N42" s="163" t="s">
        <v>367</v>
      </c>
      <c r="O42" s="163" t="s">
        <v>367</v>
      </c>
      <c r="P42" s="163" t="s">
        <v>367</v>
      </c>
      <c r="Q42" s="163" t="s">
        <v>367</v>
      </c>
      <c r="R42" s="163">
        <v>0.235011</v>
      </c>
      <c r="S42" s="163">
        <v>0.243394</v>
      </c>
      <c r="T42" s="163">
        <v>0.95413899999999996</v>
      </c>
      <c r="U42" s="163">
        <v>0.89568999999999999</v>
      </c>
      <c r="V42" s="163">
        <v>1.0184329999999999</v>
      </c>
      <c r="W42" s="163">
        <v>1.270451</v>
      </c>
      <c r="X42" s="163">
        <v>1.9215469999999999</v>
      </c>
      <c r="Y42" s="163">
        <v>2.1463489999999998</v>
      </c>
      <c r="Z42" s="163">
        <v>1.8645350000000001</v>
      </c>
      <c r="AA42" s="163">
        <v>2.1129639999999998</v>
      </c>
      <c r="AB42" s="163" t="s">
        <v>367</v>
      </c>
      <c r="AC42" s="163" t="s">
        <v>367</v>
      </c>
    </row>
    <row r="43" spans="1:29">
      <c r="B43" s="159" t="s">
        <v>369</v>
      </c>
      <c r="C43" s="157">
        <v>0</v>
      </c>
      <c r="D43" s="157">
        <v>0</v>
      </c>
      <c r="E43" s="157">
        <v>0</v>
      </c>
      <c r="F43" s="157">
        <v>0</v>
      </c>
      <c r="G43" s="157">
        <v>0</v>
      </c>
      <c r="H43" s="157">
        <v>0</v>
      </c>
      <c r="I43" s="157">
        <v>0</v>
      </c>
      <c r="J43" s="157">
        <v>0</v>
      </c>
      <c r="K43" s="157">
        <v>0</v>
      </c>
      <c r="L43" s="157">
        <v>0</v>
      </c>
      <c r="M43" s="157">
        <v>0</v>
      </c>
      <c r="N43" s="163" t="s">
        <v>367</v>
      </c>
      <c r="O43" s="163" t="s">
        <v>367</v>
      </c>
      <c r="P43" s="163" t="s">
        <v>367</v>
      </c>
      <c r="Q43" s="163" t="s">
        <v>367</v>
      </c>
      <c r="R43" s="163" t="s">
        <v>367</v>
      </c>
      <c r="S43" s="163" t="s">
        <v>367</v>
      </c>
      <c r="T43" s="163" t="s">
        <v>367</v>
      </c>
      <c r="U43" s="163" t="s">
        <v>367</v>
      </c>
      <c r="V43" s="163" t="s">
        <v>367</v>
      </c>
      <c r="W43" s="163" t="s">
        <v>367</v>
      </c>
      <c r="X43" s="163" t="s">
        <v>367</v>
      </c>
      <c r="Y43" s="163" t="s">
        <v>367</v>
      </c>
      <c r="Z43" s="163" t="s">
        <v>367</v>
      </c>
      <c r="AA43" s="163" t="s">
        <v>367</v>
      </c>
      <c r="AB43" s="163" t="s">
        <v>367</v>
      </c>
      <c r="AC43" s="163" t="s">
        <v>367</v>
      </c>
    </row>
    <row r="44" spans="1:29">
      <c r="B44" s="13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</row>
    <row r="45" spans="1:29">
      <c r="A45" s="152"/>
      <c r="B45" s="164" t="s">
        <v>461</v>
      </c>
      <c r="C45" s="154">
        <v>68.377842000000001</v>
      </c>
      <c r="D45" s="154">
        <v>68.378013999999993</v>
      </c>
      <c r="E45" s="154">
        <v>68.330296000000004</v>
      </c>
      <c r="F45" s="154">
        <v>68.298765000000003</v>
      </c>
      <c r="G45" s="154">
        <v>68.257683</v>
      </c>
      <c r="H45" s="154">
        <v>68.419585999999995</v>
      </c>
      <c r="I45" s="154">
        <v>68.403818999999999</v>
      </c>
      <c r="J45" s="154">
        <v>68.591333000000006</v>
      </c>
      <c r="K45" s="154">
        <v>68.503592999999995</v>
      </c>
      <c r="L45" s="154">
        <v>68.667017000000001</v>
      </c>
      <c r="M45" s="154">
        <v>68.786361999999997</v>
      </c>
      <c r="N45" s="154">
        <v>68.960601999999994</v>
      </c>
      <c r="O45" s="154">
        <v>69.133418000000006</v>
      </c>
      <c r="P45" s="154">
        <v>69.251800000000003</v>
      </c>
      <c r="Q45" s="154">
        <v>69.249816999999993</v>
      </c>
      <c r="R45" s="154">
        <v>69.320705000000004</v>
      </c>
      <c r="S45" s="154">
        <v>69.439121</v>
      </c>
      <c r="T45" s="155">
        <v>69.501255999999998</v>
      </c>
      <c r="U45" s="155">
        <v>69.550426000000002</v>
      </c>
      <c r="V45" s="155">
        <v>69.530046999999996</v>
      </c>
      <c r="W45" s="155">
        <v>69.635644999999997</v>
      </c>
      <c r="X45" s="155">
        <v>69.664843000000005</v>
      </c>
      <c r="Y45" s="155">
        <v>69.620351999999997</v>
      </c>
      <c r="Z45" s="155">
        <v>69.641321000000005</v>
      </c>
      <c r="AA45" s="155">
        <v>69.589487000000005</v>
      </c>
      <c r="AB45" s="155">
        <v>69.592579999999998</v>
      </c>
      <c r="AC45" s="155">
        <v>69.184651000000002</v>
      </c>
    </row>
    <row r="47" spans="1:29" ht="15.5">
      <c r="A47" s="146" t="s">
        <v>462</v>
      </c>
      <c r="B47" s="147"/>
      <c r="C47" s="147"/>
      <c r="D47" s="147"/>
      <c r="E47" s="147"/>
      <c r="F47" s="147"/>
      <c r="G47" s="147"/>
      <c r="H47" s="148"/>
      <c r="I47" s="148"/>
      <c r="J47" s="148"/>
      <c r="K47" s="148"/>
      <c r="L47" s="149"/>
      <c r="M47" s="149"/>
      <c r="N47" s="149"/>
      <c r="O47" s="149"/>
    </row>
    <row r="49" spans="1:29" ht="15.5">
      <c r="C49" s="148"/>
      <c r="D49" s="148"/>
      <c r="E49" s="149"/>
      <c r="F49" s="149"/>
      <c r="H49" s="61"/>
      <c r="I49" s="61"/>
      <c r="J49" s="61"/>
      <c r="K49" s="61"/>
      <c r="L49" s="149"/>
    </row>
    <row r="50" spans="1:29">
      <c r="C50" s="150">
        <v>1990</v>
      </c>
      <c r="D50" s="150">
        <v>1991</v>
      </c>
      <c r="E50" s="150">
        <v>1992</v>
      </c>
      <c r="F50" s="150">
        <v>1993</v>
      </c>
      <c r="G50" s="150">
        <v>1994</v>
      </c>
      <c r="H50" s="150">
        <v>1995</v>
      </c>
      <c r="I50" s="150">
        <v>1996</v>
      </c>
      <c r="J50" s="150">
        <v>1997</v>
      </c>
      <c r="K50" s="150">
        <v>1998</v>
      </c>
      <c r="L50" s="150">
        <v>1999</v>
      </c>
      <c r="M50" s="150">
        <v>2000</v>
      </c>
      <c r="N50" s="150">
        <v>2001</v>
      </c>
      <c r="O50" s="150">
        <v>2002</v>
      </c>
      <c r="P50" s="150">
        <v>2003</v>
      </c>
      <c r="Q50" s="150">
        <v>2004</v>
      </c>
      <c r="R50" s="150">
        <v>2005</v>
      </c>
      <c r="S50" s="150">
        <v>2006</v>
      </c>
      <c r="T50" s="151">
        <v>2007</v>
      </c>
      <c r="U50" s="151">
        <v>2008</v>
      </c>
      <c r="V50" s="151">
        <v>2009</v>
      </c>
      <c r="W50" s="151">
        <v>2010</v>
      </c>
      <c r="X50" s="151">
        <v>2011</v>
      </c>
      <c r="Y50" s="151">
        <v>2012</v>
      </c>
      <c r="Z50" s="151">
        <v>2013</v>
      </c>
      <c r="AA50" s="151">
        <v>2014</v>
      </c>
      <c r="AB50" s="151">
        <v>2015</v>
      </c>
      <c r="AC50" s="151">
        <v>2016</v>
      </c>
    </row>
    <row r="52" spans="1:29" ht="15.5">
      <c r="A52" s="152"/>
      <c r="B52" s="169" t="s">
        <v>463</v>
      </c>
      <c r="C52" s="154">
        <v>253.62675999999999</v>
      </c>
      <c r="D52" s="154">
        <v>228.79767799999999</v>
      </c>
      <c r="E52" s="154">
        <v>234.388724</v>
      </c>
      <c r="F52" s="154">
        <v>260.95122800000001</v>
      </c>
      <c r="G52" s="154">
        <v>299.79203100000001</v>
      </c>
      <c r="H52" s="154">
        <v>319.26183200000003</v>
      </c>
      <c r="I52" s="154">
        <v>336.97394200000002</v>
      </c>
      <c r="J52" s="154">
        <v>365.407982</v>
      </c>
      <c r="K52" s="154">
        <v>370.610095</v>
      </c>
      <c r="L52" s="154">
        <v>387.21343400000001</v>
      </c>
      <c r="M52" s="154">
        <v>408.18575800000002</v>
      </c>
      <c r="N52" s="154">
        <v>382.74012399999998</v>
      </c>
      <c r="O52" s="154">
        <v>377.72048000000001</v>
      </c>
      <c r="P52" s="154">
        <v>407.02532000000002</v>
      </c>
      <c r="Q52" s="154">
        <v>425.11277100000001</v>
      </c>
      <c r="R52" s="154">
        <v>449.71788199999997</v>
      </c>
      <c r="S52" s="154">
        <v>435.14051599999999</v>
      </c>
      <c r="T52" s="155">
        <v>453.69488699999999</v>
      </c>
      <c r="U52" s="155">
        <v>457.54108100000002</v>
      </c>
      <c r="V52" s="155">
        <v>450.32838700000002</v>
      </c>
      <c r="W52" s="155">
        <v>466.23790400000001</v>
      </c>
      <c r="X52" s="155">
        <v>489.618854</v>
      </c>
      <c r="Y52" s="155">
        <v>490.49575900000002</v>
      </c>
      <c r="Z52" s="155">
        <v>494.46239800000001</v>
      </c>
      <c r="AA52" s="155">
        <v>496.86984899999999</v>
      </c>
      <c r="AB52" s="155">
        <v>469.17003199999999</v>
      </c>
      <c r="AC52" s="155">
        <v>429.37206700000002</v>
      </c>
    </row>
    <row r="53" spans="1:29">
      <c r="B53" s="162" t="s">
        <v>464</v>
      </c>
      <c r="C53" s="157"/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</row>
    <row r="54" spans="1:29">
      <c r="B54" s="170" t="s">
        <v>465</v>
      </c>
      <c r="C54" s="157">
        <v>5.234369</v>
      </c>
      <c r="D54" s="157">
        <v>4.2801660000000004</v>
      </c>
      <c r="E54" s="157">
        <v>3.715916</v>
      </c>
      <c r="F54" s="157">
        <v>4.8777179999999998</v>
      </c>
      <c r="G54" s="157">
        <v>5.2752999999999997</v>
      </c>
      <c r="H54" s="157">
        <v>4.827712</v>
      </c>
      <c r="I54" s="157">
        <v>5.1233620000000002</v>
      </c>
      <c r="J54" s="157">
        <v>6.2329889999999999</v>
      </c>
      <c r="K54" s="157">
        <v>6.5984879999999997</v>
      </c>
      <c r="L54" s="157">
        <v>6.5390329999999999</v>
      </c>
      <c r="M54" s="157">
        <v>6.8661510000000003</v>
      </c>
      <c r="N54" s="157">
        <v>7.8224220000000004</v>
      </c>
      <c r="O54" s="157">
        <v>7.8372419999999998</v>
      </c>
      <c r="P54" s="157">
        <v>9.2168569999999992</v>
      </c>
      <c r="Q54" s="157">
        <v>7.192971</v>
      </c>
      <c r="R54" s="157">
        <v>8.1776409999999995</v>
      </c>
      <c r="S54" s="157">
        <v>7.5318690000000004</v>
      </c>
      <c r="T54" s="158">
        <v>7.8840209999999997</v>
      </c>
      <c r="U54" s="158">
        <v>7.9786900000000003</v>
      </c>
      <c r="V54" s="158">
        <v>7.511431</v>
      </c>
      <c r="W54" s="158">
        <v>7.883731</v>
      </c>
      <c r="X54" s="158">
        <v>9.4141130000000004</v>
      </c>
      <c r="Y54" s="158">
        <v>6.4469320000000003</v>
      </c>
      <c r="Z54" s="158">
        <v>6.3803039999999998</v>
      </c>
      <c r="AA54" s="158">
        <v>7.507447</v>
      </c>
      <c r="AB54" s="158">
        <v>8.3299979999999998</v>
      </c>
      <c r="AC54" s="158">
        <v>7.9635239999999996</v>
      </c>
    </row>
    <row r="55" spans="1:29">
      <c r="B55" s="170" t="s">
        <v>19</v>
      </c>
      <c r="C55" s="157">
        <v>0.94106999999999996</v>
      </c>
      <c r="D55" s="157">
        <v>0.86111300000000002</v>
      </c>
      <c r="E55" s="157">
        <v>0.71880100000000002</v>
      </c>
      <c r="F55" s="157">
        <v>0.79158799999999996</v>
      </c>
      <c r="G55" s="157">
        <v>1.037787</v>
      </c>
      <c r="H55" s="157">
        <v>1.0822700000000001</v>
      </c>
      <c r="I55" s="157">
        <v>1.0286</v>
      </c>
      <c r="J55" s="157">
        <v>1.283711</v>
      </c>
      <c r="K55" s="157">
        <v>1.4231640000000001</v>
      </c>
      <c r="L55" s="157">
        <v>1.575753</v>
      </c>
      <c r="M55" s="157">
        <v>1.8688340000000001</v>
      </c>
      <c r="N55" s="157">
        <v>1.439624</v>
      </c>
      <c r="O55" s="157">
        <v>1.147637</v>
      </c>
      <c r="P55" s="157">
        <v>1.331019</v>
      </c>
      <c r="Q55" s="157">
        <v>1.5094860000000001</v>
      </c>
      <c r="R55" s="157">
        <v>1.3351470000000001</v>
      </c>
      <c r="S55" s="157">
        <v>1.1348529999999999</v>
      </c>
      <c r="T55" s="158">
        <v>1.0763769999999999</v>
      </c>
      <c r="U55" s="158">
        <v>0.93615700000000002</v>
      </c>
      <c r="V55" s="158">
        <v>0.89205900000000005</v>
      </c>
      <c r="W55" s="158">
        <v>0.84692199999999995</v>
      </c>
      <c r="X55" s="158">
        <v>1.332471</v>
      </c>
      <c r="Y55" s="158">
        <v>1.2975220000000001</v>
      </c>
      <c r="Z55" s="158">
        <v>1.1439379999999999</v>
      </c>
      <c r="AA55" s="158">
        <v>1.3613010000000001</v>
      </c>
      <c r="AB55" s="158">
        <v>1.4024639999999999</v>
      </c>
      <c r="AC55" s="158">
        <v>1.2879510000000001</v>
      </c>
    </row>
    <row r="56" spans="1:29">
      <c r="B56" s="170" t="s">
        <v>466</v>
      </c>
      <c r="C56" s="157">
        <v>9.9791080000000001</v>
      </c>
      <c r="D56" s="157">
        <v>9.2051420000000004</v>
      </c>
      <c r="E56" s="157">
        <v>9.672015</v>
      </c>
      <c r="F56" s="157">
        <v>10.432945</v>
      </c>
      <c r="G56" s="157">
        <v>11.119244999999999</v>
      </c>
      <c r="H56" s="157">
        <v>11.58423</v>
      </c>
      <c r="I56" s="157">
        <v>11.362351</v>
      </c>
      <c r="J56" s="157">
        <v>12.174018</v>
      </c>
      <c r="K56" s="157">
        <v>11.857956</v>
      </c>
      <c r="L56" s="157">
        <v>13.159681000000001</v>
      </c>
      <c r="M56" s="157">
        <v>12.499675</v>
      </c>
      <c r="N56" s="157">
        <v>12.394985999999999</v>
      </c>
      <c r="O56" s="157">
        <v>12.604974</v>
      </c>
      <c r="P56" s="157">
        <v>12.552982999999999</v>
      </c>
      <c r="Q56" s="157">
        <v>11.589632999999999</v>
      </c>
      <c r="R56" s="157">
        <v>12.772919999999999</v>
      </c>
      <c r="S56" s="157">
        <v>11.134015</v>
      </c>
      <c r="T56" s="158">
        <v>11.369605999999999</v>
      </c>
      <c r="U56" s="158">
        <v>9.8075639999999993</v>
      </c>
      <c r="V56" s="158">
        <v>11.33841</v>
      </c>
      <c r="W56" s="158">
        <v>10.968589</v>
      </c>
      <c r="X56" s="158">
        <v>13.361708</v>
      </c>
      <c r="Y56" s="158">
        <v>11.239363000000001</v>
      </c>
      <c r="Z56" s="158">
        <v>11.896252</v>
      </c>
      <c r="AA56" s="158">
        <v>11.836501999999999</v>
      </c>
      <c r="AB56" s="158">
        <v>11.466903</v>
      </c>
      <c r="AC56" s="158">
        <v>10.307089</v>
      </c>
    </row>
    <row r="57" spans="1:29">
      <c r="B57" s="170" t="s">
        <v>467</v>
      </c>
      <c r="C57" s="157">
        <v>8.9378510000000002</v>
      </c>
      <c r="D57" s="157">
        <v>8.7786059999999999</v>
      </c>
      <c r="E57" s="157">
        <v>9.5540819999999993</v>
      </c>
      <c r="F57" s="157">
        <v>10.715517999999999</v>
      </c>
      <c r="G57" s="157">
        <v>12.461715</v>
      </c>
      <c r="H57" s="157">
        <v>12.582871000000001</v>
      </c>
      <c r="I57" s="157">
        <v>13.702873</v>
      </c>
      <c r="J57" s="157">
        <v>13.563582</v>
      </c>
      <c r="K57" s="157">
        <v>13.544473</v>
      </c>
      <c r="L57" s="157">
        <v>15.344363</v>
      </c>
      <c r="M57" s="157">
        <v>17.212278999999999</v>
      </c>
      <c r="N57" s="157">
        <v>15.30819</v>
      </c>
      <c r="O57" s="157">
        <v>14.947879</v>
      </c>
      <c r="P57" s="157">
        <v>12.187934</v>
      </c>
      <c r="Q57" s="157">
        <v>14.469381</v>
      </c>
      <c r="R57" s="157">
        <v>14.395004</v>
      </c>
      <c r="S57" s="157">
        <v>13.136837999999999</v>
      </c>
      <c r="T57" s="158">
        <v>12.324614</v>
      </c>
      <c r="U57" s="158">
        <v>10.238633999999999</v>
      </c>
      <c r="V57" s="158">
        <v>9.3996150000000007</v>
      </c>
      <c r="W57" s="158">
        <v>10.515470000000001</v>
      </c>
      <c r="X57" s="158">
        <v>13.859947999999999</v>
      </c>
      <c r="Y57" s="158">
        <v>10.524729000000001</v>
      </c>
      <c r="Z57" s="158">
        <v>8.1739099999999993</v>
      </c>
      <c r="AA57" s="158">
        <v>8.7794889999999999</v>
      </c>
      <c r="AB57" s="158">
        <v>8.2035619999999998</v>
      </c>
      <c r="AC57" s="158">
        <v>8.6220490000000005</v>
      </c>
    </row>
    <row r="58" spans="1:29">
      <c r="B58" s="170" t="s">
        <v>15</v>
      </c>
      <c r="C58" s="157">
        <v>60.526066</v>
      </c>
      <c r="D58" s="157">
        <v>55.191991000000002</v>
      </c>
      <c r="E58" s="157">
        <v>56.949010999999999</v>
      </c>
      <c r="F58" s="157">
        <v>62.461897999999998</v>
      </c>
      <c r="G58" s="157">
        <v>72.865161000000001</v>
      </c>
      <c r="H58" s="157">
        <v>76.252742999999995</v>
      </c>
      <c r="I58" s="157">
        <v>77.701402999999999</v>
      </c>
      <c r="J58" s="157">
        <v>84.369887000000006</v>
      </c>
      <c r="K58" s="157">
        <v>86.073457000000005</v>
      </c>
      <c r="L58" s="157">
        <v>88.353532999999999</v>
      </c>
      <c r="M58" s="157">
        <v>83.284233</v>
      </c>
      <c r="N58" s="157">
        <v>76.601400999999996</v>
      </c>
      <c r="O58" s="157">
        <v>75.199365999999998</v>
      </c>
      <c r="P58" s="157">
        <v>81.707650999999998</v>
      </c>
      <c r="Q58" s="157">
        <v>81.994654999999995</v>
      </c>
      <c r="R58" s="157">
        <v>85.909536000000003</v>
      </c>
      <c r="S58" s="157">
        <v>87.034861000000006</v>
      </c>
      <c r="T58" s="158">
        <v>88.008533999999997</v>
      </c>
      <c r="U58" s="158">
        <v>97.860265999999996</v>
      </c>
      <c r="V58" s="158">
        <v>89.663072999999997</v>
      </c>
      <c r="W58" s="158">
        <v>87.097815999999995</v>
      </c>
      <c r="X58" s="158">
        <v>94.395735999999999</v>
      </c>
      <c r="Y58" s="158">
        <v>94.625969999999995</v>
      </c>
      <c r="Z58" s="158">
        <v>87.176698000000002</v>
      </c>
      <c r="AA58" s="158">
        <v>83.547237999999993</v>
      </c>
      <c r="AB58" s="158">
        <v>87.326607999999993</v>
      </c>
      <c r="AC58" s="158">
        <v>86.276375999999999</v>
      </c>
    </row>
    <row r="59" spans="1:29">
      <c r="B59" s="170" t="s">
        <v>16</v>
      </c>
      <c r="C59" s="157">
        <v>83.396306999999993</v>
      </c>
      <c r="D59" s="157">
        <v>71.510277000000002</v>
      </c>
      <c r="E59" s="157">
        <v>76.051880999999995</v>
      </c>
      <c r="F59" s="157">
        <v>85.694866000000005</v>
      </c>
      <c r="G59" s="157">
        <v>94.850237000000007</v>
      </c>
      <c r="H59" s="157">
        <v>100.328333</v>
      </c>
      <c r="I59" s="157">
        <v>104.669652</v>
      </c>
      <c r="J59" s="157">
        <v>118.27692999999999</v>
      </c>
      <c r="K59" s="157">
        <v>121.12373100000001</v>
      </c>
      <c r="L59" s="157">
        <v>130.43101799999999</v>
      </c>
      <c r="M59" s="157">
        <v>140.98035999999999</v>
      </c>
      <c r="N59" s="157">
        <v>130.20802800000001</v>
      </c>
      <c r="O59" s="157">
        <v>128.840653</v>
      </c>
      <c r="P59" s="157">
        <v>134.942958</v>
      </c>
      <c r="Q59" s="157">
        <v>140.27165600000001</v>
      </c>
      <c r="R59" s="157">
        <v>157.371072</v>
      </c>
      <c r="S59" s="157">
        <v>147.69844900000001</v>
      </c>
      <c r="T59" s="158">
        <v>148.299916</v>
      </c>
      <c r="U59" s="158">
        <v>147.637922</v>
      </c>
      <c r="V59" s="158">
        <v>145.23746800000001</v>
      </c>
      <c r="W59" s="158">
        <v>151.50287399999999</v>
      </c>
      <c r="X59" s="158">
        <v>161.837423</v>
      </c>
      <c r="Y59" s="158">
        <v>162.38180299999999</v>
      </c>
      <c r="Z59" s="158">
        <v>161.18533099999999</v>
      </c>
      <c r="AA59" s="158">
        <v>154.45706000000001</v>
      </c>
      <c r="AB59" s="158">
        <v>146.80662699999999</v>
      </c>
      <c r="AC59" s="158">
        <v>134.60168200000001</v>
      </c>
    </row>
    <row r="60" spans="1:29">
      <c r="B60" s="170" t="s">
        <v>17</v>
      </c>
      <c r="C60" s="157">
        <v>10.407944000000001</v>
      </c>
      <c r="D60" s="157">
        <v>8.9782080000000004</v>
      </c>
      <c r="E60" s="157">
        <v>8.8233029999999992</v>
      </c>
      <c r="F60" s="157">
        <v>9.6511010000000006</v>
      </c>
      <c r="G60" s="157">
        <v>10.381379000000001</v>
      </c>
      <c r="H60" s="157">
        <v>12.209239999999999</v>
      </c>
      <c r="I60" s="157">
        <v>13.828929</v>
      </c>
      <c r="J60" s="157">
        <v>13.525747000000001</v>
      </c>
      <c r="K60" s="157">
        <v>12.66719</v>
      </c>
      <c r="L60" s="157">
        <v>12.612488000000001</v>
      </c>
      <c r="M60" s="157">
        <v>12.616542000000001</v>
      </c>
      <c r="N60" s="157">
        <v>13.095572000000001</v>
      </c>
      <c r="O60" s="157">
        <v>13.315341999999999</v>
      </c>
      <c r="P60" s="157">
        <v>14.755515000000001</v>
      </c>
      <c r="Q60" s="157">
        <v>16.851158000000002</v>
      </c>
      <c r="R60" s="157">
        <v>18.658218000000002</v>
      </c>
      <c r="S60" s="157">
        <v>17.294916000000001</v>
      </c>
      <c r="T60" s="158">
        <v>17.099314</v>
      </c>
      <c r="U60" s="158">
        <v>17.836407000000001</v>
      </c>
      <c r="V60" s="158">
        <v>18.551210999999999</v>
      </c>
      <c r="W60" s="158">
        <v>18.279268999999999</v>
      </c>
      <c r="X60" s="158">
        <v>20.054478</v>
      </c>
      <c r="Y60" s="158">
        <v>22.526025000000001</v>
      </c>
      <c r="Z60" s="158">
        <v>19.020257000000001</v>
      </c>
      <c r="AA60" s="158">
        <v>19.908643999999999</v>
      </c>
      <c r="AB60" s="158">
        <v>17.188503999999998</v>
      </c>
      <c r="AC60" s="158">
        <v>17.355266</v>
      </c>
    </row>
    <row r="61" spans="1:29">
      <c r="B61" s="170" t="s">
        <v>18</v>
      </c>
      <c r="C61" s="157">
        <v>8.3810179999999992</v>
      </c>
      <c r="D61" s="157">
        <v>11.893322</v>
      </c>
      <c r="E61" s="157">
        <v>10.825030999999999</v>
      </c>
      <c r="F61" s="157">
        <v>11.388597000000001</v>
      </c>
      <c r="G61" s="157">
        <v>13.296803000000001</v>
      </c>
      <c r="H61" s="157">
        <v>13.82788</v>
      </c>
      <c r="I61" s="157">
        <v>14.250959999999999</v>
      </c>
      <c r="J61" s="157">
        <v>14.564432</v>
      </c>
      <c r="K61" s="157">
        <v>13.121967</v>
      </c>
      <c r="L61" s="157">
        <v>13.399162</v>
      </c>
      <c r="M61" s="157">
        <v>15.114661999999999</v>
      </c>
      <c r="N61" s="157">
        <v>14.831381</v>
      </c>
      <c r="O61" s="157">
        <v>19.253525</v>
      </c>
      <c r="P61" s="157">
        <v>22.410685000000001</v>
      </c>
      <c r="Q61" s="157">
        <v>23.488060000000001</v>
      </c>
      <c r="R61" s="157">
        <v>25.759937000000001</v>
      </c>
      <c r="S61" s="157">
        <v>24.651517999999999</v>
      </c>
      <c r="T61" s="158">
        <v>28.208729000000002</v>
      </c>
      <c r="U61" s="158">
        <v>27.190868999999999</v>
      </c>
      <c r="V61" s="158">
        <v>30.481528999999998</v>
      </c>
      <c r="W61" s="158">
        <v>31.271926000000001</v>
      </c>
      <c r="X61" s="158">
        <v>31.190083000000001</v>
      </c>
      <c r="Y61" s="158">
        <v>32.002755999999998</v>
      </c>
      <c r="Z61" s="158">
        <v>37.179318000000002</v>
      </c>
      <c r="AA61" s="158">
        <v>36.551430000000003</v>
      </c>
      <c r="AB61" s="158">
        <v>35.545940999999999</v>
      </c>
      <c r="AC61" s="158">
        <v>31.797705000000001</v>
      </c>
    </row>
    <row r="62" spans="1:29">
      <c r="B62" s="170" t="s">
        <v>468</v>
      </c>
      <c r="C62" s="157">
        <v>38.906272000000001</v>
      </c>
      <c r="D62" s="157">
        <v>34.224972000000001</v>
      </c>
      <c r="E62" s="157">
        <v>31.886682</v>
      </c>
      <c r="F62" s="157">
        <v>38.582743000000001</v>
      </c>
      <c r="G62" s="157">
        <v>48.759104999999998</v>
      </c>
      <c r="H62" s="157">
        <v>51.796987999999999</v>
      </c>
      <c r="I62" s="157">
        <v>56.750540000000001</v>
      </c>
      <c r="J62" s="157">
        <v>62.792406999999997</v>
      </c>
      <c r="K62" s="157">
        <v>67.050286</v>
      </c>
      <c r="L62" s="157">
        <v>69.456851999999998</v>
      </c>
      <c r="M62" s="157">
        <v>77.974734999999995</v>
      </c>
      <c r="N62" s="157">
        <v>77.709373999999997</v>
      </c>
      <c r="O62" s="157">
        <v>71.888471999999993</v>
      </c>
      <c r="P62" s="157">
        <v>82.597125000000005</v>
      </c>
      <c r="Q62" s="157">
        <v>87.701803999999996</v>
      </c>
      <c r="R62" s="157">
        <v>88.785211000000004</v>
      </c>
      <c r="S62" s="157">
        <v>93.492750999999998</v>
      </c>
      <c r="T62" s="158">
        <v>101.673084</v>
      </c>
      <c r="U62" s="158">
        <v>100.17701700000001</v>
      </c>
      <c r="V62" s="158">
        <v>106.16074399999999</v>
      </c>
      <c r="W62" s="158">
        <v>116.831152</v>
      </c>
      <c r="X62" s="158">
        <v>114.965824</v>
      </c>
      <c r="Y62" s="158">
        <v>117.640044</v>
      </c>
      <c r="Z62" s="158">
        <v>126.951543</v>
      </c>
      <c r="AA62" s="158">
        <v>137.26578900000001</v>
      </c>
      <c r="AB62" s="158">
        <v>118.642219</v>
      </c>
      <c r="AC62" s="158">
        <v>100.481121</v>
      </c>
    </row>
    <row r="63" spans="1:29">
      <c r="B63" s="170" t="s">
        <v>469</v>
      </c>
      <c r="C63" s="157">
        <v>26.916757</v>
      </c>
      <c r="D63" s="157">
        <v>23.873881000000001</v>
      </c>
      <c r="E63" s="157">
        <v>26.192001000000001</v>
      </c>
      <c r="F63" s="157">
        <v>26.354254000000001</v>
      </c>
      <c r="G63" s="157">
        <v>29.745298999999999</v>
      </c>
      <c r="H63" s="157">
        <v>34.769565999999998</v>
      </c>
      <c r="I63" s="157">
        <v>38.555270999999998</v>
      </c>
      <c r="J63" s="157">
        <v>38.624276000000002</v>
      </c>
      <c r="K63" s="157">
        <v>37.149383999999998</v>
      </c>
      <c r="L63" s="157">
        <v>36.341551000000003</v>
      </c>
      <c r="M63" s="157">
        <v>39.768286000000003</v>
      </c>
      <c r="N63" s="157">
        <v>33.329146000000001</v>
      </c>
      <c r="O63" s="157">
        <v>32.685389000000001</v>
      </c>
      <c r="P63" s="157">
        <v>35.322592999999998</v>
      </c>
      <c r="Q63" s="157">
        <v>40.043968999999997</v>
      </c>
      <c r="R63" s="157">
        <v>36.553196999999997</v>
      </c>
      <c r="S63" s="157">
        <v>32.030445999999998</v>
      </c>
      <c r="T63" s="158">
        <v>37.750692999999998</v>
      </c>
      <c r="U63" s="158">
        <v>37.877555000000001</v>
      </c>
      <c r="V63" s="158">
        <v>31.092848</v>
      </c>
      <c r="W63" s="158">
        <v>31.040156</v>
      </c>
      <c r="X63" s="158">
        <v>29.207070999999999</v>
      </c>
      <c r="Y63" s="158">
        <v>31.810614999999999</v>
      </c>
      <c r="Z63" s="158">
        <v>35.354846999999999</v>
      </c>
      <c r="AA63" s="158">
        <v>35.654947999999997</v>
      </c>
      <c r="AB63" s="158">
        <v>34.257205999999996</v>
      </c>
      <c r="AC63" s="158">
        <v>30.679303000000001</v>
      </c>
    </row>
    <row r="64" spans="1:29">
      <c r="B64" s="171"/>
      <c r="C64" s="157"/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</row>
    <row r="65" spans="1:29">
      <c r="B65" s="162" t="s">
        <v>456</v>
      </c>
      <c r="C65" s="157"/>
      <c r="D65" s="157"/>
      <c r="E65" s="157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</row>
    <row r="66" spans="1:29">
      <c r="B66" s="170" t="s">
        <v>465</v>
      </c>
      <c r="C66" s="157">
        <v>2.0638079999999999</v>
      </c>
      <c r="D66" s="157">
        <v>1.8707210000000001</v>
      </c>
      <c r="E66" s="157">
        <v>1.5853649999999999</v>
      </c>
      <c r="F66" s="157">
        <v>1.8692070000000001</v>
      </c>
      <c r="G66" s="157">
        <v>1.7596529999999999</v>
      </c>
      <c r="H66" s="157">
        <v>1.512148</v>
      </c>
      <c r="I66" s="157">
        <v>1.5204029999999999</v>
      </c>
      <c r="J66" s="157">
        <v>1.705762</v>
      </c>
      <c r="K66" s="157">
        <v>1.7804390000000001</v>
      </c>
      <c r="L66" s="157">
        <v>1.688741</v>
      </c>
      <c r="M66" s="157">
        <v>1.6821140000000001</v>
      </c>
      <c r="N66" s="157">
        <v>2.0437940000000001</v>
      </c>
      <c r="O66" s="157">
        <v>2.0748790000000001</v>
      </c>
      <c r="P66" s="157">
        <v>2.264443</v>
      </c>
      <c r="Q66" s="157">
        <v>1.692015</v>
      </c>
      <c r="R66" s="157">
        <v>1.8183929999999999</v>
      </c>
      <c r="S66" s="157">
        <v>1.7309049999999999</v>
      </c>
      <c r="T66" s="158">
        <v>1.7377359999999999</v>
      </c>
      <c r="U66" s="158">
        <v>1.743819</v>
      </c>
      <c r="V66" s="158">
        <v>1.6679900000000001</v>
      </c>
      <c r="W66" s="158">
        <v>1.6909240000000001</v>
      </c>
      <c r="X66" s="158">
        <v>1.9227430000000001</v>
      </c>
      <c r="Y66" s="158">
        <v>1.314371</v>
      </c>
      <c r="Z66" s="158">
        <v>1.2903519999999999</v>
      </c>
      <c r="AA66" s="158">
        <v>1.510948</v>
      </c>
      <c r="AB66" s="158">
        <v>1.7754749999999999</v>
      </c>
      <c r="AC66" s="158">
        <v>1.8546910000000001</v>
      </c>
    </row>
    <row r="67" spans="1:29">
      <c r="B67" s="170" t="s">
        <v>19</v>
      </c>
      <c r="C67" s="157">
        <v>0.37104500000000001</v>
      </c>
      <c r="D67" s="157">
        <v>0.37636399999999998</v>
      </c>
      <c r="E67" s="157">
        <v>0.30667100000000003</v>
      </c>
      <c r="F67" s="157">
        <v>0.30334699999999998</v>
      </c>
      <c r="G67" s="157">
        <v>0.346169</v>
      </c>
      <c r="H67" s="157">
        <v>0.33899099999999999</v>
      </c>
      <c r="I67" s="157">
        <v>0.30524600000000002</v>
      </c>
      <c r="J67" s="157">
        <v>0.35130899999999998</v>
      </c>
      <c r="K67" s="157">
        <v>0.38400600000000001</v>
      </c>
      <c r="L67" s="157">
        <v>0.406947</v>
      </c>
      <c r="M67" s="157">
        <v>0.457839</v>
      </c>
      <c r="N67" s="157">
        <v>0.37613600000000003</v>
      </c>
      <c r="O67" s="157">
        <v>0.30383199999999999</v>
      </c>
      <c r="P67" s="157">
        <v>0.327011</v>
      </c>
      <c r="Q67" s="157">
        <v>0.35507899999999998</v>
      </c>
      <c r="R67" s="157">
        <v>0.29688599999999998</v>
      </c>
      <c r="S67" s="157">
        <v>0.26080199999999998</v>
      </c>
      <c r="T67" s="158">
        <v>0.23724700000000001</v>
      </c>
      <c r="U67" s="158">
        <v>0.20460600000000001</v>
      </c>
      <c r="V67" s="158">
        <v>0.19809099999999999</v>
      </c>
      <c r="W67" s="158">
        <v>0.18165000000000001</v>
      </c>
      <c r="X67" s="158">
        <v>0.27214500000000003</v>
      </c>
      <c r="Y67" s="158">
        <v>0.26453300000000002</v>
      </c>
      <c r="Z67" s="158">
        <v>0.23135</v>
      </c>
      <c r="AA67" s="158">
        <v>0.27397500000000002</v>
      </c>
      <c r="AB67" s="158">
        <v>0.29892400000000002</v>
      </c>
      <c r="AC67" s="158">
        <v>0.29996099999999998</v>
      </c>
    </row>
    <row r="68" spans="1:29">
      <c r="B68" s="170" t="s">
        <v>466</v>
      </c>
      <c r="C68" s="157">
        <v>3.934564</v>
      </c>
      <c r="D68" s="157">
        <v>4.0232669999999997</v>
      </c>
      <c r="E68" s="157">
        <v>4.1264849999999997</v>
      </c>
      <c r="F68" s="157">
        <v>3.9980440000000002</v>
      </c>
      <c r="G68" s="157">
        <v>3.7089859999999999</v>
      </c>
      <c r="H68" s="157">
        <v>3.6284420000000002</v>
      </c>
      <c r="I68" s="157">
        <v>3.3718780000000002</v>
      </c>
      <c r="J68" s="157">
        <v>3.3316240000000001</v>
      </c>
      <c r="K68" s="157">
        <v>3.1995770000000001</v>
      </c>
      <c r="L68" s="157">
        <v>3.3985599999999998</v>
      </c>
      <c r="M68" s="157">
        <v>3.062252</v>
      </c>
      <c r="N68" s="157">
        <v>3.238486</v>
      </c>
      <c r="O68" s="157">
        <v>3.3371170000000001</v>
      </c>
      <c r="P68" s="157">
        <v>3.084079</v>
      </c>
      <c r="Q68" s="157">
        <v>2.7262490000000001</v>
      </c>
      <c r="R68" s="157">
        <v>2.8402069999999999</v>
      </c>
      <c r="S68" s="157">
        <v>2.5587170000000001</v>
      </c>
      <c r="T68" s="158">
        <v>2.5060030000000002</v>
      </c>
      <c r="U68" s="158">
        <v>2.1435369999999998</v>
      </c>
      <c r="V68" s="158">
        <v>2.5178090000000002</v>
      </c>
      <c r="W68" s="158">
        <v>2.3525740000000002</v>
      </c>
      <c r="X68" s="158">
        <v>2.7290019999999999</v>
      </c>
      <c r="Y68" s="158">
        <v>2.2914289999999999</v>
      </c>
      <c r="Z68" s="158">
        <v>2.4058959999999998</v>
      </c>
      <c r="AA68" s="158">
        <v>2.3822139999999998</v>
      </c>
      <c r="AB68" s="158">
        <v>2.444083</v>
      </c>
      <c r="AC68" s="158">
        <v>2.4005030000000001</v>
      </c>
    </row>
    <row r="69" spans="1:29">
      <c r="B69" s="170" t="s">
        <v>467</v>
      </c>
      <c r="C69" s="157">
        <v>3.5240170000000002</v>
      </c>
      <c r="D69" s="157">
        <v>3.8368419999999999</v>
      </c>
      <c r="E69" s="157">
        <v>4.0761700000000003</v>
      </c>
      <c r="F69" s="157">
        <v>4.1063299999999998</v>
      </c>
      <c r="G69" s="157">
        <v>4.1567869999999996</v>
      </c>
      <c r="H69" s="157">
        <v>3.9412389999999999</v>
      </c>
      <c r="I69" s="157">
        <v>4.0664490000000004</v>
      </c>
      <c r="J69" s="157">
        <v>3.7119010000000001</v>
      </c>
      <c r="K69" s="157">
        <v>3.6546419999999999</v>
      </c>
      <c r="L69" s="157">
        <v>3.9627659999999998</v>
      </c>
      <c r="M69" s="157">
        <v>4.2167760000000003</v>
      </c>
      <c r="N69" s="157">
        <v>3.9996299999999998</v>
      </c>
      <c r="O69" s="157">
        <v>3.957392</v>
      </c>
      <c r="P69" s="157">
        <v>2.9943919999999999</v>
      </c>
      <c r="Q69" s="157">
        <v>3.4036569999999999</v>
      </c>
      <c r="R69" s="157">
        <v>3.2008960000000002</v>
      </c>
      <c r="S69" s="157">
        <v>3.0189879999999998</v>
      </c>
      <c r="T69" s="158">
        <v>2.7164980000000001</v>
      </c>
      <c r="U69" s="158">
        <v>2.237752</v>
      </c>
      <c r="V69" s="158">
        <v>2.0872799999999998</v>
      </c>
      <c r="W69" s="158">
        <v>2.2553869999999998</v>
      </c>
      <c r="X69" s="158">
        <v>2.8307630000000001</v>
      </c>
      <c r="Y69" s="158">
        <v>2.1457329999999999</v>
      </c>
      <c r="Z69" s="158">
        <v>1.6530899999999999</v>
      </c>
      <c r="AA69" s="158">
        <v>1.7669589999999999</v>
      </c>
      <c r="AB69" s="158">
        <v>1.748526</v>
      </c>
      <c r="AC69" s="158">
        <v>2.00806</v>
      </c>
    </row>
    <row r="70" spans="1:29">
      <c r="B70" s="170" t="s">
        <v>15</v>
      </c>
      <c r="C70" s="157">
        <v>23.864227</v>
      </c>
      <c r="D70" s="157">
        <v>24.122617999999999</v>
      </c>
      <c r="E70" s="157">
        <v>24.296821999999999</v>
      </c>
      <c r="F70" s="157">
        <v>23.936235</v>
      </c>
      <c r="G70" s="157">
        <v>24.305236000000001</v>
      </c>
      <c r="H70" s="157">
        <v>23.884077000000001</v>
      </c>
      <c r="I70" s="157">
        <v>23.058579000000002</v>
      </c>
      <c r="J70" s="157">
        <v>23.089229</v>
      </c>
      <c r="K70" s="157">
        <v>23.224800999999999</v>
      </c>
      <c r="L70" s="157">
        <v>22.817786000000002</v>
      </c>
      <c r="M70" s="157">
        <v>20.403513</v>
      </c>
      <c r="N70" s="157">
        <v>20.013946000000001</v>
      </c>
      <c r="O70" s="157">
        <v>19.908733999999999</v>
      </c>
      <c r="P70" s="157">
        <v>20.074341</v>
      </c>
      <c r="Q70" s="157">
        <v>19.287742000000001</v>
      </c>
      <c r="R70" s="157">
        <v>19.102983999999999</v>
      </c>
      <c r="S70" s="157">
        <v>20.001553000000001</v>
      </c>
      <c r="T70" s="158">
        <v>19.398175999999999</v>
      </c>
      <c r="U70" s="158">
        <v>21.388300999999998</v>
      </c>
      <c r="V70" s="158">
        <v>19.910596999999999</v>
      </c>
      <c r="W70" s="158">
        <v>18.680980999999999</v>
      </c>
      <c r="X70" s="158">
        <v>19.279432</v>
      </c>
      <c r="Y70" s="158">
        <v>19.291903999999999</v>
      </c>
      <c r="Z70" s="158">
        <v>17.630602</v>
      </c>
      <c r="AA70" s="158">
        <v>16.814713000000001</v>
      </c>
      <c r="AB70" s="158">
        <v>18.612998000000001</v>
      </c>
      <c r="AC70" s="158">
        <v>20.093616000000001</v>
      </c>
    </row>
    <row r="71" spans="1:29">
      <c r="B71" s="170" t="s">
        <v>16</v>
      </c>
      <c r="C71" s="157">
        <v>32.881509000000001</v>
      </c>
      <c r="D71" s="157">
        <v>31.254809000000002</v>
      </c>
      <c r="E71" s="157">
        <v>32.446902999999999</v>
      </c>
      <c r="F71" s="157">
        <v>32.839418999999999</v>
      </c>
      <c r="G71" s="157">
        <v>31.638677999999999</v>
      </c>
      <c r="H71" s="157">
        <v>31.425094999999999</v>
      </c>
      <c r="I71" s="157">
        <v>31.061646</v>
      </c>
      <c r="J71" s="157">
        <v>32.368457999999997</v>
      </c>
      <c r="K71" s="157">
        <v>32.682253000000003</v>
      </c>
      <c r="L71" s="157">
        <v>33.684528</v>
      </c>
      <c r="M71" s="157">
        <v>34.538285000000002</v>
      </c>
      <c r="N71" s="157">
        <v>34.019958000000003</v>
      </c>
      <c r="O71" s="157">
        <v>34.110052000000003</v>
      </c>
      <c r="P71" s="157">
        <v>33.153455999999998</v>
      </c>
      <c r="Q71" s="157">
        <v>32.996339999999996</v>
      </c>
      <c r="R71" s="157">
        <v>34.993288</v>
      </c>
      <c r="S71" s="157">
        <v>33.942701999999997</v>
      </c>
      <c r="T71" s="158">
        <v>32.687147000000003</v>
      </c>
      <c r="U71" s="158">
        <v>32.267687000000002</v>
      </c>
      <c r="V71" s="158">
        <v>32.251457000000002</v>
      </c>
      <c r="W71" s="158">
        <v>32.494757</v>
      </c>
      <c r="X71" s="158">
        <v>33.053756</v>
      </c>
      <c r="Y71" s="158">
        <v>33.105649</v>
      </c>
      <c r="Z71" s="158">
        <v>32.598097000000003</v>
      </c>
      <c r="AA71" s="158">
        <v>31.086020000000001</v>
      </c>
      <c r="AB71" s="158">
        <v>31.290707999999999</v>
      </c>
      <c r="AC71" s="158">
        <v>31.348495</v>
      </c>
    </row>
    <row r="72" spans="1:29">
      <c r="B72" s="170" t="s">
        <v>17</v>
      </c>
      <c r="C72" s="157">
        <v>4.1036460000000003</v>
      </c>
      <c r="D72" s="157">
        <v>3.9240819999999998</v>
      </c>
      <c r="E72" s="157">
        <v>3.764389</v>
      </c>
      <c r="F72" s="157">
        <v>3.6984309999999998</v>
      </c>
      <c r="G72" s="157">
        <v>3.46286</v>
      </c>
      <c r="H72" s="157">
        <v>3.8242090000000002</v>
      </c>
      <c r="I72" s="157">
        <v>4.1038569999999996</v>
      </c>
      <c r="J72" s="157">
        <v>3.7015470000000001</v>
      </c>
      <c r="K72" s="157">
        <v>3.417929</v>
      </c>
      <c r="L72" s="157">
        <v>3.2572450000000002</v>
      </c>
      <c r="M72" s="157">
        <v>3.0908820000000001</v>
      </c>
      <c r="N72" s="157">
        <v>3.4215309999999999</v>
      </c>
      <c r="O72" s="157">
        <v>3.5251839999999999</v>
      </c>
      <c r="P72" s="157">
        <v>3.6252080000000002</v>
      </c>
      <c r="Q72" s="157">
        <v>3.9639259999999998</v>
      </c>
      <c r="R72" s="157">
        <v>4.1488719999999999</v>
      </c>
      <c r="S72" s="157">
        <v>3.9745590000000002</v>
      </c>
      <c r="T72" s="158">
        <v>3.7689020000000002</v>
      </c>
      <c r="U72" s="158">
        <v>3.8983180000000002</v>
      </c>
      <c r="V72" s="158">
        <v>4.1194850000000001</v>
      </c>
      <c r="W72" s="158">
        <v>3.920588</v>
      </c>
      <c r="X72" s="158">
        <v>4.0959370000000002</v>
      </c>
      <c r="Y72" s="158">
        <v>4.5925019999999996</v>
      </c>
      <c r="Z72" s="158">
        <v>3.846654</v>
      </c>
      <c r="AA72" s="158">
        <v>4.0068130000000002</v>
      </c>
      <c r="AB72" s="158">
        <v>3.6635979999999999</v>
      </c>
      <c r="AC72" s="158">
        <v>4.0420109999999996</v>
      </c>
    </row>
    <row r="73" spans="1:29">
      <c r="B73" s="170" t="s">
        <v>18</v>
      </c>
      <c r="C73" s="157">
        <v>3.3044690000000001</v>
      </c>
      <c r="D73" s="157">
        <v>5.1981830000000002</v>
      </c>
      <c r="E73" s="157">
        <v>4.6184099999999999</v>
      </c>
      <c r="F73" s="157">
        <v>4.3642630000000002</v>
      </c>
      <c r="G73" s="157">
        <v>4.4353420000000003</v>
      </c>
      <c r="H73" s="157">
        <v>4.3312039999999996</v>
      </c>
      <c r="I73" s="157">
        <v>4.2290979999999996</v>
      </c>
      <c r="J73" s="157">
        <v>3.9857999999999998</v>
      </c>
      <c r="K73" s="157">
        <v>3.5406390000000001</v>
      </c>
      <c r="L73" s="157">
        <v>3.460407</v>
      </c>
      <c r="M73" s="157">
        <v>3.7028880000000002</v>
      </c>
      <c r="N73" s="157">
        <v>3.8750529999999999</v>
      </c>
      <c r="O73" s="157">
        <v>5.0972939999999998</v>
      </c>
      <c r="P73" s="157">
        <v>5.5059680000000002</v>
      </c>
      <c r="Q73" s="157">
        <v>5.5251359999999998</v>
      </c>
      <c r="R73" s="157">
        <v>5.7280220000000002</v>
      </c>
      <c r="S73" s="157">
        <v>5.6651860000000003</v>
      </c>
      <c r="T73" s="158">
        <v>6.2175549999999999</v>
      </c>
      <c r="U73" s="158">
        <v>5.9428260000000002</v>
      </c>
      <c r="V73" s="158">
        <v>6.7687340000000003</v>
      </c>
      <c r="W73" s="158">
        <v>6.7072890000000003</v>
      </c>
      <c r="X73" s="158">
        <v>6.3702779999999999</v>
      </c>
      <c r="Y73" s="158">
        <v>6.5245730000000002</v>
      </c>
      <c r="Z73" s="158">
        <v>7.5191400000000002</v>
      </c>
      <c r="AA73" s="158">
        <v>7.3563390000000002</v>
      </c>
      <c r="AB73" s="158">
        <v>7.5763449999999999</v>
      </c>
      <c r="AC73" s="158">
        <v>7.4056300000000004</v>
      </c>
    </row>
    <row r="74" spans="1:29">
      <c r="B74" s="170" t="s">
        <v>468</v>
      </c>
      <c r="C74" s="157">
        <v>15.339971</v>
      </c>
      <c r="D74" s="157">
        <v>14.958619000000001</v>
      </c>
      <c r="E74" s="157">
        <v>13.604188000000001</v>
      </c>
      <c r="F74" s="157">
        <v>14.785423</v>
      </c>
      <c r="G74" s="157">
        <v>16.264309999999998</v>
      </c>
      <c r="H74" s="157">
        <v>16.223984000000002</v>
      </c>
      <c r="I74" s="157">
        <v>16.841225000000001</v>
      </c>
      <c r="J74" s="157">
        <v>17.184190999999998</v>
      </c>
      <c r="K74" s="157">
        <v>18.091867000000001</v>
      </c>
      <c r="L74" s="157">
        <v>17.937614</v>
      </c>
      <c r="M74" s="157">
        <v>19.102757</v>
      </c>
      <c r="N74" s="157">
        <v>20.303429999999999</v>
      </c>
      <c r="O74" s="157">
        <v>19.032188000000001</v>
      </c>
      <c r="P74" s="157">
        <v>20.292871000000002</v>
      </c>
      <c r="Q74" s="157">
        <v>20.630244000000001</v>
      </c>
      <c r="R74" s="157">
        <v>19.742424</v>
      </c>
      <c r="S74" s="157">
        <v>21.485645999999999</v>
      </c>
      <c r="T74" s="158">
        <v>22.410012999999999</v>
      </c>
      <c r="U74" s="158">
        <v>21.894649999999999</v>
      </c>
      <c r="V74" s="158">
        <v>23.574072999999999</v>
      </c>
      <c r="W74" s="158">
        <v>25.05827</v>
      </c>
      <c r="X74" s="158">
        <v>23.480677</v>
      </c>
      <c r="Y74" s="158">
        <v>23.983906000000001</v>
      </c>
      <c r="Z74" s="158">
        <v>25.674661</v>
      </c>
      <c r="AA74" s="158">
        <v>27.626106</v>
      </c>
      <c r="AB74" s="158">
        <v>25.287680999999999</v>
      </c>
      <c r="AC74" s="158">
        <v>23.401876999999999</v>
      </c>
    </row>
    <row r="75" spans="1:29">
      <c r="B75" s="170" t="s">
        <v>469</v>
      </c>
      <c r="C75" s="157">
        <v>10.612743</v>
      </c>
      <c r="D75" s="157">
        <v>10.434495</v>
      </c>
      <c r="E75" s="157">
        <v>11.174599000000001</v>
      </c>
      <c r="F75" s="157">
        <v>10.099303000000001</v>
      </c>
      <c r="G75" s="157">
        <v>9.9219779999999993</v>
      </c>
      <c r="H75" s="157">
        <v>10.890611</v>
      </c>
      <c r="I75" s="157">
        <v>11.441618</v>
      </c>
      <c r="J75" s="157">
        <v>10.570179</v>
      </c>
      <c r="K75" s="157">
        <v>10.023846000000001</v>
      </c>
      <c r="L75" s="157">
        <v>9.3854050000000004</v>
      </c>
      <c r="M75" s="157">
        <v>9.7426929999999992</v>
      </c>
      <c r="N75" s="157">
        <v>8.7080359999999999</v>
      </c>
      <c r="O75" s="157">
        <v>8.6533270000000009</v>
      </c>
      <c r="P75" s="157">
        <v>8.6782299999999992</v>
      </c>
      <c r="Q75" s="157">
        <v>9.4196109999999997</v>
      </c>
      <c r="R75" s="157">
        <v>8.1280280000000005</v>
      </c>
      <c r="S75" s="157">
        <v>7.3609429999999998</v>
      </c>
      <c r="T75" s="158">
        <v>8.3207229999999992</v>
      </c>
      <c r="U75" s="158">
        <v>8.2785039999999999</v>
      </c>
      <c r="V75" s="158">
        <v>6.9044829999999999</v>
      </c>
      <c r="W75" s="158">
        <v>6.6575790000000001</v>
      </c>
      <c r="X75" s="158">
        <v>5.9652669999999999</v>
      </c>
      <c r="Y75" s="158">
        <v>6.4854010000000004</v>
      </c>
      <c r="Z75" s="158">
        <v>7.1501590000000004</v>
      </c>
      <c r="AA75" s="158">
        <v>7.1759130000000004</v>
      </c>
      <c r="AB75" s="158">
        <v>7.3016610000000002</v>
      </c>
      <c r="AC75" s="158">
        <v>7.1451560000000001</v>
      </c>
    </row>
    <row r="76" spans="1:29">
      <c r="B76" s="171"/>
    </row>
    <row r="77" spans="1:29">
      <c r="B77" s="172" t="s">
        <v>374</v>
      </c>
    </row>
    <row r="78" spans="1:29">
      <c r="B78" s="165" t="s">
        <v>457</v>
      </c>
      <c r="C78" s="10">
        <v>110976.249897</v>
      </c>
      <c r="D78" s="10">
        <v>101218.820893</v>
      </c>
      <c r="E78" s="10">
        <v>105062.628025</v>
      </c>
      <c r="F78" s="10">
        <v>118277.441171</v>
      </c>
      <c r="G78" s="10">
        <v>137667.899714</v>
      </c>
      <c r="H78" s="10">
        <v>148727.35757200001</v>
      </c>
      <c r="I78" s="10">
        <v>155510.54344800001</v>
      </c>
      <c r="J78" s="10">
        <v>171275.33391799999</v>
      </c>
      <c r="K78" s="10">
        <v>178145.12436799999</v>
      </c>
      <c r="L78" s="10">
        <v>189076.85725100001</v>
      </c>
      <c r="M78" s="10">
        <v>202452.56170200001</v>
      </c>
      <c r="N78" s="10">
        <v>192848.80335999999</v>
      </c>
      <c r="O78" s="10">
        <v>193333.21058399999</v>
      </c>
      <c r="P78" s="10">
        <v>211766.78386200001</v>
      </c>
      <c r="Q78" s="10">
        <v>224909.81162600001</v>
      </c>
      <c r="R78" s="10">
        <v>233582.97946</v>
      </c>
      <c r="S78" s="10">
        <v>225104.523586</v>
      </c>
      <c r="T78" s="166">
        <v>224839.335078</v>
      </c>
      <c r="U78" s="166">
        <v>223801.807547</v>
      </c>
      <c r="V78" s="166">
        <v>208531.29384</v>
      </c>
      <c r="W78" s="166">
        <v>221766.50700899999</v>
      </c>
      <c r="X78" s="166">
        <v>231630.598772</v>
      </c>
      <c r="Y78" s="166">
        <v>241494.93114299999</v>
      </c>
      <c r="Z78" s="166">
        <v>251387.478129</v>
      </c>
      <c r="AA78" s="166">
        <v>268567.26711700001</v>
      </c>
      <c r="AB78" s="166">
        <v>277395.88115799997</v>
      </c>
      <c r="AC78" s="166">
        <v>294715.74015299999</v>
      </c>
    </row>
    <row r="79" spans="1:29">
      <c r="B79" s="165"/>
    </row>
    <row r="80" spans="1:29">
      <c r="A80" s="152"/>
      <c r="B80" s="172" t="s">
        <v>458</v>
      </c>
      <c r="C80" s="167">
        <v>2.285415</v>
      </c>
      <c r="D80" s="167">
        <v>2.2604259999999998</v>
      </c>
      <c r="E80" s="167">
        <v>2.2309429999999999</v>
      </c>
      <c r="F80" s="167">
        <v>2.206264</v>
      </c>
      <c r="G80" s="167">
        <v>2.1776469999999999</v>
      </c>
      <c r="H80" s="167">
        <v>2.1466249999999998</v>
      </c>
      <c r="I80" s="167">
        <v>2.1668880000000001</v>
      </c>
      <c r="J80" s="167">
        <v>2.133454</v>
      </c>
      <c r="K80" s="167">
        <v>2.0803829999999999</v>
      </c>
      <c r="L80" s="167">
        <v>2.0479159999999998</v>
      </c>
      <c r="M80" s="167">
        <v>2.0162040000000001</v>
      </c>
      <c r="N80" s="167">
        <v>1.984664</v>
      </c>
      <c r="O80" s="167">
        <v>1.9537279999999999</v>
      </c>
      <c r="P80" s="167">
        <v>1.922045</v>
      </c>
      <c r="Q80" s="167">
        <v>1.8901479999999999</v>
      </c>
      <c r="R80" s="167">
        <v>1.9253020000000001</v>
      </c>
      <c r="S80" s="167">
        <v>1.93306</v>
      </c>
      <c r="T80" s="168">
        <v>2.0178630000000002</v>
      </c>
      <c r="U80" s="168">
        <v>2.044403</v>
      </c>
      <c r="V80" s="168">
        <v>2.1595240000000002</v>
      </c>
      <c r="W80" s="168">
        <v>2.102382</v>
      </c>
      <c r="X80" s="168">
        <v>2.1137920000000001</v>
      </c>
      <c r="Y80" s="168">
        <v>2.0310809999999999</v>
      </c>
      <c r="Z80" s="168">
        <v>1.966933</v>
      </c>
      <c r="AA80" s="168">
        <v>1.8500760000000001</v>
      </c>
      <c r="AB80" s="168">
        <v>1.6913370000000001</v>
      </c>
      <c r="AC80" s="168">
        <v>1.4569019999999999</v>
      </c>
    </row>
    <row r="81" spans="1:29">
      <c r="A81" s="152"/>
      <c r="B81" s="172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67"/>
      <c r="R81" s="167"/>
      <c r="S81" s="167"/>
      <c r="T81" s="168"/>
      <c r="U81" s="168"/>
      <c r="V81" s="168"/>
      <c r="W81" s="168"/>
      <c r="X81" s="168"/>
      <c r="Y81" s="168"/>
      <c r="Z81" s="168"/>
      <c r="AA81" s="168"/>
      <c r="AB81" s="168"/>
      <c r="AC81" s="168"/>
    </row>
    <row r="82" spans="1:29">
      <c r="B82" s="172"/>
    </row>
    <row r="83" spans="1:29" ht="16">
      <c r="A83" s="152"/>
      <c r="B83" s="169" t="s">
        <v>470</v>
      </c>
      <c r="C83" s="154">
        <v>17.817402999999999</v>
      </c>
      <c r="D83" s="154">
        <v>16.073422000000001</v>
      </c>
      <c r="E83" s="154">
        <v>16.466656</v>
      </c>
      <c r="F83" s="154">
        <v>18.333081</v>
      </c>
      <c r="G83" s="154">
        <v>21.062200000000001</v>
      </c>
      <c r="H83" s="154">
        <v>22.430451999999999</v>
      </c>
      <c r="I83" s="154">
        <v>23.701101000000001</v>
      </c>
      <c r="J83" s="154">
        <v>25.721881</v>
      </c>
      <c r="K83" s="154">
        <v>26.363413000000001</v>
      </c>
      <c r="L83" s="154">
        <v>27.558088000000001</v>
      </c>
      <c r="M83" s="154">
        <v>29.066213000000001</v>
      </c>
      <c r="N83" s="154">
        <v>27.275639000000002</v>
      </c>
      <c r="O83" s="154">
        <v>26.929577999999999</v>
      </c>
      <c r="P83" s="154">
        <v>29.030631</v>
      </c>
      <c r="Q83" s="154">
        <v>30.331676000000002</v>
      </c>
      <c r="R83" s="154">
        <v>32.095435999999999</v>
      </c>
      <c r="S83" s="154">
        <v>31.065273999999999</v>
      </c>
      <c r="T83" s="155">
        <v>32.397505000000002</v>
      </c>
      <c r="U83" s="155">
        <v>32.678539000000001</v>
      </c>
      <c r="V83" s="155">
        <v>32.166701000000003</v>
      </c>
      <c r="W83" s="155">
        <v>33.309134</v>
      </c>
      <c r="X83" s="155">
        <v>34.982895999999997</v>
      </c>
      <c r="Y83" s="155">
        <v>35.048631999999998</v>
      </c>
      <c r="Z83" s="155">
        <v>35.334026999999999</v>
      </c>
      <c r="AA83" s="155">
        <v>35.508521000000002</v>
      </c>
      <c r="AB83" s="155">
        <v>33.529000000000003</v>
      </c>
      <c r="AC83" s="155">
        <v>30.5839</v>
      </c>
    </row>
    <row r="84" spans="1:29" ht="15">
      <c r="A84" s="173"/>
      <c r="B84" s="174" t="s">
        <v>471</v>
      </c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6"/>
      <c r="U84" s="176"/>
      <c r="V84" s="176"/>
      <c r="W84" s="176"/>
      <c r="X84" s="176"/>
      <c r="Y84" s="176"/>
      <c r="Z84" s="176"/>
      <c r="AA84" s="176"/>
      <c r="AB84" s="176"/>
      <c r="AC84" s="176"/>
    </row>
    <row r="85" spans="1:29">
      <c r="A85" s="173"/>
      <c r="B85" s="170" t="s">
        <v>465</v>
      </c>
      <c r="C85" s="175">
        <v>0.36771700000000002</v>
      </c>
      <c r="D85" s="175">
        <v>0.30068899999999998</v>
      </c>
      <c r="E85" s="175">
        <v>0.26105699999999998</v>
      </c>
      <c r="F85" s="175">
        <v>0.34268300000000002</v>
      </c>
      <c r="G85" s="175">
        <v>0.37062200000000001</v>
      </c>
      <c r="H85" s="175">
        <v>0.33918199999999998</v>
      </c>
      <c r="I85" s="175">
        <v>0.36035200000000001</v>
      </c>
      <c r="J85" s="175">
        <v>0.43875399999999998</v>
      </c>
      <c r="K85" s="175">
        <v>0.469385</v>
      </c>
      <c r="L85" s="175">
        <v>0.46538499999999999</v>
      </c>
      <c r="M85" s="175">
        <v>0.488927</v>
      </c>
      <c r="N85" s="175">
        <v>0.55745800000000001</v>
      </c>
      <c r="O85" s="175">
        <v>0.55875600000000003</v>
      </c>
      <c r="P85" s="175">
        <v>0.65738200000000002</v>
      </c>
      <c r="Q85" s="175">
        <v>0.51321600000000001</v>
      </c>
      <c r="R85" s="175">
        <v>0.58362099999999995</v>
      </c>
      <c r="S85" s="175">
        <v>0.53771000000000002</v>
      </c>
      <c r="T85" s="176">
        <v>0.56298300000000001</v>
      </c>
      <c r="U85" s="176">
        <v>0.569855</v>
      </c>
      <c r="V85" s="176">
        <v>0.53653700000000004</v>
      </c>
      <c r="W85" s="176">
        <v>0.56323199999999995</v>
      </c>
      <c r="X85" s="176">
        <v>0.67263099999999998</v>
      </c>
      <c r="Y85" s="176">
        <v>0.460669</v>
      </c>
      <c r="Z85" s="176">
        <v>0.45593299999999998</v>
      </c>
      <c r="AA85" s="176">
        <v>0.53651499999999996</v>
      </c>
      <c r="AB85" s="176">
        <v>0.59529900000000002</v>
      </c>
      <c r="AC85" s="176">
        <v>0.56723699999999999</v>
      </c>
    </row>
    <row r="86" spans="1:29">
      <c r="A86" s="173"/>
      <c r="B86" s="170" t="s">
        <v>19</v>
      </c>
      <c r="C86" s="175">
        <v>6.6111000000000003E-2</v>
      </c>
      <c r="D86" s="175">
        <v>6.0495E-2</v>
      </c>
      <c r="E86" s="175">
        <v>5.0498000000000001E-2</v>
      </c>
      <c r="F86" s="175">
        <v>5.5613000000000003E-2</v>
      </c>
      <c r="G86" s="175">
        <v>7.2911000000000004E-2</v>
      </c>
      <c r="H86" s="175">
        <v>7.6036999999999993E-2</v>
      </c>
      <c r="I86" s="175">
        <v>7.2346999999999995E-2</v>
      </c>
      <c r="J86" s="175">
        <v>9.0362999999999999E-2</v>
      </c>
      <c r="K86" s="175">
        <v>0.10123699999999999</v>
      </c>
      <c r="L86" s="175">
        <v>0.112147</v>
      </c>
      <c r="M86" s="175">
        <v>0.133077</v>
      </c>
      <c r="N86" s="175">
        <v>0.102594</v>
      </c>
      <c r="O86" s="175">
        <v>8.1821000000000005E-2</v>
      </c>
      <c r="P86" s="175">
        <v>9.4933000000000003E-2</v>
      </c>
      <c r="Q86" s="175">
        <v>0.10770100000000001</v>
      </c>
      <c r="R86" s="175">
        <v>9.5286999999999997E-2</v>
      </c>
      <c r="S86" s="175">
        <v>8.1018999999999994E-2</v>
      </c>
      <c r="T86" s="176">
        <v>7.6862E-2</v>
      </c>
      <c r="U86" s="176">
        <v>6.6862000000000005E-2</v>
      </c>
      <c r="V86" s="176">
        <v>6.3718999999999998E-2</v>
      </c>
      <c r="W86" s="176">
        <v>6.0505999999999997E-2</v>
      </c>
      <c r="X86" s="176">
        <v>9.5203999999999997E-2</v>
      </c>
      <c r="Y86" s="176">
        <v>9.2715000000000006E-2</v>
      </c>
      <c r="Z86" s="176">
        <v>8.1744999999999998E-2</v>
      </c>
      <c r="AA86" s="176">
        <v>9.7284999999999996E-2</v>
      </c>
      <c r="AB86" s="176">
        <v>0.100226</v>
      </c>
      <c r="AC86" s="176">
        <v>9.1740000000000002E-2</v>
      </c>
    </row>
    <row r="87" spans="1:29">
      <c r="A87" s="173"/>
      <c r="B87" s="170" t="s">
        <v>466</v>
      </c>
      <c r="C87" s="175">
        <v>0.70103700000000002</v>
      </c>
      <c r="D87" s="175">
        <v>0.64667699999999995</v>
      </c>
      <c r="E87" s="175">
        <v>0.67949400000000004</v>
      </c>
      <c r="F87" s="175">
        <v>0.73296499999999998</v>
      </c>
      <c r="G87" s="175">
        <v>0.78119400000000006</v>
      </c>
      <c r="H87" s="175">
        <v>0.81387600000000004</v>
      </c>
      <c r="I87" s="175">
        <v>0.79917199999999999</v>
      </c>
      <c r="J87" s="175">
        <v>0.85695600000000005</v>
      </c>
      <c r="K87" s="175">
        <v>0.84351799999999999</v>
      </c>
      <c r="L87" s="175">
        <v>0.93657800000000002</v>
      </c>
      <c r="M87" s="175">
        <v>0.89008100000000001</v>
      </c>
      <c r="N87" s="175">
        <v>0.88331800000000005</v>
      </c>
      <c r="O87" s="175">
        <v>0.89867200000000003</v>
      </c>
      <c r="P87" s="175">
        <v>0.89532800000000001</v>
      </c>
      <c r="Q87" s="175">
        <v>0.82691700000000001</v>
      </c>
      <c r="R87" s="175">
        <v>0.91157699999999997</v>
      </c>
      <c r="S87" s="175">
        <v>0.79487200000000002</v>
      </c>
      <c r="T87" s="176">
        <v>0.81188199999999999</v>
      </c>
      <c r="U87" s="176">
        <v>0.70047700000000002</v>
      </c>
      <c r="V87" s="176">
        <v>0.80989599999999995</v>
      </c>
      <c r="W87" s="176">
        <v>0.78362200000000004</v>
      </c>
      <c r="X87" s="176">
        <v>0.95468399999999998</v>
      </c>
      <c r="Y87" s="176">
        <v>0.80311500000000002</v>
      </c>
      <c r="Z87" s="176">
        <v>0.85009999999999997</v>
      </c>
      <c r="AA87" s="176">
        <v>0.845889</v>
      </c>
      <c r="AB87" s="176">
        <v>0.81947599999999998</v>
      </c>
      <c r="AC87" s="176">
        <v>0.73416700000000001</v>
      </c>
    </row>
    <row r="88" spans="1:29">
      <c r="A88" s="173"/>
      <c r="B88" s="170" t="s">
        <v>467</v>
      </c>
      <c r="C88" s="175">
        <v>0.627888</v>
      </c>
      <c r="D88" s="175">
        <v>0.61671200000000004</v>
      </c>
      <c r="E88" s="175">
        <v>0.67120899999999994</v>
      </c>
      <c r="F88" s="175">
        <v>0.75281699999999996</v>
      </c>
      <c r="G88" s="175">
        <v>0.87551100000000004</v>
      </c>
      <c r="H88" s="175">
        <v>0.88403799999999999</v>
      </c>
      <c r="I88" s="175">
        <v>0.96379300000000001</v>
      </c>
      <c r="J88" s="175">
        <v>0.95477100000000004</v>
      </c>
      <c r="K88" s="175">
        <v>0.96348800000000001</v>
      </c>
      <c r="L88" s="175">
        <v>1.092063</v>
      </c>
      <c r="M88" s="175">
        <v>1.225657</v>
      </c>
      <c r="N88" s="175">
        <v>1.0909249999999999</v>
      </c>
      <c r="O88" s="175">
        <v>1.065709</v>
      </c>
      <c r="P88" s="175">
        <v>0.86929100000000004</v>
      </c>
      <c r="Q88" s="175">
        <v>1.032386</v>
      </c>
      <c r="R88" s="175">
        <v>1.027342</v>
      </c>
      <c r="S88" s="175">
        <v>0.93785700000000005</v>
      </c>
      <c r="T88" s="176">
        <v>0.88007800000000003</v>
      </c>
      <c r="U88" s="176">
        <v>0.73126500000000005</v>
      </c>
      <c r="V88" s="176">
        <v>0.67140900000000003</v>
      </c>
      <c r="W88" s="176">
        <v>0.75124999999999997</v>
      </c>
      <c r="X88" s="176">
        <v>0.99028300000000002</v>
      </c>
      <c r="Y88" s="176">
        <v>0.75205</v>
      </c>
      <c r="Z88" s="176">
        <v>0.58410300000000004</v>
      </c>
      <c r="AA88" s="176">
        <v>0.62742100000000001</v>
      </c>
      <c r="AB88" s="176">
        <v>0.58626299999999998</v>
      </c>
      <c r="AC88" s="176">
        <v>0.61414299999999999</v>
      </c>
    </row>
    <row r="89" spans="1:29">
      <c r="A89" s="173"/>
      <c r="B89" s="170" t="s">
        <v>15</v>
      </c>
      <c r="C89" s="175">
        <v>4.2519859999999996</v>
      </c>
      <c r="D89" s="175">
        <v>3.8773300000000002</v>
      </c>
      <c r="E89" s="175">
        <v>4.0008739999999996</v>
      </c>
      <c r="F89" s="175">
        <v>4.3882490000000001</v>
      </c>
      <c r="G89" s="175">
        <v>5.1192169999999999</v>
      </c>
      <c r="H89" s="175">
        <v>5.3573060000000003</v>
      </c>
      <c r="I89" s="175">
        <v>5.4651370000000004</v>
      </c>
      <c r="J89" s="175">
        <v>5.9389839999999996</v>
      </c>
      <c r="K89" s="175">
        <v>6.1228499999999997</v>
      </c>
      <c r="L89" s="175">
        <v>6.2881460000000002</v>
      </c>
      <c r="M89" s="175">
        <v>5.9305279999999998</v>
      </c>
      <c r="N89" s="175">
        <v>5.4589319999999999</v>
      </c>
      <c r="O89" s="175">
        <v>5.3613379999999999</v>
      </c>
      <c r="P89" s="175">
        <v>5.8277080000000003</v>
      </c>
      <c r="Q89" s="175">
        <v>5.850295</v>
      </c>
      <c r="R89" s="175">
        <v>6.1311859999999996</v>
      </c>
      <c r="S89" s="175">
        <v>6.2135369999999996</v>
      </c>
      <c r="T89" s="176">
        <v>6.2845250000000004</v>
      </c>
      <c r="U89" s="176">
        <v>6.9893840000000003</v>
      </c>
      <c r="V89" s="176">
        <v>6.4045820000000004</v>
      </c>
      <c r="W89" s="176">
        <v>6.2224729999999999</v>
      </c>
      <c r="X89" s="176">
        <v>6.7445040000000001</v>
      </c>
      <c r="Y89" s="176">
        <v>6.7615480000000003</v>
      </c>
      <c r="Z89" s="176">
        <v>6.2296019999999999</v>
      </c>
      <c r="AA89" s="176">
        <v>5.970656</v>
      </c>
      <c r="AB89" s="176">
        <v>6.2407519999999996</v>
      </c>
      <c r="AC89" s="176">
        <v>6.1454120000000003</v>
      </c>
    </row>
    <row r="90" spans="1:29">
      <c r="A90" s="173"/>
      <c r="B90" s="170" t="s">
        <v>16</v>
      </c>
      <c r="C90" s="175">
        <v>5.8586309999999999</v>
      </c>
      <c r="D90" s="175">
        <v>5.0237170000000004</v>
      </c>
      <c r="E90" s="175">
        <v>5.3429200000000003</v>
      </c>
      <c r="F90" s="175">
        <v>6.0204769999999996</v>
      </c>
      <c r="G90" s="175">
        <v>6.6638019999999996</v>
      </c>
      <c r="H90" s="175">
        <v>7.0487909999999996</v>
      </c>
      <c r="I90" s="175">
        <v>7.3619519999999996</v>
      </c>
      <c r="J90" s="175">
        <v>8.3257759999999994</v>
      </c>
      <c r="K90" s="175">
        <v>8.6161569999999994</v>
      </c>
      <c r="L90" s="175">
        <v>9.2828119999999998</v>
      </c>
      <c r="M90" s="175">
        <v>10.038971</v>
      </c>
      <c r="N90" s="175">
        <v>9.2791610000000002</v>
      </c>
      <c r="O90" s="175">
        <v>9.1856930000000006</v>
      </c>
      <c r="P90" s="175">
        <v>9.6246569999999991</v>
      </c>
      <c r="Q90" s="175">
        <v>10.008343</v>
      </c>
      <c r="R90" s="175">
        <v>11.231248000000001</v>
      </c>
      <c r="S90" s="175">
        <v>10.544392999999999</v>
      </c>
      <c r="T90" s="176">
        <v>10.58982</v>
      </c>
      <c r="U90" s="176">
        <v>10.544608</v>
      </c>
      <c r="V90" s="176">
        <v>10.374230000000001</v>
      </c>
      <c r="W90" s="176">
        <v>10.823722</v>
      </c>
      <c r="X90" s="176">
        <v>11.563160999999999</v>
      </c>
      <c r="Y90" s="176">
        <v>11.603077000000001</v>
      </c>
      <c r="Z90" s="176">
        <v>11.518219999999999</v>
      </c>
      <c r="AA90" s="176">
        <v>11.038186</v>
      </c>
      <c r="AB90" s="176">
        <v>10.491462</v>
      </c>
      <c r="AC90" s="176">
        <v>9.587593</v>
      </c>
    </row>
    <row r="91" spans="1:29">
      <c r="A91" s="173"/>
      <c r="B91" s="170" t="s">
        <v>17</v>
      </c>
      <c r="C91" s="175">
        <v>0.73116300000000001</v>
      </c>
      <c r="D91" s="175">
        <v>0.63073400000000002</v>
      </c>
      <c r="E91" s="175">
        <v>0.619869</v>
      </c>
      <c r="F91" s="175">
        <v>0.67803599999999997</v>
      </c>
      <c r="G91" s="175">
        <v>0.72935499999999998</v>
      </c>
      <c r="H91" s="175">
        <v>0.85778699999999997</v>
      </c>
      <c r="I91" s="175">
        <v>0.97265900000000005</v>
      </c>
      <c r="J91" s="175">
        <v>0.95210700000000004</v>
      </c>
      <c r="K91" s="175">
        <v>0.90108299999999997</v>
      </c>
      <c r="L91" s="175">
        <v>0.89763400000000004</v>
      </c>
      <c r="M91" s="175">
        <v>0.89840200000000003</v>
      </c>
      <c r="N91" s="175">
        <v>0.93324399999999996</v>
      </c>
      <c r="O91" s="175">
        <v>0.94931699999999997</v>
      </c>
      <c r="P91" s="175">
        <v>1.0524210000000001</v>
      </c>
      <c r="Q91" s="175">
        <v>1.2023250000000001</v>
      </c>
      <c r="R91" s="175">
        <v>1.3315980000000001</v>
      </c>
      <c r="S91" s="175">
        <v>1.2347079999999999</v>
      </c>
      <c r="T91" s="176">
        <v>1.2210300000000001</v>
      </c>
      <c r="U91" s="176">
        <v>1.2739130000000001</v>
      </c>
      <c r="V91" s="176">
        <v>1.325102</v>
      </c>
      <c r="W91" s="176">
        <v>1.305914</v>
      </c>
      <c r="X91" s="176">
        <v>1.432877</v>
      </c>
      <c r="Y91" s="176">
        <v>1.6096090000000001</v>
      </c>
      <c r="Z91" s="176">
        <v>1.359178</v>
      </c>
      <c r="AA91" s="176">
        <v>1.42276</v>
      </c>
      <c r="AB91" s="176">
        <v>1.2283679999999999</v>
      </c>
      <c r="AC91" s="176">
        <v>1.236205</v>
      </c>
    </row>
    <row r="92" spans="1:29">
      <c r="A92" s="173"/>
      <c r="B92" s="170" t="s">
        <v>18</v>
      </c>
      <c r="C92" s="175">
        <v>0.58877100000000004</v>
      </c>
      <c r="D92" s="175">
        <v>0.83552599999999999</v>
      </c>
      <c r="E92" s="175">
        <v>0.76049800000000001</v>
      </c>
      <c r="F92" s="175">
        <v>0.80010400000000004</v>
      </c>
      <c r="G92" s="175">
        <v>0.93418100000000004</v>
      </c>
      <c r="H92" s="175">
        <v>0.97150899999999996</v>
      </c>
      <c r="I92" s="175">
        <v>1.002343</v>
      </c>
      <c r="J92" s="175">
        <v>1.025223</v>
      </c>
      <c r="K92" s="175">
        <v>0.93343299999999996</v>
      </c>
      <c r="L92" s="175">
        <v>0.95362199999999997</v>
      </c>
      <c r="M92" s="175">
        <v>1.0762890000000001</v>
      </c>
      <c r="N92" s="175">
        <v>1.056945</v>
      </c>
      <c r="O92" s="175">
        <v>1.3726799999999999</v>
      </c>
      <c r="P92" s="175">
        <v>1.598417</v>
      </c>
      <c r="Q92" s="175">
        <v>1.6758660000000001</v>
      </c>
      <c r="R92" s="175">
        <v>1.838433</v>
      </c>
      <c r="S92" s="175">
        <v>1.7599050000000001</v>
      </c>
      <c r="T92" s="176">
        <v>2.0143330000000002</v>
      </c>
      <c r="U92" s="176">
        <v>1.942029</v>
      </c>
      <c r="V92" s="176">
        <v>2.1772779999999998</v>
      </c>
      <c r="W92" s="176">
        <v>2.23414</v>
      </c>
      <c r="X92" s="176">
        <v>2.2285080000000002</v>
      </c>
      <c r="Y92" s="176">
        <v>2.2867739999999999</v>
      </c>
      <c r="Z92" s="176">
        <v>2.6568149999999999</v>
      </c>
      <c r="AA92" s="176">
        <v>2.6121270000000001</v>
      </c>
      <c r="AB92" s="176">
        <v>2.540273</v>
      </c>
      <c r="AC92" s="176">
        <v>2.2649300000000001</v>
      </c>
    </row>
    <row r="93" spans="1:29">
      <c r="A93" s="173"/>
      <c r="B93" s="170" t="s">
        <v>468</v>
      </c>
      <c r="C93" s="175">
        <v>2.7331850000000002</v>
      </c>
      <c r="D93" s="175">
        <v>2.4043619999999999</v>
      </c>
      <c r="E93" s="175">
        <v>2.2401550000000001</v>
      </c>
      <c r="F93" s="175">
        <v>2.7106240000000001</v>
      </c>
      <c r="G93" s="175">
        <v>3.425621</v>
      </c>
      <c r="H93" s="175">
        <v>3.639113</v>
      </c>
      <c r="I93" s="175">
        <v>3.9915560000000001</v>
      </c>
      <c r="J93" s="175">
        <v>4.4200970000000002</v>
      </c>
      <c r="K93" s="175">
        <v>4.7696339999999999</v>
      </c>
      <c r="L93" s="175">
        <v>4.9432640000000001</v>
      </c>
      <c r="M93" s="175">
        <v>5.5524480000000001</v>
      </c>
      <c r="N93" s="175">
        <v>5.53789</v>
      </c>
      <c r="O93" s="175">
        <v>5.1252880000000003</v>
      </c>
      <c r="P93" s="175">
        <v>5.8911490000000004</v>
      </c>
      <c r="Q93" s="175">
        <v>6.2574990000000001</v>
      </c>
      <c r="R93" s="175">
        <v>6.336417</v>
      </c>
      <c r="S93" s="175">
        <v>6.6745749999999999</v>
      </c>
      <c r="T93" s="176">
        <v>7.2602849999999997</v>
      </c>
      <c r="U93" s="176">
        <v>7.154852</v>
      </c>
      <c r="V93" s="176">
        <v>7.5830019999999996</v>
      </c>
      <c r="W93" s="176">
        <v>8.3466930000000001</v>
      </c>
      <c r="X93" s="176">
        <v>8.2142210000000002</v>
      </c>
      <c r="Y93" s="176">
        <v>8.4060310000000005</v>
      </c>
      <c r="Z93" s="176">
        <v>9.0718910000000008</v>
      </c>
      <c r="AA93" s="176">
        <v>9.8096219999999992</v>
      </c>
      <c r="AB93" s="176">
        <v>8.4787060000000007</v>
      </c>
      <c r="AC93" s="176">
        <v>7.1572069999999997</v>
      </c>
    </row>
    <row r="94" spans="1:29">
      <c r="A94" s="173"/>
      <c r="B94" s="170" t="s">
        <v>469</v>
      </c>
      <c r="C94" s="175">
        <v>1.8909149999999999</v>
      </c>
      <c r="D94" s="175">
        <v>1.6771799999999999</v>
      </c>
      <c r="E94" s="175">
        <v>1.8400829999999999</v>
      </c>
      <c r="F94" s="175">
        <v>1.851513</v>
      </c>
      <c r="G94" s="175">
        <v>2.0897869999999998</v>
      </c>
      <c r="H94" s="175">
        <v>2.4428130000000001</v>
      </c>
      <c r="I94" s="175">
        <v>2.711789</v>
      </c>
      <c r="J94" s="175">
        <v>2.7188490000000001</v>
      </c>
      <c r="K94" s="175">
        <v>2.6426280000000002</v>
      </c>
      <c r="L94" s="175">
        <v>2.5864379999999998</v>
      </c>
      <c r="M94" s="175">
        <v>2.8318319999999999</v>
      </c>
      <c r="N94" s="175">
        <v>2.3751720000000001</v>
      </c>
      <c r="O94" s="175">
        <v>2.3303039999999999</v>
      </c>
      <c r="P94" s="175">
        <v>2.5193449999999999</v>
      </c>
      <c r="Q94" s="175">
        <v>2.8571260000000001</v>
      </c>
      <c r="R94" s="175">
        <v>2.6087259999999999</v>
      </c>
      <c r="S94" s="175">
        <v>2.2866970000000002</v>
      </c>
      <c r="T94" s="176">
        <v>2.6957059999999999</v>
      </c>
      <c r="U94" s="176">
        <v>2.7052939999999999</v>
      </c>
      <c r="V94" s="176">
        <v>2.2209449999999999</v>
      </c>
      <c r="W94" s="176">
        <v>2.2175820000000002</v>
      </c>
      <c r="X94" s="176">
        <v>2.0868229999999999</v>
      </c>
      <c r="Y94" s="176">
        <v>2.2730440000000001</v>
      </c>
      <c r="Z94" s="176">
        <v>2.5264389999999999</v>
      </c>
      <c r="AA94" s="176">
        <v>2.5480610000000001</v>
      </c>
      <c r="AB94" s="176">
        <v>2.4481739999999999</v>
      </c>
      <c r="AC94" s="176">
        <v>2.1852670000000001</v>
      </c>
    </row>
    <row r="95" spans="1:29">
      <c r="A95" s="173"/>
      <c r="B95" s="171"/>
      <c r="C95" s="175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6"/>
      <c r="U95" s="176"/>
      <c r="V95" s="176"/>
      <c r="W95" s="176"/>
      <c r="X95" s="176"/>
      <c r="Y95" s="176"/>
      <c r="Z95" s="176"/>
      <c r="AA95" s="176"/>
      <c r="AB95" s="176"/>
      <c r="AC95" s="176"/>
    </row>
    <row r="96" spans="1:29">
      <c r="A96" s="173"/>
      <c r="B96" s="162" t="s">
        <v>456</v>
      </c>
      <c r="C96" s="175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6"/>
      <c r="U96" s="176"/>
      <c r="V96" s="176"/>
      <c r="W96" s="176"/>
      <c r="X96" s="176"/>
      <c r="Y96" s="176"/>
      <c r="Z96" s="176"/>
      <c r="AA96" s="176"/>
      <c r="AB96" s="176"/>
      <c r="AC96" s="176"/>
    </row>
    <row r="97" spans="1:29">
      <c r="A97" s="173"/>
      <c r="B97" s="170" t="s">
        <v>465</v>
      </c>
      <c r="C97" s="175">
        <v>2.0638079999999999</v>
      </c>
      <c r="D97" s="175">
        <v>1.8707210000000001</v>
      </c>
      <c r="E97" s="175">
        <v>1.5853649999999999</v>
      </c>
      <c r="F97" s="175">
        <v>1.8692070000000001</v>
      </c>
      <c r="G97" s="175">
        <v>1.7596529999999999</v>
      </c>
      <c r="H97" s="175">
        <v>1.512148</v>
      </c>
      <c r="I97" s="175">
        <v>1.5204029999999999</v>
      </c>
      <c r="J97" s="175">
        <v>1.705762</v>
      </c>
      <c r="K97" s="175">
        <v>1.7804390000000001</v>
      </c>
      <c r="L97" s="175">
        <v>1.688741</v>
      </c>
      <c r="M97" s="175">
        <v>1.6821140000000001</v>
      </c>
      <c r="N97" s="175">
        <v>2.0437940000000001</v>
      </c>
      <c r="O97" s="175">
        <v>2.0748790000000001</v>
      </c>
      <c r="P97" s="175">
        <v>2.264443</v>
      </c>
      <c r="Q97" s="175">
        <v>1.692015</v>
      </c>
      <c r="R97" s="175">
        <v>1.8183929999999999</v>
      </c>
      <c r="S97" s="175">
        <v>1.7309049999999999</v>
      </c>
      <c r="T97" s="176">
        <v>1.7377359999999999</v>
      </c>
      <c r="U97" s="176">
        <v>1.743819</v>
      </c>
      <c r="V97" s="176">
        <v>1.6679900000000001</v>
      </c>
      <c r="W97" s="176">
        <v>1.6909240000000001</v>
      </c>
      <c r="X97" s="176">
        <v>1.9227430000000001</v>
      </c>
      <c r="Y97" s="176">
        <v>1.314371</v>
      </c>
      <c r="Z97" s="176">
        <v>1.2903519999999999</v>
      </c>
      <c r="AA97" s="176">
        <v>1.510948</v>
      </c>
      <c r="AB97" s="176">
        <v>1.7754749999999999</v>
      </c>
      <c r="AC97" s="176">
        <v>1.8546910000000001</v>
      </c>
    </row>
    <row r="98" spans="1:29">
      <c r="A98" s="173"/>
      <c r="B98" s="170" t="s">
        <v>19</v>
      </c>
      <c r="C98" s="175">
        <v>0.37104500000000001</v>
      </c>
      <c r="D98" s="175">
        <v>0.37636399999999998</v>
      </c>
      <c r="E98" s="175">
        <v>0.30667100000000003</v>
      </c>
      <c r="F98" s="175">
        <v>0.30334699999999998</v>
      </c>
      <c r="G98" s="175">
        <v>0.346169</v>
      </c>
      <c r="H98" s="175">
        <v>0.33899099999999999</v>
      </c>
      <c r="I98" s="175">
        <v>0.30524600000000002</v>
      </c>
      <c r="J98" s="175">
        <v>0.35130899999999998</v>
      </c>
      <c r="K98" s="175">
        <v>0.38400600000000001</v>
      </c>
      <c r="L98" s="175">
        <v>0.406947</v>
      </c>
      <c r="M98" s="175">
        <v>0.457839</v>
      </c>
      <c r="N98" s="175">
        <v>0.37613600000000003</v>
      </c>
      <c r="O98" s="175">
        <v>0.30383199999999999</v>
      </c>
      <c r="P98" s="175">
        <v>0.327011</v>
      </c>
      <c r="Q98" s="175">
        <v>0.35507899999999998</v>
      </c>
      <c r="R98" s="175">
        <v>0.29688599999999998</v>
      </c>
      <c r="S98" s="175">
        <v>0.26080199999999998</v>
      </c>
      <c r="T98" s="176">
        <v>0.23724700000000001</v>
      </c>
      <c r="U98" s="176">
        <v>0.20460600000000001</v>
      </c>
      <c r="V98" s="176">
        <v>0.19809099999999999</v>
      </c>
      <c r="W98" s="176">
        <v>0.18165000000000001</v>
      </c>
      <c r="X98" s="176">
        <v>0.27214500000000003</v>
      </c>
      <c r="Y98" s="176">
        <v>0.26453300000000002</v>
      </c>
      <c r="Z98" s="176">
        <v>0.23135</v>
      </c>
      <c r="AA98" s="176">
        <v>0.27397500000000002</v>
      </c>
      <c r="AB98" s="176">
        <v>0.29892400000000002</v>
      </c>
      <c r="AC98" s="176">
        <v>0.29996099999999998</v>
      </c>
    </row>
    <row r="99" spans="1:29">
      <c r="A99" s="173"/>
      <c r="B99" s="170" t="s">
        <v>466</v>
      </c>
      <c r="C99" s="175">
        <v>3.934564</v>
      </c>
      <c r="D99" s="175">
        <v>4.0232669999999997</v>
      </c>
      <c r="E99" s="175">
        <v>4.1264849999999997</v>
      </c>
      <c r="F99" s="175">
        <v>3.9980440000000002</v>
      </c>
      <c r="G99" s="175">
        <v>3.7089859999999999</v>
      </c>
      <c r="H99" s="175">
        <v>3.6284420000000002</v>
      </c>
      <c r="I99" s="175">
        <v>3.3718780000000002</v>
      </c>
      <c r="J99" s="175">
        <v>3.3316240000000001</v>
      </c>
      <c r="K99" s="175">
        <v>3.1995770000000001</v>
      </c>
      <c r="L99" s="175">
        <v>3.3985599999999998</v>
      </c>
      <c r="M99" s="175">
        <v>3.062252</v>
      </c>
      <c r="N99" s="175">
        <v>3.238486</v>
      </c>
      <c r="O99" s="175">
        <v>3.3371170000000001</v>
      </c>
      <c r="P99" s="175">
        <v>3.084079</v>
      </c>
      <c r="Q99" s="175">
        <v>2.7262490000000001</v>
      </c>
      <c r="R99" s="175">
        <v>2.8402069999999999</v>
      </c>
      <c r="S99" s="175">
        <v>2.5587170000000001</v>
      </c>
      <c r="T99" s="176">
        <v>2.5060030000000002</v>
      </c>
      <c r="U99" s="176">
        <v>2.1435369999999998</v>
      </c>
      <c r="V99" s="176">
        <v>2.5178090000000002</v>
      </c>
      <c r="W99" s="176">
        <v>2.3525740000000002</v>
      </c>
      <c r="X99" s="176">
        <v>2.7290019999999999</v>
      </c>
      <c r="Y99" s="176">
        <v>2.2914289999999999</v>
      </c>
      <c r="Z99" s="176">
        <v>2.4058959999999998</v>
      </c>
      <c r="AA99" s="176">
        <v>2.3822139999999998</v>
      </c>
      <c r="AB99" s="176">
        <v>2.444083</v>
      </c>
      <c r="AC99" s="176">
        <v>2.4005030000000001</v>
      </c>
    </row>
    <row r="100" spans="1:29">
      <c r="A100" s="173"/>
      <c r="B100" s="170" t="s">
        <v>467</v>
      </c>
      <c r="C100" s="175">
        <v>3.5240170000000002</v>
      </c>
      <c r="D100" s="175">
        <v>3.8368419999999999</v>
      </c>
      <c r="E100" s="175">
        <v>4.0761700000000003</v>
      </c>
      <c r="F100" s="175">
        <v>4.1063299999999998</v>
      </c>
      <c r="G100" s="175">
        <v>4.1567869999999996</v>
      </c>
      <c r="H100" s="175">
        <v>3.9412389999999999</v>
      </c>
      <c r="I100" s="175">
        <v>4.0664490000000004</v>
      </c>
      <c r="J100" s="175">
        <v>3.7119010000000001</v>
      </c>
      <c r="K100" s="175">
        <v>3.6546419999999999</v>
      </c>
      <c r="L100" s="175">
        <v>3.9627659999999998</v>
      </c>
      <c r="M100" s="175">
        <v>4.2167760000000003</v>
      </c>
      <c r="N100" s="175">
        <v>3.9996299999999998</v>
      </c>
      <c r="O100" s="175">
        <v>3.957392</v>
      </c>
      <c r="P100" s="175">
        <v>2.9943919999999999</v>
      </c>
      <c r="Q100" s="175">
        <v>3.4036569999999999</v>
      </c>
      <c r="R100" s="175">
        <v>3.2008960000000002</v>
      </c>
      <c r="S100" s="175">
        <v>3.0189879999999998</v>
      </c>
      <c r="T100" s="176">
        <v>2.7164980000000001</v>
      </c>
      <c r="U100" s="176">
        <v>2.237752</v>
      </c>
      <c r="V100" s="176">
        <v>2.0872799999999998</v>
      </c>
      <c r="W100" s="176">
        <v>2.2553869999999998</v>
      </c>
      <c r="X100" s="176">
        <v>2.8307630000000001</v>
      </c>
      <c r="Y100" s="176">
        <v>2.1457329999999999</v>
      </c>
      <c r="Z100" s="176">
        <v>1.6530899999999999</v>
      </c>
      <c r="AA100" s="176">
        <v>1.7669589999999999</v>
      </c>
      <c r="AB100" s="176">
        <v>1.748526</v>
      </c>
      <c r="AC100" s="176">
        <v>2.00806</v>
      </c>
    </row>
    <row r="101" spans="1:29">
      <c r="A101" s="173"/>
      <c r="B101" s="170" t="s">
        <v>15</v>
      </c>
      <c r="C101" s="175">
        <v>23.864227</v>
      </c>
      <c r="D101" s="175">
        <v>24.122617999999999</v>
      </c>
      <c r="E101" s="175">
        <v>24.296821999999999</v>
      </c>
      <c r="F101" s="175">
        <v>23.936235</v>
      </c>
      <c r="G101" s="175">
        <v>24.305236000000001</v>
      </c>
      <c r="H101" s="175">
        <v>23.884077000000001</v>
      </c>
      <c r="I101" s="175">
        <v>23.058579000000002</v>
      </c>
      <c r="J101" s="175">
        <v>23.089229</v>
      </c>
      <c r="K101" s="175">
        <v>23.224800999999999</v>
      </c>
      <c r="L101" s="175">
        <v>22.817786000000002</v>
      </c>
      <c r="M101" s="175">
        <v>20.403513</v>
      </c>
      <c r="N101" s="175">
        <v>20.013946000000001</v>
      </c>
      <c r="O101" s="175">
        <v>19.908733999999999</v>
      </c>
      <c r="P101" s="175">
        <v>20.074341</v>
      </c>
      <c r="Q101" s="175">
        <v>19.287742000000001</v>
      </c>
      <c r="R101" s="175">
        <v>19.102983999999999</v>
      </c>
      <c r="S101" s="175">
        <v>20.001553000000001</v>
      </c>
      <c r="T101" s="176">
        <v>19.398175999999999</v>
      </c>
      <c r="U101" s="176">
        <v>21.388300999999998</v>
      </c>
      <c r="V101" s="176">
        <v>19.910596999999999</v>
      </c>
      <c r="W101" s="176">
        <v>18.680980999999999</v>
      </c>
      <c r="X101" s="176">
        <v>19.279432</v>
      </c>
      <c r="Y101" s="176">
        <v>19.291903999999999</v>
      </c>
      <c r="Z101" s="176">
        <v>17.630602</v>
      </c>
      <c r="AA101" s="176">
        <v>16.814713000000001</v>
      </c>
      <c r="AB101" s="176">
        <v>18.612998000000001</v>
      </c>
      <c r="AC101" s="176">
        <v>20.093616000000001</v>
      </c>
    </row>
    <row r="102" spans="1:29">
      <c r="A102" s="173"/>
      <c r="B102" s="170" t="s">
        <v>16</v>
      </c>
      <c r="C102" s="175">
        <v>32.881509000000001</v>
      </c>
      <c r="D102" s="175">
        <v>31.254809000000002</v>
      </c>
      <c r="E102" s="175">
        <v>32.446902999999999</v>
      </c>
      <c r="F102" s="175">
        <v>32.839418999999999</v>
      </c>
      <c r="G102" s="175">
        <v>31.638677999999999</v>
      </c>
      <c r="H102" s="175">
        <v>31.425094999999999</v>
      </c>
      <c r="I102" s="175">
        <v>31.061646</v>
      </c>
      <c r="J102" s="175">
        <v>32.368457999999997</v>
      </c>
      <c r="K102" s="175">
        <v>32.682253000000003</v>
      </c>
      <c r="L102" s="175">
        <v>33.684528</v>
      </c>
      <c r="M102" s="175">
        <v>34.538285000000002</v>
      </c>
      <c r="N102" s="175">
        <v>34.019958000000003</v>
      </c>
      <c r="O102" s="175">
        <v>34.110052000000003</v>
      </c>
      <c r="P102" s="175">
        <v>33.153455999999998</v>
      </c>
      <c r="Q102" s="175">
        <v>32.996339999999996</v>
      </c>
      <c r="R102" s="175">
        <v>34.993288</v>
      </c>
      <c r="S102" s="175">
        <v>33.942701999999997</v>
      </c>
      <c r="T102" s="176">
        <v>32.687147000000003</v>
      </c>
      <c r="U102" s="176">
        <v>32.267687000000002</v>
      </c>
      <c r="V102" s="176">
        <v>32.251457000000002</v>
      </c>
      <c r="W102" s="176">
        <v>32.494757</v>
      </c>
      <c r="X102" s="176">
        <v>33.053756</v>
      </c>
      <c r="Y102" s="176">
        <v>33.105649</v>
      </c>
      <c r="Z102" s="176">
        <v>32.598097000000003</v>
      </c>
      <c r="AA102" s="176">
        <v>31.086020000000001</v>
      </c>
      <c r="AB102" s="176">
        <v>31.290707999999999</v>
      </c>
      <c r="AC102" s="176">
        <v>31.348495</v>
      </c>
    </row>
    <row r="103" spans="1:29">
      <c r="A103" s="173"/>
      <c r="B103" s="170" t="s">
        <v>17</v>
      </c>
      <c r="C103" s="175">
        <v>4.1036460000000003</v>
      </c>
      <c r="D103" s="175">
        <v>3.9240819999999998</v>
      </c>
      <c r="E103" s="175">
        <v>3.764389</v>
      </c>
      <c r="F103" s="175">
        <v>3.6984309999999998</v>
      </c>
      <c r="G103" s="175">
        <v>3.46286</v>
      </c>
      <c r="H103" s="175">
        <v>3.8242090000000002</v>
      </c>
      <c r="I103" s="175">
        <v>4.1038569999999996</v>
      </c>
      <c r="J103" s="175">
        <v>3.7015470000000001</v>
      </c>
      <c r="K103" s="175">
        <v>3.417929</v>
      </c>
      <c r="L103" s="175">
        <v>3.2572450000000002</v>
      </c>
      <c r="M103" s="175">
        <v>3.0908820000000001</v>
      </c>
      <c r="N103" s="175">
        <v>3.4215309999999999</v>
      </c>
      <c r="O103" s="175">
        <v>3.5251839999999999</v>
      </c>
      <c r="P103" s="175">
        <v>3.6252080000000002</v>
      </c>
      <c r="Q103" s="175">
        <v>3.9639259999999998</v>
      </c>
      <c r="R103" s="175">
        <v>4.1488719999999999</v>
      </c>
      <c r="S103" s="175">
        <v>3.9745590000000002</v>
      </c>
      <c r="T103" s="176">
        <v>3.7689020000000002</v>
      </c>
      <c r="U103" s="176">
        <v>3.8983180000000002</v>
      </c>
      <c r="V103" s="176">
        <v>4.1194850000000001</v>
      </c>
      <c r="W103" s="176">
        <v>3.920588</v>
      </c>
      <c r="X103" s="176">
        <v>4.0959370000000002</v>
      </c>
      <c r="Y103" s="176">
        <v>4.5925019999999996</v>
      </c>
      <c r="Z103" s="176">
        <v>3.846654</v>
      </c>
      <c r="AA103" s="176">
        <v>4.0068130000000002</v>
      </c>
      <c r="AB103" s="176">
        <v>3.6635979999999999</v>
      </c>
      <c r="AC103" s="176">
        <v>4.0420109999999996</v>
      </c>
    </row>
    <row r="104" spans="1:29">
      <c r="A104" s="173"/>
      <c r="B104" s="170" t="s">
        <v>18</v>
      </c>
      <c r="C104" s="175">
        <v>3.3044690000000001</v>
      </c>
      <c r="D104" s="175">
        <v>5.1981830000000002</v>
      </c>
      <c r="E104" s="175">
        <v>4.6184099999999999</v>
      </c>
      <c r="F104" s="175">
        <v>4.3642630000000002</v>
      </c>
      <c r="G104" s="175">
        <v>4.4353420000000003</v>
      </c>
      <c r="H104" s="175">
        <v>4.3312039999999996</v>
      </c>
      <c r="I104" s="175">
        <v>4.2290979999999996</v>
      </c>
      <c r="J104" s="175">
        <v>3.9857999999999998</v>
      </c>
      <c r="K104" s="175">
        <v>3.5406390000000001</v>
      </c>
      <c r="L104" s="175">
        <v>3.460407</v>
      </c>
      <c r="M104" s="175">
        <v>3.7028880000000002</v>
      </c>
      <c r="N104" s="175">
        <v>3.8750529999999999</v>
      </c>
      <c r="O104" s="175">
        <v>5.0972939999999998</v>
      </c>
      <c r="P104" s="175">
        <v>5.5059680000000002</v>
      </c>
      <c r="Q104" s="175">
        <v>5.5251359999999998</v>
      </c>
      <c r="R104" s="175">
        <v>5.7280220000000002</v>
      </c>
      <c r="S104" s="175">
        <v>5.6651860000000003</v>
      </c>
      <c r="T104" s="176">
        <v>6.2175549999999999</v>
      </c>
      <c r="U104" s="176">
        <v>5.9428260000000002</v>
      </c>
      <c r="V104" s="176">
        <v>6.7687340000000003</v>
      </c>
      <c r="W104" s="176">
        <v>6.7072890000000003</v>
      </c>
      <c r="X104" s="176">
        <v>6.3702779999999999</v>
      </c>
      <c r="Y104" s="176">
        <v>6.5245730000000002</v>
      </c>
      <c r="Z104" s="176">
        <v>7.5191400000000002</v>
      </c>
      <c r="AA104" s="176">
        <v>7.3563390000000002</v>
      </c>
      <c r="AB104" s="176">
        <v>7.5763449999999999</v>
      </c>
      <c r="AC104" s="176">
        <v>7.4056300000000004</v>
      </c>
    </row>
    <row r="105" spans="1:29">
      <c r="A105" s="173"/>
      <c r="B105" s="170" t="s">
        <v>468</v>
      </c>
      <c r="C105" s="175">
        <v>15.339971</v>
      </c>
      <c r="D105" s="175">
        <v>14.958619000000001</v>
      </c>
      <c r="E105" s="175">
        <v>13.604188000000001</v>
      </c>
      <c r="F105" s="175">
        <v>14.785423</v>
      </c>
      <c r="G105" s="175">
        <v>16.264309999999998</v>
      </c>
      <c r="H105" s="175">
        <v>16.223984000000002</v>
      </c>
      <c r="I105" s="175">
        <v>16.841225000000001</v>
      </c>
      <c r="J105" s="175">
        <v>17.184190999999998</v>
      </c>
      <c r="K105" s="175">
        <v>18.091867000000001</v>
      </c>
      <c r="L105" s="175">
        <v>17.937614</v>
      </c>
      <c r="M105" s="175">
        <v>19.102757</v>
      </c>
      <c r="N105" s="175">
        <v>20.303429999999999</v>
      </c>
      <c r="O105" s="175">
        <v>19.032188000000001</v>
      </c>
      <c r="P105" s="175">
        <v>20.292871000000002</v>
      </c>
      <c r="Q105" s="175">
        <v>20.630244000000001</v>
      </c>
      <c r="R105" s="175">
        <v>19.742424</v>
      </c>
      <c r="S105" s="175">
        <v>21.485645999999999</v>
      </c>
      <c r="T105" s="176">
        <v>22.410012999999999</v>
      </c>
      <c r="U105" s="176">
        <v>21.894649999999999</v>
      </c>
      <c r="V105" s="176">
        <v>23.574072999999999</v>
      </c>
      <c r="W105" s="176">
        <v>25.05827</v>
      </c>
      <c r="X105" s="176">
        <v>23.480677</v>
      </c>
      <c r="Y105" s="176">
        <v>23.983906000000001</v>
      </c>
      <c r="Z105" s="176">
        <v>25.674661</v>
      </c>
      <c r="AA105" s="176">
        <v>27.626106</v>
      </c>
      <c r="AB105" s="176">
        <v>25.287680999999999</v>
      </c>
      <c r="AC105" s="176">
        <v>23.401876999999999</v>
      </c>
    </row>
    <row r="106" spans="1:29">
      <c r="A106" s="173"/>
      <c r="B106" s="170" t="s">
        <v>469</v>
      </c>
      <c r="C106" s="175">
        <v>10.612743</v>
      </c>
      <c r="D106" s="175">
        <v>10.434495</v>
      </c>
      <c r="E106" s="175">
        <v>11.174599000000001</v>
      </c>
      <c r="F106" s="175">
        <v>10.099303000000001</v>
      </c>
      <c r="G106" s="175">
        <v>9.9219779999999993</v>
      </c>
      <c r="H106" s="175">
        <v>10.890611</v>
      </c>
      <c r="I106" s="175">
        <v>11.441618</v>
      </c>
      <c r="J106" s="175">
        <v>10.570179</v>
      </c>
      <c r="K106" s="175">
        <v>10.023846000000001</v>
      </c>
      <c r="L106" s="175">
        <v>9.3854050000000004</v>
      </c>
      <c r="M106" s="175">
        <v>9.7426929999999992</v>
      </c>
      <c r="N106" s="175">
        <v>8.7080359999999999</v>
      </c>
      <c r="O106" s="175">
        <v>8.6533270000000009</v>
      </c>
      <c r="P106" s="175">
        <v>8.6782299999999992</v>
      </c>
      <c r="Q106" s="175">
        <v>9.4196109999999997</v>
      </c>
      <c r="R106" s="175">
        <v>8.1280280000000005</v>
      </c>
      <c r="S106" s="175">
        <v>7.3609429999999998</v>
      </c>
      <c r="T106" s="176">
        <v>8.3207229999999992</v>
      </c>
      <c r="U106" s="176">
        <v>8.2785039999999999</v>
      </c>
      <c r="V106" s="176">
        <v>6.9044829999999999</v>
      </c>
      <c r="W106" s="176">
        <v>6.6575790000000001</v>
      </c>
      <c r="X106" s="176">
        <v>5.9652669999999999</v>
      </c>
      <c r="Y106" s="176">
        <v>6.4854010000000004</v>
      </c>
      <c r="Z106" s="176">
        <v>7.1501590000000004</v>
      </c>
      <c r="AA106" s="176">
        <v>7.1759130000000004</v>
      </c>
      <c r="AB106" s="176">
        <v>7.3016610000000002</v>
      </c>
      <c r="AC106" s="176">
        <v>7.1451560000000001</v>
      </c>
    </row>
    <row r="107" spans="1:29">
      <c r="A107" s="173"/>
      <c r="B107" s="171"/>
      <c r="C107" s="175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6"/>
      <c r="U107" s="176"/>
      <c r="V107" s="176"/>
      <c r="W107" s="176"/>
      <c r="X107" s="176"/>
      <c r="Y107" s="176"/>
      <c r="Z107" s="176"/>
      <c r="AA107" s="176"/>
      <c r="AB107" s="176"/>
      <c r="AC107" s="176"/>
    </row>
    <row r="108" spans="1:29">
      <c r="A108" s="152"/>
      <c r="B108" s="172" t="s">
        <v>461</v>
      </c>
      <c r="C108" s="154">
        <v>70.250485999999995</v>
      </c>
      <c r="D108" s="154">
        <v>70.251683</v>
      </c>
      <c r="E108" s="154">
        <v>70.253619</v>
      </c>
      <c r="F108" s="154">
        <v>70.254818</v>
      </c>
      <c r="G108" s="154">
        <v>70.256034999999997</v>
      </c>
      <c r="H108" s="154">
        <v>70.257228999999995</v>
      </c>
      <c r="I108" s="154">
        <v>70.335115999999999</v>
      </c>
      <c r="J108" s="154">
        <v>70.392224999999996</v>
      </c>
      <c r="K108" s="154">
        <v>71.135171999999997</v>
      </c>
      <c r="L108" s="154">
        <v>71.170278999999994</v>
      </c>
      <c r="M108" s="154">
        <v>71.208297000000002</v>
      </c>
      <c r="N108" s="154">
        <v>71.264122</v>
      </c>
      <c r="O108" s="154">
        <v>71.294989999999999</v>
      </c>
      <c r="P108" s="154">
        <v>71.323894999999993</v>
      </c>
      <c r="Q108" s="154">
        <v>71.349716000000001</v>
      </c>
      <c r="R108" s="154">
        <v>71.367932999999994</v>
      </c>
      <c r="S108" s="154">
        <v>71.391362000000001</v>
      </c>
      <c r="T108" s="155">
        <v>71.408131999999995</v>
      </c>
      <c r="U108" s="155">
        <v>71.422087000000005</v>
      </c>
      <c r="V108" s="155">
        <v>71.429433000000003</v>
      </c>
      <c r="W108" s="155">
        <v>71.442355000000006</v>
      </c>
      <c r="X108" s="155">
        <v>71.449241999999998</v>
      </c>
      <c r="Y108" s="155">
        <v>71.455524999999994</v>
      </c>
      <c r="Z108" s="155">
        <v>71.459480999999997</v>
      </c>
      <c r="AA108" s="155">
        <v>71.464431000000005</v>
      </c>
      <c r="AB108" s="155">
        <v>71.464495999999997</v>
      </c>
      <c r="AC108" s="155">
        <v>71.229365999999999</v>
      </c>
    </row>
    <row r="110" spans="1:29">
      <c r="A110" s="173" t="s">
        <v>472</v>
      </c>
    </row>
    <row r="112" spans="1:29" ht="15.5">
      <c r="A112" s="146" t="s">
        <v>473</v>
      </c>
      <c r="B112" s="173"/>
      <c r="C112" s="147"/>
      <c r="D112" s="147"/>
      <c r="E112" s="147"/>
      <c r="F112" s="147"/>
      <c r="G112" s="147"/>
      <c r="H112" s="148"/>
      <c r="I112" s="148"/>
      <c r="J112" s="148"/>
      <c r="K112" s="148"/>
      <c r="L112" s="149"/>
      <c r="M112" s="149"/>
      <c r="N112" s="149"/>
      <c r="O112" s="149"/>
    </row>
    <row r="113" spans="1:29">
      <c r="B113" s="173"/>
    </row>
    <row r="114" spans="1:29" ht="15.5">
      <c r="B114" s="173"/>
      <c r="C114" s="148"/>
      <c r="D114" s="148"/>
      <c r="E114" s="149"/>
      <c r="F114" s="149"/>
      <c r="H114" s="61"/>
      <c r="I114" s="61"/>
      <c r="J114" s="61"/>
      <c r="K114" s="61"/>
      <c r="L114" s="149"/>
    </row>
    <row r="115" spans="1:29">
      <c r="B115" s="173"/>
      <c r="C115" s="150">
        <v>1990</v>
      </c>
      <c r="D115" s="150">
        <v>1991</v>
      </c>
      <c r="E115" s="150">
        <v>1992</v>
      </c>
      <c r="F115" s="150">
        <v>1993</v>
      </c>
      <c r="G115" s="150">
        <v>1994</v>
      </c>
      <c r="H115" s="150">
        <v>1995</v>
      </c>
      <c r="I115" s="150">
        <v>1996</v>
      </c>
      <c r="J115" s="150">
        <v>1997</v>
      </c>
      <c r="K115" s="150">
        <v>1998</v>
      </c>
      <c r="L115" s="150">
        <v>1999</v>
      </c>
      <c r="M115" s="150">
        <v>2000</v>
      </c>
      <c r="N115" s="150">
        <v>2001</v>
      </c>
      <c r="O115" s="150">
        <v>2002</v>
      </c>
      <c r="P115" s="150">
        <v>2003</v>
      </c>
      <c r="Q115" s="150">
        <v>2004</v>
      </c>
      <c r="R115" s="150">
        <v>2005</v>
      </c>
      <c r="S115" s="150">
        <v>2006</v>
      </c>
      <c r="T115" s="151">
        <v>2007</v>
      </c>
      <c r="U115" s="151">
        <v>2008</v>
      </c>
      <c r="V115" s="151">
        <v>2009</v>
      </c>
      <c r="W115" s="151">
        <v>2010</v>
      </c>
      <c r="X115" s="151">
        <v>2011</v>
      </c>
      <c r="Y115" s="151">
        <v>2012</v>
      </c>
      <c r="Z115" s="151">
        <v>2013</v>
      </c>
      <c r="AA115" s="151">
        <v>2014</v>
      </c>
      <c r="AB115" s="151">
        <v>2015</v>
      </c>
      <c r="AC115" s="151">
        <v>2016</v>
      </c>
    </row>
    <row r="116" spans="1:29">
      <c r="B116" s="173"/>
    </row>
    <row r="117" spans="1:29">
      <c r="A117" s="152"/>
      <c r="B117" s="169" t="s">
        <v>474</v>
      </c>
      <c r="C117" s="154">
        <v>97.567267000000001</v>
      </c>
      <c r="D117" s="154">
        <v>96.037360000000007</v>
      </c>
      <c r="E117" s="154">
        <v>104.160417</v>
      </c>
      <c r="F117" s="154">
        <v>103.634963</v>
      </c>
      <c r="G117" s="154">
        <v>112.786113</v>
      </c>
      <c r="H117" s="154">
        <v>118.154904</v>
      </c>
      <c r="I117" s="154">
        <v>123.923856</v>
      </c>
      <c r="J117" s="154">
        <v>131.75398899999999</v>
      </c>
      <c r="K117" s="154">
        <v>140.718355</v>
      </c>
      <c r="L117" s="154">
        <v>145.009804</v>
      </c>
      <c r="M117" s="154">
        <v>145.82037500000001</v>
      </c>
      <c r="N117" s="154">
        <v>147.695469</v>
      </c>
      <c r="O117" s="154">
        <v>152.86019400000001</v>
      </c>
      <c r="P117" s="154">
        <v>155.03847500000001</v>
      </c>
      <c r="Q117" s="154">
        <v>158.409143</v>
      </c>
      <c r="R117" s="154">
        <v>161.04414299999999</v>
      </c>
      <c r="S117" s="154">
        <v>160.088798</v>
      </c>
      <c r="T117" s="155">
        <v>170.34660600000001</v>
      </c>
      <c r="U117" s="155">
        <v>169.77185700000001</v>
      </c>
      <c r="V117" s="155">
        <v>172.49606900000001</v>
      </c>
      <c r="W117" s="155">
        <v>178.86781099999999</v>
      </c>
      <c r="X117" s="155">
        <v>179.995204</v>
      </c>
      <c r="Y117" s="155">
        <v>185.09011699999999</v>
      </c>
      <c r="Z117" s="155">
        <v>193.21685299999999</v>
      </c>
      <c r="AA117" s="155">
        <v>192.93074999999999</v>
      </c>
      <c r="AB117" s="155">
        <v>201.51550900000001</v>
      </c>
      <c r="AC117" s="155">
        <v>212.96507099999999</v>
      </c>
    </row>
    <row r="118" spans="1:29">
      <c r="B118" s="156" t="s">
        <v>455</v>
      </c>
      <c r="C118" s="157"/>
      <c r="D118" s="157"/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  <c r="P118" s="157"/>
      <c r="Q118" s="157"/>
      <c r="R118" s="157"/>
      <c r="S118" s="157"/>
      <c r="T118" s="158"/>
      <c r="U118" s="158"/>
      <c r="V118" s="158"/>
      <c r="W118" s="158"/>
      <c r="X118" s="158"/>
      <c r="Y118" s="158"/>
      <c r="Z118" s="158"/>
      <c r="AA118" s="158"/>
      <c r="AB118" s="158"/>
      <c r="AC118" s="158"/>
    </row>
    <row r="119" spans="1:29">
      <c r="B119" s="177" t="s">
        <v>363</v>
      </c>
      <c r="C119" s="157">
        <v>5.5385999999999998E-2</v>
      </c>
      <c r="D119" s="157">
        <v>9.2601000000000003E-2</v>
      </c>
      <c r="E119" s="157">
        <v>0.100062</v>
      </c>
      <c r="F119" s="157">
        <v>9.9634E-2</v>
      </c>
      <c r="G119" s="157">
        <v>0.101323</v>
      </c>
      <c r="H119" s="157">
        <v>6.9214999999999999E-2</v>
      </c>
      <c r="I119" s="157">
        <v>6.4692E-2</v>
      </c>
      <c r="J119" s="157">
        <v>0.110835</v>
      </c>
      <c r="K119" s="157">
        <v>9.9306000000000005E-2</v>
      </c>
      <c r="L119" s="157">
        <v>7.0713999999999999E-2</v>
      </c>
      <c r="M119" s="157">
        <v>5.9388000000000003E-2</v>
      </c>
      <c r="N119" s="157">
        <v>5.9200999999999997E-2</v>
      </c>
      <c r="O119" s="157">
        <v>6.1017000000000002E-2</v>
      </c>
      <c r="P119" s="157">
        <v>6.5986000000000003E-2</v>
      </c>
      <c r="Q119" s="157">
        <v>7.1416999999999994E-2</v>
      </c>
      <c r="R119" s="157">
        <v>8.4728999999999999E-2</v>
      </c>
      <c r="S119" s="157">
        <v>0.13384299999999999</v>
      </c>
      <c r="T119" s="158">
        <v>0.13198799999999999</v>
      </c>
      <c r="U119" s="158">
        <v>0.143682</v>
      </c>
      <c r="V119" s="158">
        <v>0.115305</v>
      </c>
      <c r="W119" s="158">
        <v>0.13775999999999999</v>
      </c>
      <c r="X119" s="158">
        <v>0.157078</v>
      </c>
      <c r="Y119" s="158">
        <v>0.14886099999999999</v>
      </c>
      <c r="Z119" s="158">
        <v>0.121798</v>
      </c>
      <c r="AA119" s="158">
        <v>0.19711999999999999</v>
      </c>
      <c r="AB119" s="158">
        <v>0.16993800000000001</v>
      </c>
      <c r="AC119" s="158">
        <v>0.15051200000000001</v>
      </c>
    </row>
    <row r="120" spans="1:29">
      <c r="B120" s="159" t="s">
        <v>364</v>
      </c>
      <c r="C120" s="157">
        <v>79.386966000000001</v>
      </c>
      <c r="D120" s="157">
        <v>77.145123999999996</v>
      </c>
      <c r="E120" s="157">
        <v>82.840467000000004</v>
      </c>
      <c r="F120" s="157">
        <v>87.490577000000002</v>
      </c>
      <c r="G120" s="157">
        <v>95.588751000000002</v>
      </c>
      <c r="H120" s="157">
        <v>98.754358999999994</v>
      </c>
      <c r="I120" s="157">
        <v>105.320511</v>
      </c>
      <c r="J120" s="157">
        <v>113.75946500000001</v>
      </c>
      <c r="K120" s="157">
        <v>123.39000900000001</v>
      </c>
      <c r="L120" s="157">
        <v>129.97018299999999</v>
      </c>
      <c r="M120" s="157">
        <v>134.151241</v>
      </c>
      <c r="N120" s="157">
        <v>135.360198</v>
      </c>
      <c r="O120" s="157">
        <v>142.55858699999999</v>
      </c>
      <c r="P120" s="157">
        <v>145.40572399999999</v>
      </c>
      <c r="Q120" s="157">
        <v>149.40155999999999</v>
      </c>
      <c r="R120" s="157">
        <v>152.261785</v>
      </c>
      <c r="S120" s="157">
        <v>151.941756</v>
      </c>
      <c r="T120" s="158">
        <v>158.35858300000001</v>
      </c>
      <c r="U120" s="158">
        <v>157.25002799999999</v>
      </c>
      <c r="V120" s="158">
        <v>161.16966400000001</v>
      </c>
      <c r="W120" s="158">
        <v>166.20546100000001</v>
      </c>
      <c r="X120" s="158">
        <v>164.11524499999999</v>
      </c>
      <c r="Y120" s="158">
        <v>168.29608899999999</v>
      </c>
      <c r="Z120" s="158">
        <v>177.91926599999999</v>
      </c>
      <c r="AA120" s="158">
        <v>177.43861200000001</v>
      </c>
      <c r="AB120" s="158">
        <v>194.35555400000001</v>
      </c>
      <c r="AC120" s="158">
        <v>205.00912700000001</v>
      </c>
    </row>
    <row r="121" spans="1:29">
      <c r="B121" s="159" t="s">
        <v>365</v>
      </c>
      <c r="C121" s="158">
        <v>2.176841</v>
      </c>
      <c r="D121" s="158">
        <v>2.400741</v>
      </c>
      <c r="E121" s="158">
        <v>2.1927699999999999</v>
      </c>
      <c r="F121" s="158">
        <v>2.4085580000000002</v>
      </c>
      <c r="G121" s="158">
        <v>2.6151770000000001</v>
      </c>
      <c r="H121" s="158">
        <v>3.5455719999999999</v>
      </c>
      <c r="I121" s="158">
        <v>3.5993710000000001</v>
      </c>
      <c r="J121" s="158">
        <v>4.0685120000000001</v>
      </c>
      <c r="K121" s="158">
        <v>4.0264179999999996</v>
      </c>
      <c r="L121" s="158">
        <v>3.931908</v>
      </c>
      <c r="M121" s="158">
        <v>3.8853230000000001</v>
      </c>
      <c r="N121" s="158">
        <v>4.2172840000000003</v>
      </c>
      <c r="O121" s="158">
        <v>4.6334559999999998</v>
      </c>
      <c r="P121" s="158">
        <v>4.4143679999999996</v>
      </c>
      <c r="Q121" s="158">
        <v>3.8642280000000002</v>
      </c>
      <c r="R121" s="158">
        <v>4.1990829999999999</v>
      </c>
      <c r="S121" s="158">
        <v>1.196364</v>
      </c>
      <c r="T121" s="158">
        <v>1.2036100000000001</v>
      </c>
      <c r="U121" s="158">
        <v>1.335332</v>
      </c>
      <c r="V121" s="158">
        <v>1.4591430000000001</v>
      </c>
      <c r="W121" s="158">
        <v>1.488767</v>
      </c>
      <c r="X121" s="158">
        <v>1.4821820000000001</v>
      </c>
      <c r="Y121" s="158">
        <v>1.3996550000000001</v>
      </c>
      <c r="Z121" s="158">
        <v>1.57074</v>
      </c>
      <c r="AA121" s="158">
        <v>1.7180610000000001</v>
      </c>
      <c r="AB121" s="158">
        <v>2.0611579999999998</v>
      </c>
      <c r="AC121" s="158">
        <v>2.2730649999999999</v>
      </c>
    </row>
    <row r="122" spans="1:29">
      <c r="B122" s="159" t="s">
        <v>366</v>
      </c>
      <c r="C122" s="160" t="s">
        <v>367</v>
      </c>
      <c r="D122" s="160" t="s">
        <v>367</v>
      </c>
      <c r="E122" s="160" t="s">
        <v>367</v>
      </c>
      <c r="F122" s="160" t="s">
        <v>367</v>
      </c>
      <c r="G122" s="160" t="s">
        <v>367</v>
      </c>
      <c r="H122" s="160" t="s">
        <v>367</v>
      </c>
      <c r="I122" s="160" t="s">
        <v>367</v>
      </c>
      <c r="J122" s="160" t="s">
        <v>367</v>
      </c>
      <c r="K122" s="160" t="s">
        <v>367</v>
      </c>
      <c r="L122" s="160" t="s">
        <v>367</v>
      </c>
      <c r="M122" s="160" t="s">
        <v>367</v>
      </c>
      <c r="N122" s="160" t="s">
        <v>367</v>
      </c>
      <c r="O122" s="160" t="s">
        <v>367</v>
      </c>
      <c r="P122" s="160" t="s">
        <v>367</v>
      </c>
      <c r="Q122" s="160" t="s">
        <v>367</v>
      </c>
      <c r="R122" s="160">
        <v>0.71324600000000005</v>
      </c>
      <c r="S122" s="160">
        <v>0.75507800000000003</v>
      </c>
      <c r="T122" s="160">
        <v>3.5018069999999999</v>
      </c>
      <c r="U122" s="160">
        <v>3.6967240000000001</v>
      </c>
      <c r="V122" s="160">
        <v>4.2112429999999996</v>
      </c>
      <c r="W122" s="160">
        <v>5.3269060000000001</v>
      </c>
      <c r="X122" s="160">
        <v>7.9666940000000004</v>
      </c>
      <c r="Y122" s="160">
        <v>8.6074579999999994</v>
      </c>
      <c r="Z122" s="160">
        <v>8.0891669999999998</v>
      </c>
      <c r="AA122" s="160">
        <v>8.7772419999999993</v>
      </c>
      <c r="AB122" s="160" t="s">
        <v>367</v>
      </c>
      <c r="AC122" s="160" t="s">
        <v>367</v>
      </c>
    </row>
    <row r="123" spans="1:29">
      <c r="B123" s="159" t="s">
        <v>369</v>
      </c>
      <c r="C123" s="158">
        <v>0</v>
      </c>
      <c r="D123" s="158">
        <v>0</v>
      </c>
      <c r="E123" s="158">
        <v>0</v>
      </c>
      <c r="F123" s="158">
        <v>0</v>
      </c>
      <c r="G123" s="158">
        <v>0</v>
      </c>
      <c r="H123" s="158">
        <v>0</v>
      </c>
      <c r="I123" s="158">
        <v>0</v>
      </c>
      <c r="J123" s="158">
        <v>0</v>
      </c>
      <c r="K123" s="158">
        <v>0</v>
      </c>
      <c r="L123" s="158">
        <v>0</v>
      </c>
      <c r="M123" s="158">
        <v>0</v>
      </c>
      <c r="N123" s="160" t="s">
        <v>367</v>
      </c>
      <c r="O123" s="160" t="s">
        <v>367</v>
      </c>
      <c r="P123" s="160" t="s">
        <v>367</v>
      </c>
      <c r="Q123" s="160" t="s">
        <v>367</v>
      </c>
      <c r="R123" s="160" t="s">
        <v>367</v>
      </c>
      <c r="S123" s="160" t="s">
        <v>367</v>
      </c>
      <c r="T123" s="160" t="s">
        <v>367</v>
      </c>
      <c r="U123" s="160" t="s">
        <v>367</v>
      </c>
      <c r="V123" s="160" t="s">
        <v>367</v>
      </c>
      <c r="W123" s="160" t="s">
        <v>367</v>
      </c>
      <c r="X123" s="160" t="s">
        <v>367</v>
      </c>
      <c r="Y123" s="160" t="s">
        <v>367</v>
      </c>
      <c r="Z123" s="160" t="s">
        <v>367</v>
      </c>
      <c r="AA123" s="160" t="s">
        <v>367</v>
      </c>
      <c r="AB123" s="160" t="s">
        <v>367</v>
      </c>
      <c r="AC123" s="160" t="s">
        <v>367</v>
      </c>
    </row>
    <row r="124" spans="1:29">
      <c r="B124" s="159" t="s">
        <v>370</v>
      </c>
      <c r="C124" s="157">
        <v>15.948074</v>
      </c>
      <c r="D124" s="157">
        <v>16.398893999999999</v>
      </c>
      <c r="E124" s="157">
        <v>19.027118999999999</v>
      </c>
      <c r="F124" s="157">
        <v>13.636194</v>
      </c>
      <c r="G124" s="157">
        <v>14.480861000000001</v>
      </c>
      <c r="H124" s="157">
        <v>15.785757</v>
      </c>
      <c r="I124" s="157">
        <v>14.939282</v>
      </c>
      <c r="J124" s="157">
        <v>13.815178</v>
      </c>
      <c r="K124" s="157">
        <v>13.202623000000001</v>
      </c>
      <c r="L124" s="157">
        <v>11.036999</v>
      </c>
      <c r="M124" s="157">
        <v>7.7244229999999998</v>
      </c>
      <c r="N124" s="157">
        <v>8.0587859999999996</v>
      </c>
      <c r="O124" s="157">
        <v>5.6071330000000001</v>
      </c>
      <c r="P124" s="157">
        <v>5.1523969999999997</v>
      </c>
      <c r="Q124" s="157">
        <v>5.0719370000000001</v>
      </c>
      <c r="R124" s="157">
        <v>3.7852999999999999</v>
      </c>
      <c r="S124" s="157">
        <v>6.0617570000000001</v>
      </c>
      <c r="T124" s="158">
        <v>7.1506179999999997</v>
      </c>
      <c r="U124" s="158">
        <v>7.3460919999999996</v>
      </c>
      <c r="V124" s="158">
        <v>5.5407140000000004</v>
      </c>
      <c r="W124" s="158">
        <v>5.7089169999999996</v>
      </c>
      <c r="X124" s="158">
        <v>6.2740049999999998</v>
      </c>
      <c r="Y124" s="158">
        <v>6.6380540000000003</v>
      </c>
      <c r="Z124" s="158">
        <v>5.5158820000000004</v>
      </c>
      <c r="AA124" s="158">
        <v>4.799715</v>
      </c>
      <c r="AB124" s="158">
        <v>4.9288600000000002</v>
      </c>
      <c r="AC124" s="158">
        <v>5.5323659999999997</v>
      </c>
    </row>
    <row r="125" spans="1:29">
      <c r="B125" s="161"/>
      <c r="C125" s="157"/>
      <c r="D125" s="157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  <c r="P125" s="157"/>
      <c r="Q125" s="157"/>
      <c r="R125" s="157"/>
      <c r="S125" s="157"/>
      <c r="T125" s="158"/>
      <c r="U125" s="158"/>
      <c r="V125" s="158"/>
      <c r="W125" s="158"/>
      <c r="X125" s="158"/>
      <c r="Y125" s="158"/>
      <c r="Z125" s="158"/>
      <c r="AA125" s="158"/>
      <c r="AB125" s="158"/>
      <c r="AC125" s="158"/>
    </row>
    <row r="126" spans="1:29">
      <c r="B126" s="162" t="s">
        <v>456</v>
      </c>
      <c r="C126" s="157"/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  <c r="R126" s="157"/>
      <c r="S126" s="157"/>
      <c r="T126" s="158"/>
      <c r="U126" s="158"/>
      <c r="V126" s="158"/>
      <c r="W126" s="158"/>
      <c r="X126" s="158"/>
      <c r="Y126" s="158"/>
      <c r="Z126" s="158"/>
      <c r="AA126" s="158"/>
      <c r="AB126" s="158"/>
      <c r="AC126" s="158"/>
    </row>
    <row r="127" spans="1:29">
      <c r="B127" s="177" t="s">
        <v>363</v>
      </c>
      <c r="C127" s="157">
        <v>5.6766999999999998E-2</v>
      </c>
      <c r="D127" s="157">
        <v>9.6421999999999994E-2</v>
      </c>
      <c r="E127" s="157">
        <v>9.6064999999999998E-2</v>
      </c>
      <c r="F127" s="157">
        <v>9.6140000000000003E-2</v>
      </c>
      <c r="G127" s="157">
        <v>8.9837E-2</v>
      </c>
      <c r="H127" s="157">
        <v>5.858E-2</v>
      </c>
      <c r="I127" s="157">
        <v>5.2202999999999999E-2</v>
      </c>
      <c r="J127" s="157">
        <v>8.4122000000000002E-2</v>
      </c>
      <c r="K127" s="157">
        <v>7.0569999999999994E-2</v>
      </c>
      <c r="L127" s="157">
        <v>4.8765000000000003E-2</v>
      </c>
      <c r="M127" s="157">
        <v>4.0726999999999999E-2</v>
      </c>
      <c r="N127" s="157">
        <v>4.0083000000000001E-2</v>
      </c>
      <c r="O127" s="157">
        <v>3.9917000000000001E-2</v>
      </c>
      <c r="P127" s="157">
        <v>4.2561000000000002E-2</v>
      </c>
      <c r="Q127" s="157">
        <v>4.5083999999999999E-2</v>
      </c>
      <c r="R127" s="157">
        <v>5.2611999999999999E-2</v>
      </c>
      <c r="S127" s="157">
        <v>8.3606E-2</v>
      </c>
      <c r="T127" s="158">
        <v>7.7481999999999995E-2</v>
      </c>
      <c r="U127" s="158">
        <v>8.4631999999999999E-2</v>
      </c>
      <c r="V127" s="158">
        <v>6.6845000000000002E-2</v>
      </c>
      <c r="W127" s="158">
        <v>7.7018000000000003E-2</v>
      </c>
      <c r="X127" s="158">
        <v>8.7267999999999998E-2</v>
      </c>
      <c r="Y127" s="158">
        <v>8.0425999999999997E-2</v>
      </c>
      <c r="Z127" s="158">
        <v>6.3036999999999996E-2</v>
      </c>
      <c r="AA127" s="158">
        <v>0.102172</v>
      </c>
      <c r="AB127" s="158">
        <v>8.4330000000000002E-2</v>
      </c>
      <c r="AC127" s="158">
        <v>7.0674000000000001E-2</v>
      </c>
    </row>
    <row r="128" spans="1:29">
      <c r="B128" s="159" t="s">
        <v>364</v>
      </c>
      <c r="C128" s="157">
        <v>81.366393000000002</v>
      </c>
      <c r="D128" s="157">
        <v>80.328243000000001</v>
      </c>
      <c r="E128" s="157">
        <v>79.531619000000006</v>
      </c>
      <c r="F128" s="157">
        <v>84.421873000000005</v>
      </c>
      <c r="G128" s="157">
        <v>84.752234999999999</v>
      </c>
      <c r="H128" s="157">
        <v>83.580415000000002</v>
      </c>
      <c r="I128" s="157">
        <v>84.988084000000001</v>
      </c>
      <c r="J128" s="157">
        <v>86.342330000000004</v>
      </c>
      <c r="K128" s="157">
        <v>87.685794999999999</v>
      </c>
      <c r="L128" s="157">
        <v>89.628549000000007</v>
      </c>
      <c r="M128" s="157">
        <v>91.997596999999999</v>
      </c>
      <c r="N128" s="157">
        <v>91.648172000000002</v>
      </c>
      <c r="O128" s="157">
        <v>93.260766000000004</v>
      </c>
      <c r="P128" s="157">
        <v>93.786863999999994</v>
      </c>
      <c r="Q128" s="157">
        <v>94.313722999999996</v>
      </c>
      <c r="R128" s="157">
        <v>94.546614000000005</v>
      </c>
      <c r="S128" s="157">
        <v>94.910922999999997</v>
      </c>
      <c r="T128" s="158">
        <v>92.962569999999999</v>
      </c>
      <c r="U128" s="158">
        <v>92.624319999999997</v>
      </c>
      <c r="V128" s="158">
        <v>93.433818000000002</v>
      </c>
      <c r="W128" s="158">
        <v>92.920833000000002</v>
      </c>
      <c r="X128" s="158">
        <v>91.177565000000001</v>
      </c>
      <c r="Y128" s="158">
        <v>90.926567000000006</v>
      </c>
      <c r="Z128" s="158">
        <v>92.082684999999998</v>
      </c>
      <c r="AA128" s="158">
        <v>91.970104000000006</v>
      </c>
      <c r="AB128" s="158">
        <v>96.446945999999997</v>
      </c>
      <c r="AC128" s="158">
        <v>96.264202999999995</v>
      </c>
    </row>
    <row r="129" spans="1:29">
      <c r="B129" s="159" t="s">
        <v>365</v>
      </c>
      <c r="C129" s="157">
        <v>2.2311179999999999</v>
      </c>
      <c r="D129" s="157">
        <v>2.4997989999999999</v>
      </c>
      <c r="E129" s="157">
        <v>2.1051850000000001</v>
      </c>
      <c r="F129" s="157">
        <v>2.3240780000000001</v>
      </c>
      <c r="G129" s="157">
        <v>2.318705</v>
      </c>
      <c r="H129" s="157">
        <v>3.0007830000000002</v>
      </c>
      <c r="I129" s="157">
        <v>2.9045019999999999</v>
      </c>
      <c r="J129" s="157">
        <v>3.087961</v>
      </c>
      <c r="K129" s="157">
        <v>2.8613309999999998</v>
      </c>
      <c r="L129" s="157">
        <v>2.7114769999999999</v>
      </c>
      <c r="M129" s="157">
        <v>2.6644580000000002</v>
      </c>
      <c r="N129" s="157">
        <v>2.855391</v>
      </c>
      <c r="O129" s="157">
        <v>3.0311720000000002</v>
      </c>
      <c r="P129" s="157">
        <v>2.8472729999999999</v>
      </c>
      <c r="Q129" s="157">
        <v>2.439397</v>
      </c>
      <c r="R129" s="157">
        <v>2.6074109999999999</v>
      </c>
      <c r="S129" s="157">
        <v>0.74731199999999998</v>
      </c>
      <c r="T129" s="157">
        <v>0.706565</v>
      </c>
      <c r="U129" s="157">
        <v>0.78654500000000005</v>
      </c>
      <c r="V129" s="157">
        <v>0.84589899999999996</v>
      </c>
      <c r="W129" s="157">
        <v>0.83232799999999996</v>
      </c>
      <c r="X129" s="157">
        <v>0.82345599999999997</v>
      </c>
      <c r="Y129" s="157">
        <v>0.75620200000000004</v>
      </c>
      <c r="Z129" s="157">
        <v>0.81294200000000005</v>
      </c>
      <c r="AA129" s="157">
        <v>0.89050600000000002</v>
      </c>
      <c r="AB129" s="157">
        <v>1.0228280000000001</v>
      </c>
      <c r="AC129" s="157">
        <v>1.067342</v>
      </c>
    </row>
    <row r="130" spans="1:29">
      <c r="B130" s="159" t="s">
        <v>366</v>
      </c>
      <c r="C130" s="163" t="s">
        <v>367</v>
      </c>
      <c r="D130" s="163" t="s">
        <v>367</v>
      </c>
      <c r="E130" s="163" t="s">
        <v>367</v>
      </c>
      <c r="F130" s="163" t="s">
        <v>367</v>
      </c>
      <c r="G130" s="163" t="s">
        <v>367</v>
      </c>
      <c r="H130" s="163" t="s">
        <v>367</v>
      </c>
      <c r="I130" s="163" t="s">
        <v>367</v>
      </c>
      <c r="J130" s="163" t="s">
        <v>367</v>
      </c>
      <c r="K130" s="163" t="s">
        <v>367</v>
      </c>
      <c r="L130" s="163" t="s">
        <v>367</v>
      </c>
      <c r="M130" s="163" t="s">
        <v>367</v>
      </c>
      <c r="N130" s="163" t="s">
        <v>367</v>
      </c>
      <c r="O130" s="163" t="s">
        <v>367</v>
      </c>
      <c r="P130" s="163" t="s">
        <v>367</v>
      </c>
      <c r="Q130" s="163" t="s">
        <v>367</v>
      </c>
      <c r="R130" s="163">
        <v>0.44288899999999998</v>
      </c>
      <c r="S130" s="163">
        <v>0.47166200000000003</v>
      </c>
      <c r="T130" s="163">
        <v>2.0556950000000001</v>
      </c>
      <c r="U130" s="163">
        <v>2.1774659999999999</v>
      </c>
      <c r="V130" s="163">
        <v>2.4413559999999999</v>
      </c>
      <c r="W130" s="163">
        <v>2.9781249999999999</v>
      </c>
      <c r="X130" s="163">
        <v>4.4260590000000004</v>
      </c>
      <c r="Y130" s="163">
        <v>4.6504149999999997</v>
      </c>
      <c r="Z130" s="163">
        <v>4.1865740000000002</v>
      </c>
      <c r="AA130" s="163">
        <v>4.5494260000000004</v>
      </c>
      <c r="AB130" s="163" t="s">
        <v>367</v>
      </c>
      <c r="AC130" s="163" t="s">
        <v>367</v>
      </c>
    </row>
    <row r="131" spans="1:29">
      <c r="B131" s="159" t="s">
        <v>369</v>
      </c>
      <c r="C131" s="157">
        <v>0</v>
      </c>
      <c r="D131" s="157">
        <v>0</v>
      </c>
      <c r="E131" s="157">
        <v>0</v>
      </c>
      <c r="F131" s="157">
        <v>0</v>
      </c>
      <c r="G131" s="157">
        <v>0</v>
      </c>
      <c r="H131" s="157">
        <v>0</v>
      </c>
      <c r="I131" s="157">
        <v>0</v>
      </c>
      <c r="J131" s="157">
        <v>0</v>
      </c>
      <c r="K131" s="157">
        <v>0</v>
      </c>
      <c r="L131" s="157">
        <v>0</v>
      </c>
      <c r="M131" s="157">
        <v>0</v>
      </c>
      <c r="N131" s="163" t="s">
        <v>367</v>
      </c>
      <c r="O131" s="163" t="s">
        <v>367</v>
      </c>
      <c r="P131" s="163" t="s">
        <v>367</v>
      </c>
      <c r="Q131" s="163" t="s">
        <v>367</v>
      </c>
      <c r="R131" s="163" t="s">
        <v>367</v>
      </c>
      <c r="S131" s="163" t="s">
        <v>367</v>
      </c>
      <c r="T131" s="163" t="s">
        <v>367</v>
      </c>
      <c r="U131" s="163" t="s">
        <v>367</v>
      </c>
      <c r="V131" s="163" t="s">
        <v>367</v>
      </c>
      <c r="W131" s="163" t="s">
        <v>367</v>
      </c>
      <c r="X131" s="163" t="s">
        <v>367</v>
      </c>
      <c r="Y131" s="163" t="s">
        <v>367</v>
      </c>
      <c r="Z131" s="163" t="s">
        <v>367</v>
      </c>
      <c r="AA131" s="163" t="s">
        <v>367</v>
      </c>
      <c r="AB131" s="163" t="s">
        <v>367</v>
      </c>
      <c r="AC131" s="163" t="s">
        <v>367</v>
      </c>
    </row>
    <row r="132" spans="1:29">
      <c r="B132" s="159" t="s">
        <v>370</v>
      </c>
      <c r="C132" s="157">
        <v>16.345721000000001</v>
      </c>
      <c r="D132" s="157">
        <v>17.075536</v>
      </c>
      <c r="E132" s="157">
        <v>18.267130000000002</v>
      </c>
      <c r="F132" s="157">
        <v>13.157909</v>
      </c>
      <c r="G132" s="157">
        <v>12.839224</v>
      </c>
      <c r="H132" s="157">
        <v>13.360220999999999</v>
      </c>
      <c r="I132" s="157">
        <v>12.055211</v>
      </c>
      <c r="J132" s="157">
        <v>10.485586</v>
      </c>
      <c r="K132" s="157">
        <v>9.3823030000000003</v>
      </c>
      <c r="L132" s="157">
        <v>7.6112089999999997</v>
      </c>
      <c r="M132" s="157">
        <v>5.297218</v>
      </c>
      <c r="N132" s="157">
        <v>5.456353</v>
      </c>
      <c r="O132" s="157">
        <v>3.668145</v>
      </c>
      <c r="P132" s="157">
        <v>3.323302</v>
      </c>
      <c r="Q132" s="157">
        <v>3.2017959999999999</v>
      </c>
      <c r="R132" s="157">
        <v>2.350473</v>
      </c>
      <c r="S132" s="157">
        <v>3.7864969999999998</v>
      </c>
      <c r="T132" s="158">
        <v>4.1976870000000002</v>
      </c>
      <c r="U132" s="158">
        <v>4.3270369999999998</v>
      </c>
      <c r="V132" s="158">
        <v>3.212081</v>
      </c>
      <c r="W132" s="158">
        <v>3.1916959999999999</v>
      </c>
      <c r="X132" s="158">
        <v>3.4856509999999998</v>
      </c>
      <c r="Y132" s="158">
        <v>3.5863900000000002</v>
      </c>
      <c r="Z132" s="158">
        <v>2.854762</v>
      </c>
      <c r="AA132" s="158">
        <v>2.4877919999999998</v>
      </c>
      <c r="AB132" s="158">
        <v>2.4458959999999998</v>
      </c>
      <c r="AC132" s="158">
        <v>2.5977809999999999</v>
      </c>
    </row>
    <row r="133" spans="1:29">
      <c r="B133" s="178"/>
    </row>
    <row r="134" spans="1:29">
      <c r="B134" s="164" t="s">
        <v>379</v>
      </c>
    </row>
    <row r="135" spans="1:29">
      <c r="B135" s="165" t="s">
        <v>457</v>
      </c>
      <c r="C135" s="10">
        <v>10508.352172999999</v>
      </c>
      <c r="D135" s="10">
        <v>10558.616266000001</v>
      </c>
      <c r="E135" s="10">
        <v>11624.637280000001</v>
      </c>
      <c r="F135" s="10">
        <v>11817.325669</v>
      </c>
      <c r="G135" s="10">
        <v>12882.879739</v>
      </c>
      <c r="H135" s="10">
        <v>13618.333232999999</v>
      </c>
      <c r="I135" s="10">
        <v>14408.426385000001</v>
      </c>
      <c r="J135" s="10">
        <v>15460.443977000001</v>
      </c>
      <c r="K135" s="10">
        <v>16547.723600000001</v>
      </c>
      <c r="L135" s="10">
        <v>17214.019944</v>
      </c>
      <c r="M135" s="10">
        <v>17539.801760999999</v>
      </c>
      <c r="N135" s="10">
        <v>18057.522301000001</v>
      </c>
      <c r="O135" s="10">
        <v>18922.637867000001</v>
      </c>
      <c r="P135" s="10">
        <v>19453.632733999999</v>
      </c>
      <c r="Q135" s="10">
        <v>20125.290120000001</v>
      </c>
      <c r="R135" s="10">
        <v>20777.905073000002</v>
      </c>
      <c r="S135" s="10">
        <v>20887.781644999999</v>
      </c>
      <c r="T135" s="166">
        <v>22509.605344</v>
      </c>
      <c r="U135" s="166">
        <v>22654.184103</v>
      </c>
      <c r="V135" s="166">
        <v>23281.617977999998</v>
      </c>
      <c r="W135" s="166">
        <v>24398.798975000002</v>
      </c>
      <c r="X135" s="166">
        <v>24828.748283000001</v>
      </c>
      <c r="Y135" s="166">
        <v>25646.627118</v>
      </c>
      <c r="Z135" s="166">
        <v>27006.427229000001</v>
      </c>
      <c r="AA135" s="166">
        <v>27090.905589999998</v>
      </c>
      <c r="AB135" s="166">
        <v>28575.965822999999</v>
      </c>
      <c r="AC135" s="166">
        <v>30485.472467</v>
      </c>
    </row>
    <row r="136" spans="1:29">
      <c r="B136" s="171"/>
    </row>
    <row r="137" spans="1:29">
      <c r="A137" s="152"/>
      <c r="B137" s="172" t="s">
        <v>458</v>
      </c>
      <c r="C137" s="167">
        <v>9.2847349999999995</v>
      </c>
      <c r="D137" s="167">
        <v>9.0956390000000003</v>
      </c>
      <c r="E137" s="167">
        <v>8.9603149999999996</v>
      </c>
      <c r="F137" s="167">
        <v>8.7697479999999999</v>
      </c>
      <c r="G137" s="167">
        <v>8.7547280000000001</v>
      </c>
      <c r="H137" s="167">
        <v>8.6761649999999992</v>
      </c>
      <c r="I137" s="167">
        <v>8.6007899999999999</v>
      </c>
      <c r="J137" s="167">
        <v>8.5220059999999993</v>
      </c>
      <c r="K137" s="167">
        <v>8.5037889999999994</v>
      </c>
      <c r="L137" s="167">
        <v>8.4239359999999994</v>
      </c>
      <c r="M137" s="167">
        <v>8.3136840000000003</v>
      </c>
      <c r="N137" s="167">
        <v>8.1791660000000004</v>
      </c>
      <c r="O137" s="167">
        <v>8.0781650000000003</v>
      </c>
      <c r="P137" s="167">
        <v>7.9696410000000002</v>
      </c>
      <c r="Q137" s="167">
        <v>7.8711479999999998</v>
      </c>
      <c r="R137" s="167">
        <v>7.7507400000000004</v>
      </c>
      <c r="S137" s="167">
        <v>7.6642320000000002</v>
      </c>
      <c r="T137" s="168">
        <v>7.5677300000000001</v>
      </c>
      <c r="U137" s="168">
        <v>7.4940619999999996</v>
      </c>
      <c r="V137" s="168">
        <v>7.4091100000000001</v>
      </c>
      <c r="W137" s="168">
        <v>7.3310089999999999</v>
      </c>
      <c r="X137" s="168">
        <v>7.2494680000000002</v>
      </c>
      <c r="Y137" s="168">
        <v>7.2169379999999999</v>
      </c>
      <c r="Z137" s="168">
        <v>7.154477</v>
      </c>
      <c r="AA137" s="168">
        <v>7.1216059999999999</v>
      </c>
      <c r="AB137" s="168">
        <v>7.0519230000000004</v>
      </c>
      <c r="AC137" s="168">
        <v>6.9857889999999996</v>
      </c>
    </row>
    <row r="138" spans="1:29">
      <c r="B138" s="171"/>
    </row>
    <row r="139" spans="1:29">
      <c r="B139" s="171"/>
    </row>
    <row r="140" spans="1:29" ht="15">
      <c r="A140" s="152"/>
      <c r="B140" s="169" t="s">
        <v>475</v>
      </c>
      <c r="C140" s="154">
        <v>6.706137</v>
      </c>
      <c r="D140" s="154">
        <v>6.5903749999999999</v>
      </c>
      <c r="E140" s="154">
        <v>7.1344649999999996</v>
      </c>
      <c r="F140" s="154">
        <v>7.1492000000000004</v>
      </c>
      <c r="G140" s="154">
        <v>7.8098280000000004</v>
      </c>
      <c r="H140" s="154">
        <v>8.2044829999999997</v>
      </c>
      <c r="I140" s="154">
        <v>8.6480829999999997</v>
      </c>
      <c r="J140" s="154">
        <v>9.2398939999999996</v>
      </c>
      <c r="K140" s="154">
        <v>9.8326770000000003</v>
      </c>
      <c r="L140" s="154">
        <v>10.184416000000001</v>
      </c>
      <c r="M140" s="154">
        <v>10.273956</v>
      </c>
      <c r="N140" s="154">
        <v>10.417184000000001</v>
      </c>
      <c r="O140" s="154">
        <v>10.810924</v>
      </c>
      <c r="P140" s="154">
        <v>10.969586</v>
      </c>
      <c r="Q140" s="154">
        <v>11.138503</v>
      </c>
      <c r="R140" s="154">
        <v>11.283207000000001</v>
      </c>
      <c r="S140" s="154">
        <v>11.116709999999999</v>
      </c>
      <c r="T140" s="155">
        <v>11.750121999999999</v>
      </c>
      <c r="U140" s="155">
        <v>11.645066</v>
      </c>
      <c r="V140" s="155">
        <v>11.799818999999999</v>
      </c>
      <c r="W140" s="155">
        <v>12.182665</v>
      </c>
      <c r="X140" s="155">
        <v>12.188729</v>
      </c>
      <c r="Y140" s="155">
        <v>12.476616999999999</v>
      </c>
      <c r="Z140" s="155">
        <v>12.994299</v>
      </c>
      <c r="AA140" s="155">
        <v>12.930968999999999</v>
      </c>
      <c r="AB140" s="155">
        <v>13.535847</v>
      </c>
      <c r="AC140" s="155">
        <v>14.251818999999999</v>
      </c>
    </row>
    <row r="141" spans="1:29" ht="15">
      <c r="B141" s="162" t="s">
        <v>460</v>
      </c>
      <c r="C141" s="157"/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  <c r="Q141" s="157"/>
      <c r="R141" s="157"/>
      <c r="S141" s="157"/>
      <c r="T141" s="158"/>
      <c r="U141" s="158"/>
      <c r="V141" s="158"/>
      <c r="W141" s="158"/>
      <c r="X141" s="158"/>
      <c r="Y141" s="158"/>
      <c r="Z141" s="158"/>
      <c r="AA141" s="158"/>
      <c r="AB141" s="158"/>
      <c r="AC141" s="158"/>
    </row>
    <row r="142" spans="1:29">
      <c r="B142" s="177" t="s">
        <v>363</v>
      </c>
      <c r="C142" s="157">
        <v>2.7859999999999998E-3</v>
      </c>
      <c r="D142" s="157">
        <v>4.6509999999999998E-3</v>
      </c>
      <c r="E142" s="157">
        <v>5.0200000000000002E-3</v>
      </c>
      <c r="F142" s="157">
        <v>4.9810000000000002E-3</v>
      </c>
      <c r="G142" s="157">
        <v>4.9950000000000003E-3</v>
      </c>
      <c r="H142" s="157">
        <v>3.4559999999999999E-3</v>
      </c>
      <c r="I142" s="157">
        <v>3.2269999999999998E-3</v>
      </c>
      <c r="J142" s="157">
        <v>5.5250000000000004E-3</v>
      </c>
      <c r="K142" s="157">
        <v>4.9439999999999996E-3</v>
      </c>
      <c r="L142" s="157">
        <v>3.5239999999999998E-3</v>
      </c>
      <c r="M142" s="157">
        <v>2.9710000000000001E-3</v>
      </c>
      <c r="N142" s="157">
        <v>2.9529999999999999E-3</v>
      </c>
      <c r="O142" s="157">
        <v>3.0439999999999998E-3</v>
      </c>
      <c r="P142" s="157">
        <v>3.2820000000000002E-3</v>
      </c>
      <c r="Q142" s="157">
        <v>3.552E-3</v>
      </c>
      <c r="R142" s="157">
        <v>4.2079999999999999E-3</v>
      </c>
      <c r="S142" s="157">
        <v>6.6610000000000003E-3</v>
      </c>
      <c r="T142" s="158">
        <v>6.581E-3</v>
      </c>
      <c r="U142" s="158">
        <v>7.136E-3</v>
      </c>
      <c r="V142" s="158">
        <v>5.7010000000000003E-3</v>
      </c>
      <c r="W142" s="158">
        <v>6.796E-3</v>
      </c>
      <c r="X142" s="158">
        <v>7.7409999999999996E-3</v>
      </c>
      <c r="Y142" s="158">
        <v>7.3020000000000003E-3</v>
      </c>
      <c r="Z142" s="158">
        <v>5.9569999999999996E-3</v>
      </c>
      <c r="AA142" s="158">
        <v>9.6050000000000007E-3</v>
      </c>
      <c r="AB142" s="158">
        <v>8.2290000000000002E-3</v>
      </c>
      <c r="AC142" s="158">
        <v>7.3280000000000003E-3</v>
      </c>
    </row>
    <row r="143" spans="1:29">
      <c r="B143" s="159" t="s">
        <v>364</v>
      </c>
      <c r="C143" s="157">
        <v>5.5869410000000004</v>
      </c>
      <c r="D143" s="157">
        <v>5.4261910000000002</v>
      </c>
      <c r="E143" s="157">
        <v>5.8262049999999999</v>
      </c>
      <c r="F143" s="157">
        <v>6.1506730000000003</v>
      </c>
      <c r="G143" s="157">
        <v>6.7456399999999999</v>
      </c>
      <c r="H143" s="157">
        <v>6.9969409999999996</v>
      </c>
      <c r="I143" s="157">
        <v>7.4878929999999997</v>
      </c>
      <c r="J143" s="157">
        <v>8.1117240000000006</v>
      </c>
      <c r="K143" s="157">
        <v>8.7351989999999997</v>
      </c>
      <c r="L143" s="157">
        <v>9.2268279999999994</v>
      </c>
      <c r="M143" s="157">
        <v>9.5217430000000007</v>
      </c>
      <c r="N143" s="157">
        <v>9.6207709999999995</v>
      </c>
      <c r="O143" s="157">
        <v>10.133582000000001</v>
      </c>
      <c r="P143" s="157">
        <v>10.335387000000001</v>
      </c>
      <c r="Q143" s="157">
        <v>10.548482</v>
      </c>
      <c r="R143" s="157">
        <v>10.697908</v>
      </c>
      <c r="S143" s="157">
        <v>10.60412</v>
      </c>
      <c r="T143" s="158">
        <v>10.986443</v>
      </c>
      <c r="U143" s="158">
        <v>10.848311000000001</v>
      </c>
      <c r="V143" s="158">
        <v>11.072963</v>
      </c>
      <c r="W143" s="158">
        <v>11.370127999999999</v>
      </c>
      <c r="X143" s="158">
        <v>11.171796000000001</v>
      </c>
      <c r="Y143" s="158">
        <v>11.405816</v>
      </c>
      <c r="Z143" s="158">
        <v>12.017170999999999</v>
      </c>
      <c r="AA143" s="158">
        <v>11.941831000000001</v>
      </c>
      <c r="AB143" s="158">
        <v>13.079475</v>
      </c>
      <c r="AC143" s="158">
        <v>13.744922000000001</v>
      </c>
    </row>
    <row r="144" spans="1:29">
      <c r="B144" s="159" t="s">
        <v>365</v>
      </c>
      <c r="C144" s="158">
        <v>0.154775</v>
      </c>
      <c r="D144" s="158">
        <v>0.170712</v>
      </c>
      <c r="E144" s="158">
        <v>0.155944</v>
      </c>
      <c r="F144" s="158">
        <v>0.17131099999999999</v>
      </c>
      <c r="G144" s="158">
        <v>0.186027</v>
      </c>
      <c r="H144" s="158">
        <v>0.25223800000000002</v>
      </c>
      <c r="I144" s="158">
        <v>0.25615599999999999</v>
      </c>
      <c r="J144" s="158">
        <v>0.28961799999999999</v>
      </c>
      <c r="K144" s="158">
        <v>0.28952299999999997</v>
      </c>
      <c r="L144" s="158">
        <v>0.28277000000000002</v>
      </c>
      <c r="M144" s="158">
        <v>0.27942699999999998</v>
      </c>
      <c r="N144" s="158">
        <v>0.30330699999999999</v>
      </c>
      <c r="O144" s="158">
        <v>0.33326</v>
      </c>
      <c r="P144" s="158">
        <v>0.31753700000000001</v>
      </c>
      <c r="Q144" s="158">
        <v>0.27798400000000001</v>
      </c>
      <c r="R144" s="158">
        <v>0.30199199999999998</v>
      </c>
      <c r="S144" s="158">
        <v>8.6050000000000001E-2</v>
      </c>
      <c r="T144" s="158">
        <v>8.6585999999999996E-2</v>
      </c>
      <c r="U144" s="158">
        <v>9.6072000000000005E-2</v>
      </c>
      <c r="V144" s="158">
        <v>0.104987</v>
      </c>
      <c r="W144" s="158">
        <v>0.107123</v>
      </c>
      <c r="X144" s="158">
        <v>0.106653</v>
      </c>
      <c r="Y144" s="158">
        <v>0.100719</v>
      </c>
      <c r="Z144" s="158">
        <v>0.113034</v>
      </c>
      <c r="AA144" s="158">
        <v>0.123642</v>
      </c>
      <c r="AB144" s="158">
        <v>0.148372</v>
      </c>
      <c r="AC144" s="158">
        <v>0.16309199999999999</v>
      </c>
    </row>
    <row r="145" spans="1:29">
      <c r="B145" s="159" t="s">
        <v>366</v>
      </c>
      <c r="C145" s="160" t="s">
        <v>367</v>
      </c>
      <c r="D145" s="160" t="s">
        <v>367</v>
      </c>
      <c r="E145" s="160" t="s">
        <v>367</v>
      </c>
      <c r="F145" s="160" t="s">
        <v>367</v>
      </c>
      <c r="G145" s="160" t="s">
        <v>367</v>
      </c>
      <c r="H145" s="160" t="s">
        <v>367</v>
      </c>
      <c r="I145" s="160" t="s">
        <v>367</v>
      </c>
      <c r="J145" s="160" t="s">
        <v>367</v>
      </c>
      <c r="K145" s="160" t="s">
        <v>367</v>
      </c>
      <c r="L145" s="160" t="s">
        <v>367</v>
      </c>
      <c r="M145" s="160" t="s">
        <v>367</v>
      </c>
      <c r="N145" s="160" t="s">
        <v>367</v>
      </c>
      <c r="O145" s="160" t="s">
        <v>367</v>
      </c>
      <c r="P145" s="160" t="s">
        <v>367</v>
      </c>
      <c r="Q145" s="160" t="s">
        <v>367</v>
      </c>
      <c r="R145" s="160">
        <v>4.8869000000000003E-2</v>
      </c>
      <c r="S145" s="160">
        <v>5.1189999999999999E-2</v>
      </c>
      <c r="T145" s="160">
        <v>0.235596</v>
      </c>
      <c r="U145" s="160">
        <v>0.24674199999999999</v>
      </c>
      <c r="V145" s="160">
        <v>0.279169</v>
      </c>
      <c r="W145" s="160">
        <v>0.35138999999999998</v>
      </c>
      <c r="X145" s="160">
        <v>0.52094099999999999</v>
      </c>
      <c r="Y145" s="160">
        <v>0.55904100000000001</v>
      </c>
      <c r="Z145" s="160">
        <v>0.52264900000000003</v>
      </c>
      <c r="AA145" s="160">
        <v>0.56396299999999999</v>
      </c>
      <c r="AB145" s="160" t="s">
        <v>367</v>
      </c>
      <c r="AC145" s="160" t="s">
        <v>367</v>
      </c>
    </row>
    <row r="146" spans="1:29">
      <c r="B146" s="159" t="s">
        <v>369</v>
      </c>
      <c r="C146" s="158">
        <v>0</v>
      </c>
      <c r="D146" s="158">
        <v>0</v>
      </c>
      <c r="E146" s="158">
        <v>0</v>
      </c>
      <c r="F146" s="158">
        <v>0</v>
      </c>
      <c r="G146" s="158">
        <v>0</v>
      </c>
      <c r="H146" s="158">
        <v>0</v>
      </c>
      <c r="I146" s="158">
        <v>0</v>
      </c>
      <c r="J146" s="158">
        <v>0</v>
      </c>
      <c r="K146" s="158">
        <v>0</v>
      </c>
      <c r="L146" s="158">
        <v>0</v>
      </c>
      <c r="M146" s="158">
        <v>0</v>
      </c>
      <c r="N146" s="160" t="s">
        <v>367</v>
      </c>
      <c r="O146" s="160" t="s">
        <v>367</v>
      </c>
      <c r="P146" s="160" t="s">
        <v>367</v>
      </c>
      <c r="Q146" s="160" t="s">
        <v>367</v>
      </c>
      <c r="R146" s="160" t="s">
        <v>367</v>
      </c>
      <c r="S146" s="160" t="s">
        <v>367</v>
      </c>
      <c r="T146" s="160" t="s">
        <v>367</v>
      </c>
      <c r="U146" s="160" t="s">
        <v>367</v>
      </c>
      <c r="V146" s="160" t="s">
        <v>367</v>
      </c>
      <c r="W146" s="160" t="s">
        <v>367</v>
      </c>
      <c r="X146" s="160" t="s">
        <v>367</v>
      </c>
      <c r="Y146" s="160" t="s">
        <v>367</v>
      </c>
      <c r="Z146" s="160" t="s">
        <v>367</v>
      </c>
      <c r="AA146" s="160" t="s">
        <v>367</v>
      </c>
      <c r="AB146" s="160" t="s">
        <v>367</v>
      </c>
      <c r="AC146" s="160" t="s">
        <v>367</v>
      </c>
    </row>
    <row r="147" spans="1:29">
      <c r="B147" s="159" t="s">
        <v>370</v>
      </c>
      <c r="C147" s="157">
        <v>0.96163600000000005</v>
      </c>
      <c r="D147" s="157">
        <v>0.98882000000000003</v>
      </c>
      <c r="E147" s="157">
        <v>1.1472960000000001</v>
      </c>
      <c r="F147" s="157">
        <v>0.82223400000000002</v>
      </c>
      <c r="G147" s="157">
        <v>0.873166</v>
      </c>
      <c r="H147" s="157">
        <v>0.95184899999999995</v>
      </c>
      <c r="I147" s="157">
        <v>0.90080800000000005</v>
      </c>
      <c r="J147" s="157">
        <v>0.83302699999999996</v>
      </c>
      <c r="K147" s="157">
        <v>0.80301100000000003</v>
      </c>
      <c r="L147" s="157">
        <v>0.67129300000000003</v>
      </c>
      <c r="M147" s="157">
        <v>0.46981499999999998</v>
      </c>
      <c r="N147" s="157">
        <v>0.49015199999999998</v>
      </c>
      <c r="O147" s="157">
        <v>0.34103699999999998</v>
      </c>
      <c r="P147" s="157">
        <v>0.31337900000000002</v>
      </c>
      <c r="Q147" s="157">
        <v>0.30848599999999998</v>
      </c>
      <c r="R147" s="157">
        <v>0.23022999999999999</v>
      </c>
      <c r="S147" s="157">
        <v>0.36868899999999999</v>
      </c>
      <c r="T147" s="158">
        <v>0.434915</v>
      </c>
      <c r="U147" s="158">
        <v>0.44680399999999998</v>
      </c>
      <c r="V147" s="158">
        <v>0.33699800000000002</v>
      </c>
      <c r="W147" s="158">
        <v>0.34722799999999998</v>
      </c>
      <c r="X147" s="158">
        <v>0.38159799999999999</v>
      </c>
      <c r="Y147" s="158">
        <v>0.40373999999999999</v>
      </c>
      <c r="Z147" s="158">
        <v>0.33548699999999998</v>
      </c>
      <c r="AA147" s="158">
        <v>0.29192899999999999</v>
      </c>
      <c r="AB147" s="158">
        <v>0.29977100000000001</v>
      </c>
      <c r="AC147" s="158">
        <v>0.336476</v>
      </c>
    </row>
    <row r="148" spans="1:29">
      <c r="B148" s="161"/>
      <c r="C148" s="157"/>
      <c r="D148" s="157"/>
      <c r="E148" s="157"/>
      <c r="F148" s="157"/>
      <c r="G148" s="157"/>
      <c r="H148" s="157"/>
      <c r="I148" s="157"/>
      <c r="J148" s="157"/>
      <c r="K148" s="157"/>
      <c r="L148" s="157"/>
      <c r="M148" s="157"/>
      <c r="N148" s="157"/>
      <c r="O148" s="157"/>
      <c r="P148" s="157"/>
      <c r="Q148" s="157"/>
      <c r="R148" s="157"/>
      <c r="S148" s="157"/>
      <c r="T148" s="158"/>
      <c r="U148" s="158"/>
      <c r="V148" s="158"/>
      <c r="W148" s="158"/>
      <c r="X148" s="158"/>
      <c r="Y148" s="158"/>
      <c r="Z148" s="158"/>
      <c r="AA148" s="158"/>
      <c r="AB148" s="158"/>
      <c r="AC148" s="158"/>
    </row>
    <row r="149" spans="1:29">
      <c r="B149" s="162" t="s">
        <v>456</v>
      </c>
      <c r="C149" s="157"/>
      <c r="D149" s="157"/>
      <c r="E149" s="157"/>
      <c r="F149" s="157"/>
      <c r="G149" s="157"/>
      <c r="H149" s="157"/>
      <c r="I149" s="157"/>
      <c r="J149" s="157"/>
      <c r="K149" s="157"/>
      <c r="L149" s="157"/>
      <c r="M149" s="157"/>
      <c r="N149" s="157"/>
      <c r="O149" s="157"/>
      <c r="P149" s="157"/>
      <c r="Q149" s="157"/>
      <c r="R149" s="157"/>
      <c r="S149" s="157"/>
      <c r="T149" s="158"/>
      <c r="U149" s="158"/>
      <c r="V149" s="158"/>
      <c r="W149" s="158"/>
      <c r="X149" s="158"/>
      <c r="Y149" s="158"/>
      <c r="Z149" s="158"/>
      <c r="AA149" s="158"/>
      <c r="AB149" s="158"/>
      <c r="AC149" s="158"/>
    </row>
    <row r="150" spans="1:29">
      <c r="B150" s="177" t="s">
        <v>363</v>
      </c>
      <c r="C150" s="157">
        <v>4.1541000000000002E-2</v>
      </c>
      <c r="D150" s="157">
        <v>7.0579000000000003E-2</v>
      </c>
      <c r="E150" s="157">
        <v>7.0357000000000003E-2</v>
      </c>
      <c r="F150" s="157">
        <v>6.9672999999999999E-2</v>
      </c>
      <c r="G150" s="157">
        <v>6.3951999999999995E-2</v>
      </c>
      <c r="H150" s="157">
        <v>4.2119999999999998E-2</v>
      </c>
      <c r="I150" s="157">
        <v>3.7309000000000002E-2</v>
      </c>
      <c r="J150" s="157">
        <v>5.9795000000000001E-2</v>
      </c>
      <c r="K150" s="157">
        <v>5.0278999999999997E-2</v>
      </c>
      <c r="L150" s="157">
        <v>3.4603000000000002E-2</v>
      </c>
      <c r="M150" s="157">
        <v>2.8913999999999999E-2</v>
      </c>
      <c r="N150" s="157">
        <v>2.8351999999999999E-2</v>
      </c>
      <c r="O150" s="157">
        <v>2.8157000000000001E-2</v>
      </c>
      <c r="P150" s="157">
        <v>2.9923000000000002E-2</v>
      </c>
      <c r="Q150" s="157">
        <v>3.1886999999999999E-2</v>
      </c>
      <c r="R150" s="157">
        <v>3.7296000000000003E-2</v>
      </c>
      <c r="S150" s="157">
        <v>5.9922999999999997E-2</v>
      </c>
      <c r="T150" s="158">
        <v>5.6009000000000003E-2</v>
      </c>
      <c r="U150" s="158">
        <v>6.1280000000000001E-2</v>
      </c>
      <c r="V150" s="158">
        <v>4.8318E-2</v>
      </c>
      <c r="W150" s="158">
        <v>5.5782999999999999E-2</v>
      </c>
      <c r="X150" s="158">
        <v>6.3507999999999995E-2</v>
      </c>
      <c r="Y150" s="158">
        <v>5.8524E-2</v>
      </c>
      <c r="Z150" s="158">
        <v>4.5845999999999998E-2</v>
      </c>
      <c r="AA150" s="158">
        <v>7.4274999999999994E-2</v>
      </c>
      <c r="AB150" s="158">
        <v>6.0796999999999997E-2</v>
      </c>
      <c r="AC150" s="158">
        <v>5.1416999999999997E-2</v>
      </c>
    </row>
    <row r="151" spans="1:29">
      <c r="B151" s="159" t="s">
        <v>364</v>
      </c>
      <c r="C151" s="157">
        <v>83.310862999999998</v>
      </c>
      <c r="D151" s="157">
        <v>82.335094999999995</v>
      </c>
      <c r="E151" s="157">
        <v>81.662813999999997</v>
      </c>
      <c r="F151" s="157">
        <v>86.033028999999999</v>
      </c>
      <c r="G151" s="157">
        <v>86.373737000000006</v>
      </c>
      <c r="H151" s="157">
        <v>85.281925000000001</v>
      </c>
      <c r="I151" s="157">
        <v>86.584423000000001</v>
      </c>
      <c r="J151" s="157">
        <v>87.790229999999994</v>
      </c>
      <c r="K151" s="157">
        <v>88.838460999999995</v>
      </c>
      <c r="L151" s="157">
        <v>90.597521999999998</v>
      </c>
      <c r="M151" s="157">
        <v>92.678448000000003</v>
      </c>
      <c r="N151" s="157">
        <v>92.354819000000006</v>
      </c>
      <c r="O151" s="157">
        <v>93.734654000000006</v>
      </c>
      <c r="P151" s="157">
        <v>94.218566999999993</v>
      </c>
      <c r="Q151" s="157">
        <v>94.702867999999995</v>
      </c>
      <c r="R151" s="157">
        <v>94.812653999999995</v>
      </c>
      <c r="S151" s="157">
        <v>95.389019000000005</v>
      </c>
      <c r="T151" s="158">
        <v>93.500670999999997</v>
      </c>
      <c r="U151" s="158">
        <v>93.158007999999995</v>
      </c>
      <c r="V151" s="158">
        <v>93.840110999999993</v>
      </c>
      <c r="W151" s="158">
        <v>93.330385000000007</v>
      </c>
      <c r="X151" s="158">
        <v>91.656775999999994</v>
      </c>
      <c r="Y151" s="158">
        <v>91.417534000000003</v>
      </c>
      <c r="Z151" s="158">
        <v>92.480333999999999</v>
      </c>
      <c r="AA151" s="158">
        <v>92.350627000000003</v>
      </c>
      <c r="AB151" s="158">
        <v>96.628416000000001</v>
      </c>
      <c r="AC151" s="158">
        <v>96.443286000000001</v>
      </c>
    </row>
    <row r="152" spans="1:29">
      <c r="B152" s="159" t="s">
        <v>365</v>
      </c>
      <c r="C152" s="157">
        <v>2.3079540000000001</v>
      </c>
      <c r="D152" s="157">
        <v>2.5903299999999998</v>
      </c>
      <c r="E152" s="157">
        <v>2.1857899999999999</v>
      </c>
      <c r="F152" s="157">
        <v>2.3962279999999998</v>
      </c>
      <c r="G152" s="157">
        <v>2.381961</v>
      </c>
      <c r="H152" s="157">
        <v>3.0743870000000002</v>
      </c>
      <c r="I152" s="157">
        <v>2.9619949999999999</v>
      </c>
      <c r="J152" s="157">
        <v>3.13443</v>
      </c>
      <c r="K152" s="157">
        <v>2.9445030000000001</v>
      </c>
      <c r="L152" s="157">
        <v>2.7765</v>
      </c>
      <c r="M152" s="157">
        <v>2.7197610000000001</v>
      </c>
      <c r="N152" s="157">
        <v>2.9116029999999999</v>
      </c>
      <c r="O152" s="157">
        <v>3.0826259999999999</v>
      </c>
      <c r="P152" s="157">
        <v>2.8947069999999999</v>
      </c>
      <c r="Q152" s="157">
        <v>2.4957009999999999</v>
      </c>
      <c r="R152" s="157">
        <v>2.6764760000000001</v>
      </c>
      <c r="S152" s="157">
        <v>0.77405599999999997</v>
      </c>
      <c r="T152" s="157">
        <v>0.73689700000000002</v>
      </c>
      <c r="U152" s="157">
        <v>0.82499999999999996</v>
      </c>
      <c r="V152" s="157">
        <v>0.889737</v>
      </c>
      <c r="W152" s="157">
        <v>0.879305</v>
      </c>
      <c r="X152" s="157">
        <v>0.87501399999999996</v>
      </c>
      <c r="Y152" s="157">
        <v>0.80725899999999995</v>
      </c>
      <c r="Z152" s="157">
        <v>0.86987700000000001</v>
      </c>
      <c r="AA152" s="157">
        <v>0.95616900000000005</v>
      </c>
      <c r="AB152" s="157">
        <v>1.0961399999999999</v>
      </c>
      <c r="AC152" s="157">
        <v>1.14436</v>
      </c>
    </row>
    <row r="153" spans="1:29">
      <c r="B153" s="159" t="s">
        <v>366</v>
      </c>
      <c r="C153" s="163" t="s">
        <v>367</v>
      </c>
      <c r="D153" s="163" t="s">
        <v>367</v>
      </c>
      <c r="E153" s="163" t="s">
        <v>367</v>
      </c>
      <c r="F153" s="163" t="s">
        <v>367</v>
      </c>
      <c r="G153" s="163" t="s">
        <v>367</v>
      </c>
      <c r="H153" s="163" t="s">
        <v>367</v>
      </c>
      <c r="I153" s="163" t="s">
        <v>367</v>
      </c>
      <c r="J153" s="163" t="s">
        <v>367</v>
      </c>
      <c r="K153" s="163" t="s">
        <v>367</v>
      </c>
      <c r="L153" s="163" t="s">
        <v>367</v>
      </c>
      <c r="M153" s="163" t="s">
        <v>367</v>
      </c>
      <c r="N153" s="163" t="s">
        <v>367</v>
      </c>
      <c r="O153" s="163" t="s">
        <v>367</v>
      </c>
      <c r="P153" s="163" t="s">
        <v>367</v>
      </c>
      <c r="Q153" s="163" t="s">
        <v>367</v>
      </c>
      <c r="R153" s="163">
        <v>0.43310999999999999</v>
      </c>
      <c r="S153" s="163">
        <v>0.46047500000000002</v>
      </c>
      <c r="T153" s="163">
        <v>2.0050539999999999</v>
      </c>
      <c r="U153" s="163">
        <v>2.1188549999999999</v>
      </c>
      <c r="V153" s="163">
        <v>2.3658769999999998</v>
      </c>
      <c r="W153" s="163">
        <v>2.8843450000000002</v>
      </c>
      <c r="X153" s="163">
        <v>4.2739570000000002</v>
      </c>
      <c r="Y153" s="163">
        <v>4.4807079999999999</v>
      </c>
      <c r="Z153" s="163">
        <v>4.022138</v>
      </c>
      <c r="AA153" s="163">
        <v>4.3613369999999998</v>
      </c>
      <c r="AB153" s="163" t="s">
        <v>367</v>
      </c>
      <c r="AC153" s="163" t="s">
        <v>367</v>
      </c>
    </row>
    <row r="154" spans="1:29">
      <c r="B154" s="159" t="s">
        <v>369</v>
      </c>
      <c r="C154" s="157">
        <v>0</v>
      </c>
      <c r="D154" s="157">
        <v>0</v>
      </c>
      <c r="E154" s="157">
        <v>0</v>
      </c>
      <c r="F154" s="157">
        <v>0</v>
      </c>
      <c r="G154" s="157">
        <v>0</v>
      </c>
      <c r="H154" s="157">
        <v>0</v>
      </c>
      <c r="I154" s="157">
        <v>0</v>
      </c>
      <c r="J154" s="157">
        <v>0</v>
      </c>
      <c r="K154" s="157">
        <v>0</v>
      </c>
      <c r="L154" s="157">
        <v>0</v>
      </c>
      <c r="M154" s="157">
        <v>0</v>
      </c>
      <c r="N154" s="163" t="s">
        <v>367</v>
      </c>
      <c r="O154" s="163" t="s">
        <v>367</v>
      </c>
      <c r="P154" s="163" t="s">
        <v>367</v>
      </c>
      <c r="Q154" s="163" t="s">
        <v>367</v>
      </c>
      <c r="R154" s="163" t="s">
        <v>367</v>
      </c>
      <c r="S154" s="163" t="s">
        <v>367</v>
      </c>
      <c r="T154" s="163" t="s">
        <v>367</v>
      </c>
      <c r="U154" s="163" t="s">
        <v>367</v>
      </c>
      <c r="V154" s="163" t="s">
        <v>367</v>
      </c>
      <c r="W154" s="163" t="s">
        <v>367</v>
      </c>
      <c r="X154" s="163" t="s">
        <v>367</v>
      </c>
      <c r="Y154" s="163" t="s">
        <v>367</v>
      </c>
      <c r="Z154" s="163" t="s">
        <v>367</v>
      </c>
      <c r="AA154" s="163" t="s">
        <v>367</v>
      </c>
      <c r="AB154" s="163" t="s">
        <v>367</v>
      </c>
      <c r="AC154" s="163" t="s">
        <v>367</v>
      </c>
    </row>
    <row r="155" spans="1:29">
      <c r="B155" s="159" t="s">
        <v>370</v>
      </c>
      <c r="C155" s="157">
        <v>14.339642</v>
      </c>
      <c r="D155" s="157">
        <v>15.003996000000001</v>
      </c>
      <c r="E155" s="157">
        <v>16.081039000000001</v>
      </c>
      <c r="F155" s="157">
        <v>11.501071</v>
      </c>
      <c r="G155" s="157">
        <v>11.180351</v>
      </c>
      <c r="H155" s="157">
        <v>11.601568</v>
      </c>
      <c r="I155" s="157">
        <v>10.416273</v>
      </c>
      <c r="J155" s="157">
        <v>9.0155460000000005</v>
      </c>
      <c r="K155" s="157">
        <v>8.1667570000000005</v>
      </c>
      <c r="L155" s="157">
        <v>6.5913760000000003</v>
      </c>
      <c r="M155" s="157">
        <v>4.5728770000000001</v>
      </c>
      <c r="N155" s="157">
        <v>4.7052259999999997</v>
      </c>
      <c r="O155" s="157">
        <v>3.154563</v>
      </c>
      <c r="P155" s="157">
        <v>2.8568030000000002</v>
      </c>
      <c r="Q155" s="157">
        <v>2.7695439999999998</v>
      </c>
      <c r="R155" s="157">
        <v>2.0404640000000001</v>
      </c>
      <c r="S155" s="157">
        <v>3.3165260000000001</v>
      </c>
      <c r="T155" s="158">
        <v>3.7013690000000001</v>
      </c>
      <c r="U155" s="158">
        <v>3.8368570000000002</v>
      </c>
      <c r="V155" s="158">
        <v>2.8559559999999999</v>
      </c>
      <c r="W155" s="158">
        <v>2.8501820000000002</v>
      </c>
      <c r="X155" s="158">
        <v>3.1307450000000001</v>
      </c>
      <c r="Y155" s="158">
        <v>3.2359740000000001</v>
      </c>
      <c r="Z155" s="158">
        <v>2.581804</v>
      </c>
      <c r="AA155" s="158">
        <v>2.2575919999999998</v>
      </c>
      <c r="AB155" s="158">
        <v>2.2146469999999998</v>
      </c>
      <c r="AC155" s="158">
        <v>2.3609360000000001</v>
      </c>
    </row>
    <row r="156" spans="1:29">
      <c r="B156" s="173"/>
      <c r="C156" s="157"/>
      <c r="D156" s="157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  <c r="P156" s="157"/>
      <c r="Q156" s="157"/>
      <c r="R156" s="157"/>
      <c r="S156" s="157"/>
      <c r="T156" s="158"/>
      <c r="U156" s="158"/>
      <c r="V156" s="158"/>
      <c r="W156" s="158"/>
      <c r="X156" s="158"/>
      <c r="Y156" s="158"/>
      <c r="Z156" s="158"/>
      <c r="AA156" s="158"/>
      <c r="AB156" s="158"/>
      <c r="AC156" s="158"/>
    </row>
    <row r="157" spans="1:29">
      <c r="A157" s="152"/>
      <c r="B157" s="152" t="s">
        <v>461</v>
      </c>
      <c r="C157" s="154">
        <v>68.733472000000006</v>
      </c>
      <c r="D157" s="154">
        <v>68.62303</v>
      </c>
      <c r="E157" s="154">
        <v>68.494973999999999</v>
      </c>
      <c r="F157" s="154">
        <v>68.984437</v>
      </c>
      <c r="G157" s="154">
        <v>69.244586999999996</v>
      </c>
      <c r="H157" s="154">
        <v>69.438361999999998</v>
      </c>
      <c r="I157" s="154">
        <v>69.785460999999998</v>
      </c>
      <c r="J157" s="154">
        <v>70.129896000000002</v>
      </c>
      <c r="K157" s="154">
        <v>69.874871999999996</v>
      </c>
      <c r="L157" s="154">
        <v>70.232600000000005</v>
      </c>
      <c r="M157" s="154">
        <v>70.456243999999998</v>
      </c>
      <c r="N157" s="154">
        <v>70.531505999999993</v>
      </c>
      <c r="O157" s="154">
        <v>70.724260999999998</v>
      </c>
      <c r="P157" s="154">
        <v>70.753957999999997</v>
      </c>
      <c r="Q157" s="154">
        <v>70.314775999999995</v>
      </c>
      <c r="R157" s="154">
        <v>70.062822999999995</v>
      </c>
      <c r="S157" s="154">
        <v>69.440895999999995</v>
      </c>
      <c r="T157" s="155">
        <v>68.977726000000004</v>
      </c>
      <c r="U157" s="155">
        <v>68.592438999999999</v>
      </c>
      <c r="V157" s="155">
        <v>68.406306000000001</v>
      </c>
      <c r="W157" s="155">
        <v>68.109879000000006</v>
      </c>
      <c r="X157" s="155">
        <v>67.716963000000007</v>
      </c>
      <c r="Y157" s="155">
        <v>67.408337000000003</v>
      </c>
      <c r="Z157" s="155">
        <v>67.252412000000007</v>
      </c>
      <c r="AA157" s="155">
        <v>67.023891000000006</v>
      </c>
      <c r="AB157" s="155">
        <v>67.170250999999993</v>
      </c>
      <c r="AC157" s="155">
        <v>66.920922000000004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2"/>
  <sheetViews>
    <sheetView topLeftCell="D7" workbookViewId="0">
      <selection activeCell="AD27" sqref="AD27"/>
    </sheetView>
  </sheetViews>
  <sheetFormatPr defaultRowHeight="14.5"/>
  <cols>
    <col min="1" max="1" width="3" style="86" customWidth="1"/>
    <col min="2" max="2" width="45.26953125" style="86" customWidth="1"/>
    <col min="3" max="29" width="9.7265625" style="86" customWidth="1"/>
    <col min="30" max="30" width="12.453125" customWidth="1"/>
    <col min="257" max="257" width="3" customWidth="1"/>
    <col min="258" max="258" width="45.26953125" customWidth="1"/>
    <col min="259" max="285" width="9.7265625" customWidth="1"/>
    <col min="286" max="286" width="12.453125" customWidth="1"/>
    <col min="513" max="513" width="3" customWidth="1"/>
    <col min="514" max="514" width="45.26953125" customWidth="1"/>
    <col min="515" max="541" width="9.7265625" customWidth="1"/>
    <col min="542" max="542" width="12.453125" customWidth="1"/>
    <col min="769" max="769" width="3" customWidth="1"/>
    <col min="770" max="770" width="45.26953125" customWidth="1"/>
    <col min="771" max="797" width="9.7265625" customWidth="1"/>
    <col min="798" max="798" width="12.453125" customWidth="1"/>
    <col min="1025" max="1025" width="3" customWidth="1"/>
    <col min="1026" max="1026" width="45.26953125" customWidth="1"/>
    <col min="1027" max="1053" width="9.7265625" customWidth="1"/>
    <col min="1054" max="1054" width="12.453125" customWidth="1"/>
    <col min="1281" max="1281" width="3" customWidth="1"/>
    <col min="1282" max="1282" width="45.26953125" customWidth="1"/>
    <col min="1283" max="1309" width="9.7265625" customWidth="1"/>
    <col min="1310" max="1310" width="12.453125" customWidth="1"/>
    <col min="1537" max="1537" width="3" customWidth="1"/>
    <col min="1538" max="1538" width="45.26953125" customWidth="1"/>
    <col min="1539" max="1565" width="9.7265625" customWidth="1"/>
    <col min="1566" max="1566" width="12.453125" customWidth="1"/>
    <col min="1793" max="1793" width="3" customWidth="1"/>
    <col min="1794" max="1794" width="45.26953125" customWidth="1"/>
    <col min="1795" max="1821" width="9.7265625" customWidth="1"/>
    <col min="1822" max="1822" width="12.453125" customWidth="1"/>
    <col min="2049" max="2049" width="3" customWidth="1"/>
    <col min="2050" max="2050" width="45.26953125" customWidth="1"/>
    <col min="2051" max="2077" width="9.7265625" customWidth="1"/>
    <col min="2078" max="2078" width="12.453125" customWidth="1"/>
    <col min="2305" max="2305" width="3" customWidth="1"/>
    <col min="2306" max="2306" width="45.26953125" customWidth="1"/>
    <col min="2307" max="2333" width="9.7265625" customWidth="1"/>
    <col min="2334" max="2334" width="12.453125" customWidth="1"/>
    <col min="2561" max="2561" width="3" customWidth="1"/>
    <col min="2562" max="2562" width="45.26953125" customWidth="1"/>
    <col min="2563" max="2589" width="9.7265625" customWidth="1"/>
    <col min="2590" max="2590" width="12.453125" customWidth="1"/>
    <col min="2817" max="2817" width="3" customWidth="1"/>
    <col min="2818" max="2818" width="45.26953125" customWidth="1"/>
    <col min="2819" max="2845" width="9.7265625" customWidth="1"/>
    <col min="2846" max="2846" width="12.453125" customWidth="1"/>
    <col min="3073" max="3073" width="3" customWidth="1"/>
    <col min="3074" max="3074" width="45.26953125" customWidth="1"/>
    <col min="3075" max="3101" width="9.7265625" customWidth="1"/>
    <col min="3102" max="3102" width="12.453125" customWidth="1"/>
    <col min="3329" max="3329" width="3" customWidth="1"/>
    <col min="3330" max="3330" width="45.26953125" customWidth="1"/>
    <col min="3331" max="3357" width="9.7265625" customWidth="1"/>
    <col min="3358" max="3358" width="12.453125" customWidth="1"/>
    <col min="3585" max="3585" width="3" customWidth="1"/>
    <col min="3586" max="3586" width="45.26953125" customWidth="1"/>
    <col min="3587" max="3613" width="9.7265625" customWidth="1"/>
    <col min="3614" max="3614" width="12.453125" customWidth="1"/>
    <col min="3841" max="3841" width="3" customWidth="1"/>
    <col min="3842" max="3842" width="45.26953125" customWidth="1"/>
    <col min="3843" max="3869" width="9.7265625" customWidth="1"/>
    <col min="3870" max="3870" width="12.453125" customWidth="1"/>
    <col min="4097" max="4097" width="3" customWidth="1"/>
    <col min="4098" max="4098" width="45.26953125" customWidth="1"/>
    <col min="4099" max="4125" width="9.7265625" customWidth="1"/>
    <col min="4126" max="4126" width="12.453125" customWidth="1"/>
    <col min="4353" max="4353" width="3" customWidth="1"/>
    <col min="4354" max="4354" width="45.26953125" customWidth="1"/>
    <col min="4355" max="4381" width="9.7265625" customWidth="1"/>
    <col min="4382" max="4382" width="12.453125" customWidth="1"/>
    <col min="4609" max="4609" width="3" customWidth="1"/>
    <col min="4610" max="4610" width="45.26953125" customWidth="1"/>
    <col min="4611" max="4637" width="9.7265625" customWidth="1"/>
    <col min="4638" max="4638" width="12.453125" customWidth="1"/>
    <col min="4865" max="4865" width="3" customWidth="1"/>
    <col min="4866" max="4866" width="45.26953125" customWidth="1"/>
    <col min="4867" max="4893" width="9.7265625" customWidth="1"/>
    <col min="4894" max="4894" width="12.453125" customWidth="1"/>
    <col min="5121" max="5121" width="3" customWidth="1"/>
    <col min="5122" max="5122" width="45.26953125" customWidth="1"/>
    <col min="5123" max="5149" width="9.7265625" customWidth="1"/>
    <col min="5150" max="5150" width="12.453125" customWidth="1"/>
    <col min="5377" max="5377" width="3" customWidth="1"/>
    <col min="5378" max="5378" width="45.26953125" customWidth="1"/>
    <col min="5379" max="5405" width="9.7265625" customWidth="1"/>
    <col min="5406" max="5406" width="12.453125" customWidth="1"/>
    <col min="5633" max="5633" width="3" customWidth="1"/>
    <col min="5634" max="5634" width="45.26953125" customWidth="1"/>
    <col min="5635" max="5661" width="9.7265625" customWidth="1"/>
    <col min="5662" max="5662" width="12.453125" customWidth="1"/>
    <col min="5889" max="5889" width="3" customWidth="1"/>
    <col min="5890" max="5890" width="45.26953125" customWidth="1"/>
    <col min="5891" max="5917" width="9.7265625" customWidth="1"/>
    <col min="5918" max="5918" width="12.453125" customWidth="1"/>
    <col min="6145" max="6145" width="3" customWidth="1"/>
    <col min="6146" max="6146" width="45.26953125" customWidth="1"/>
    <col min="6147" max="6173" width="9.7265625" customWidth="1"/>
    <col min="6174" max="6174" width="12.453125" customWidth="1"/>
    <col min="6401" max="6401" width="3" customWidth="1"/>
    <col min="6402" max="6402" width="45.26953125" customWidth="1"/>
    <col min="6403" max="6429" width="9.7265625" customWidth="1"/>
    <col min="6430" max="6430" width="12.453125" customWidth="1"/>
    <col min="6657" max="6657" width="3" customWidth="1"/>
    <col min="6658" max="6658" width="45.26953125" customWidth="1"/>
    <col min="6659" max="6685" width="9.7265625" customWidth="1"/>
    <col min="6686" max="6686" width="12.453125" customWidth="1"/>
    <col min="6913" max="6913" width="3" customWidth="1"/>
    <col min="6914" max="6914" width="45.26953125" customWidth="1"/>
    <col min="6915" max="6941" width="9.7265625" customWidth="1"/>
    <col min="6942" max="6942" width="12.453125" customWidth="1"/>
    <col min="7169" max="7169" width="3" customWidth="1"/>
    <col min="7170" max="7170" width="45.26953125" customWidth="1"/>
    <col min="7171" max="7197" width="9.7265625" customWidth="1"/>
    <col min="7198" max="7198" width="12.453125" customWidth="1"/>
    <col min="7425" max="7425" width="3" customWidth="1"/>
    <col min="7426" max="7426" width="45.26953125" customWidth="1"/>
    <col min="7427" max="7453" width="9.7265625" customWidth="1"/>
    <col min="7454" max="7454" width="12.453125" customWidth="1"/>
    <col min="7681" max="7681" width="3" customWidth="1"/>
    <col min="7682" max="7682" width="45.26953125" customWidth="1"/>
    <col min="7683" max="7709" width="9.7265625" customWidth="1"/>
    <col min="7710" max="7710" width="12.453125" customWidth="1"/>
    <col min="7937" max="7937" width="3" customWidth="1"/>
    <col min="7938" max="7938" width="45.26953125" customWidth="1"/>
    <col min="7939" max="7965" width="9.7265625" customWidth="1"/>
    <col min="7966" max="7966" width="12.453125" customWidth="1"/>
    <col min="8193" max="8193" width="3" customWidth="1"/>
    <col min="8194" max="8194" width="45.26953125" customWidth="1"/>
    <col min="8195" max="8221" width="9.7265625" customWidth="1"/>
    <col min="8222" max="8222" width="12.453125" customWidth="1"/>
    <col min="8449" max="8449" width="3" customWidth="1"/>
    <col min="8450" max="8450" width="45.26953125" customWidth="1"/>
    <col min="8451" max="8477" width="9.7265625" customWidth="1"/>
    <col min="8478" max="8478" width="12.453125" customWidth="1"/>
    <col min="8705" max="8705" width="3" customWidth="1"/>
    <col min="8706" max="8706" width="45.26953125" customWidth="1"/>
    <col min="8707" max="8733" width="9.7265625" customWidth="1"/>
    <col min="8734" max="8734" width="12.453125" customWidth="1"/>
    <col min="8961" max="8961" width="3" customWidth="1"/>
    <col min="8962" max="8962" width="45.26953125" customWidth="1"/>
    <col min="8963" max="8989" width="9.7265625" customWidth="1"/>
    <col min="8990" max="8990" width="12.453125" customWidth="1"/>
    <col min="9217" max="9217" width="3" customWidth="1"/>
    <col min="9218" max="9218" width="45.26953125" customWidth="1"/>
    <col min="9219" max="9245" width="9.7265625" customWidth="1"/>
    <col min="9246" max="9246" width="12.453125" customWidth="1"/>
    <col min="9473" max="9473" width="3" customWidth="1"/>
    <col min="9474" max="9474" width="45.26953125" customWidth="1"/>
    <col min="9475" max="9501" width="9.7265625" customWidth="1"/>
    <col min="9502" max="9502" width="12.453125" customWidth="1"/>
    <col min="9729" max="9729" width="3" customWidth="1"/>
    <col min="9730" max="9730" width="45.26953125" customWidth="1"/>
    <col min="9731" max="9757" width="9.7265625" customWidth="1"/>
    <col min="9758" max="9758" width="12.453125" customWidth="1"/>
    <col min="9985" max="9985" width="3" customWidth="1"/>
    <col min="9986" max="9986" width="45.26953125" customWidth="1"/>
    <col min="9987" max="10013" width="9.7265625" customWidth="1"/>
    <col min="10014" max="10014" width="12.453125" customWidth="1"/>
    <col min="10241" max="10241" width="3" customWidth="1"/>
    <col min="10242" max="10242" width="45.26953125" customWidth="1"/>
    <col min="10243" max="10269" width="9.7265625" customWidth="1"/>
    <col min="10270" max="10270" width="12.453125" customWidth="1"/>
    <col min="10497" max="10497" width="3" customWidth="1"/>
    <col min="10498" max="10498" width="45.26953125" customWidth="1"/>
    <col min="10499" max="10525" width="9.7265625" customWidth="1"/>
    <col min="10526" max="10526" width="12.453125" customWidth="1"/>
    <col min="10753" max="10753" width="3" customWidth="1"/>
    <col min="10754" max="10754" width="45.26953125" customWidth="1"/>
    <col min="10755" max="10781" width="9.7265625" customWidth="1"/>
    <col min="10782" max="10782" width="12.453125" customWidth="1"/>
    <col min="11009" max="11009" width="3" customWidth="1"/>
    <col min="11010" max="11010" width="45.26953125" customWidth="1"/>
    <col min="11011" max="11037" width="9.7265625" customWidth="1"/>
    <col min="11038" max="11038" width="12.453125" customWidth="1"/>
    <col min="11265" max="11265" width="3" customWidth="1"/>
    <col min="11266" max="11266" width="45.26953125" customWidth="1"/>
    <col min="11267" max="11293" width="9.7265625" customWidth="1"/>
    <col min="11294" max="11294" width="12.453125" customWidth="1"/>
    <col min="11521" max="11521" width="3" customWidth="1"/>
    <col min="11522" max="11522" width="45.26953125" customWidth="1"/>
    <col min="11523" max="11549" width="9.7265625" customWidth="1"/>
    <col min="11550" max="11550" width="12.453125" customWidth="1"/>
    <col min="11777" max="11777" width="3" customWidth="1"/>
    <col min="11778" max="11778" width="45.26953125" customWidth="1"/>
    <col min="11779" max="11805" width="9.7265625" customWidth="1"/>
    <col min="11806" max="11806" width="12.453125" customWidth="1"/>
    <col min="12033" max="12033" width="3" customWidth="1"/>
    <col min="12034" max="12034" width="45.26953125" customWidth="1"/>
    <col min="12035" max="12061" width="9.7265625" customWidth="1"/>
    <col min="12062" max="12062" width="12.453125" customWidth="1"/>
    <col min="12289" max="12289" width="3" customWidth="1"/>
    <col min="12290" max="12290" width="45.26953125" customWidth="1"/>
    <col min="12291" max="12317" width="9.7265625" customWidth="1"/>
    <col min="12318" max="12318" width="12.453125" customWidth="1"/>
    <col min="12545" max="12545" width="3" customWidth="1"/>
    <col min="12546" max="12546" width="45.26953125" customWidth="1"/>
    <col min="12547" max="12573" width="9.7265625" customWidth="1"/>
    <col min="12574" max="12574" width="12.453125" customWidth="1"/>
    <col min="12801" max="12801" width="3" customWidth="1"/>
    <col min="12802" max="12802" width="45.26953125" customWidth="1"/>
    <col min="12803" max="12829" width="9.7265625" customWidth="1"/>
    <col min="12830" max="12830" width="12.453125" customWidth="1"/>
    <col min="13057" max="13057" width="3" customWidth="1"/>
    <col min="13058" max="13058" width="45.26953125" customWidth="1"/>
    <col min="13059" max="13085" width="9.7265625" customWidth="1"/>
    <col min="13086" max="13086" width="12.453125" customWidth="1"/>
    <col min="13313" max="13313" width="3" customWidth="1"/>
    <col min="13314" max="13314" width="45.26953125" customWidth="1"/>
    <col min="13315" max="13341" width="9.7265625" customWidth="1"/>
    <col min="13342" max="13342" width="12.453125" customWidth="1"/>
    <col min="13569" max="13569" width="3" customWidth="1"/>
    <col min="13570" max="13570" width="45.26953125" customWidth="1"/>
    <col min="13571" max="13597" width="9.7265625" customWidth="1"/>
    <col min="13598" max="13598" width="12.453125" customWidth="1"/>
    <col min="13825" max="13825" width="3" customWidth="1"/>
    <col min="13826" max="13826" width="45.26953125" customWidth="1"/>
    <col min="13827" max="13853" width="9.7265625" customWidth="1"/>
    <col min="13854" max="13854" width="12.453125" customWidth="1"/>
    <col min="14081" max="14081" width="3" customWidth="1"/>
    <col min="14082" max="14082" width="45.26953125" customWidth="1"/>
    <col min="14083" max="14109" width="9.7265625" customWidth="1"/>
    <col min="14110" max="14110" width="12.453125" customWidth="1"/>
    <col min="14337" max="14337" width="3" customWidth="1"/>
    <col min="14338" max="14338" width="45.26953125" customWidth="1"/>
    <col min="14339" max="14365" width="9.7265625" customWidth="1"/>
    <col min="14366" max="14366" width="12.453125" customWidth="1"/>
    <col min="14593" max="14593" width="3" customWidth="1"/>
    <col min="14594" max="14594" width="45.26953125" customWidth="1"/>
    <col min="14595" max="14621" width="9.7265625" customWidth="1"/>
    <col min="14622" max="14622" width="12.453125" customWidth="1"/>
    <col min="14849" max="14849" width="3" customWidth="1"/>
    <col min="14850" max="14850" width="45.26953125" customWidth="1"/>
    <col min="14851" max="14877" width="9.7265625" customWidth="1"/>
    <col min="14878" max="14878" width="12.453125" customWidth="1"/>
    <col min="15105" max="15105" width="3" customWidth="1"/>
    <col min="15106" max="15106" width="45.26953125" customWidth="1"/>
    <col min="15107" max="15133" width="9.7265625" customWidth="1"/>
    <col min="15134" max="15134" width="12.453125" customWidth="1"/>
    <col min="15361" max="15361" width="3" customWidth="1"/>
    <col min="15362" max="15362" width="45.26953125" customWidth="1"/>
    <col min="15363" max="15389" width="9.7265625" customWidth="1"/>
    <col min="15390" max="15390" width="12.453125" customWidth="1"/>
    <col min="15617" max="15617" width="3" customWidth="1"/>
    <col min="15618" max="15618" width="45.26953125" customWidth="1"/>
    <col min="15619" max="15645" width="9.7265625" customWidth="1"/>
    <col min="15646" max="15646" width="12.453125" customWidth="1"/>
    <col min="15873" max="15873" width="3" customWidth="1"/>
    <col min="15874" max="15874" width="45.26953125" customWidth="1"/>
    <col min="15875" max="15901" width="9.7265625" customWidth="1"/>
    <col min="15902" max="15902" width="12.453125" customWidth="1"/>
    <col min="16129" max="16129" width="3" customWidth="1"/>
    <col min="16130" max="16130" width="45.26953125" customWidth="1"/>
    <col min="16131" max="16157" width="9.7265625" customWidth="1"/>
    <col min="16158" max="16158" width="12.453125" customWidth="1"/>
  </cols>
  <sheetData>
    <row r="1" spans="1:30" ht="52.4" customHeight="1"/>
    <row r="2" spans="1:30" ht="18">
      <c r="A2" s="132"/>
      <c r="B2" s="88"/>
      <c r="K2" s="89"/>
      <c r="L2" s="89"/>
      <c r="M2" s="89"/>
      <c r="N2" s="89"/>
      <c r="O2" s="89"/>
      <c r="P2" s="89"/>
      <c r="Q2" s="89"/>
      <c r="R2" s="89"/>
      <c r="S2" s="89"/>
      <c r="T2" s="89"/>
      <c r="V2" s="89"/>
      <c r="W2" s="89"/>
      <c r="X2" s="89"/>
      <c r="Y2" s="89"/>
      <c r="Z2" s="89"/>
      <c r="AA2" s="89"/>
    </row>
    <row r="3" spans="1:30"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</row>
    <row r="4" spans="1:30"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</row>
    <row r="5" spans="1:30" ht="15.5">
      <c r="A5" s="90" t="s">
        <v>421</v>
      </c>
      <c r="B5" s="91"/>
      <c r="C5" s="91"/>
      <c r="D5" s="91"/>
      <c r="E5" s="91"/>
      <c r="F5" s="91"/>
      <c r="G5" s="91"/>
      <c r="H5" s="91"/>
      <c r="I5" s="91"/>
      <c r="J5" s="91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87"/>
      <c r="V5" s="100"/>
      <c r="W5" s="100"/>
      <c r="X5" s="100"/>
      <c r="Y5" s="100"/>
      <c r="Z5" s="100"/>
      <c r="AA5" s="100"/>
      <c r="AB5" s="87"/>
      <c r="AC5" s="87"/>
    </row>
    <row r="6" spans="1:30"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</row>
    <row r="7" spans="1:30" ht="15.5">
      <c r="B7" s="91"/>
      <c r="C7" s="91"/>
      <c r="D7" s="100"/>
      <c r="E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87"/>
      <c r="V7" s="100"/>
      <c r="W7" s="100"/>
      <c r="X7" s="100"/>
      <c r="Y7" s="100"/>
      <c r="Z7" s="100"/>
      <c r="AA7" s="100"/>
      <c r="AB7" s="87"/>
      <c r="AC7" s="87"/>
    </row>
    <row r="8" spans="1:30" ht="45.75" customHeight="1" thickBot="1">
      <c r="C8" s="133">
        <v>1990</v>
      </c>
      <c r="D8" s="133">
        <v>1991</v>
      </c>
      <c r="E8" s="133">
        <v>1992</v>
      </c>
      <c r="F8" s="133">
        <v>1993</v>
      </c>
      <c r="G8" s="133">
        <v>1994</v>
      </c>
      <c r="H8" s="133">
        <v>1995</v>
      </c>
      <c r="I8" s="133">
        <v>1996</v>
      </c>
      <c r="J8" s="133">
        <v>1997</v>
      </c>
      <c r="K8" s="133">
        <v>1998</v>
      </c>
      <c r="L8" s="133">
        <v>1999</v>
      </c>
      <c r="M8" s="133">
        <v>2000</v>
      </c>
      <c r="N8" s="133">
        <v>2001</v>
      </c>
      <c r="O8" s="133">
        <v>2002</v>
      </c>
      <c r="P8" s="133">
        <v>2003</v>
      </c>
      <c r="Q8" s="133">
        <v>2004</v>
      </c>
      <c r="R8" s="133">
        <v>2005</v>
      </c>
      <c r="S8" s="133">
        <v>2006</v>
      </c>
      <c r="T8" s="133">
        <v>2007</v>
      </c>
      <c r="U8" s="133">
        <v>2008</v>
      </c>
      <c r="V8" s="133">
        <v>2009</v>
      </c>
      <c r="W8" s="133">
        <v>2010</v>
      </c>
      <c r="X8" s="133">
        <v>2011</v>
      </c>
      <c r="Y8" s="133">
        <v>2012</v>
      </c>
      <c r="Z8" s="133">
        <v>2013</v>
      </c>
      <c r="AA8" s="133">
        <v>2014</v>
      </c>
      <c r="AB8" s="133">
        <v>2015</v>
      </c>
      <c r="AC8" s="133">
        <v>2016</v>
      </c>
      <c r="AD8" s="134" t="s">
        <v>443</v>
      </c>
    </row>
    <row r="9" spans="1:30" ht="15" thickTop="1"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135"/>
    </row>
    <row r="10" spans="1:30">
      <c r="B10" s="117" t="s">
        <v>420</v>
      </c>
      <c r="AD10" s="129"/>
    </row>
    <row r="11" spans="1:30">
      <c r="B11" s="114" t="s">
        <v>419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128"/>
    </row>
    <row r="12" spans="1:30" ht="15.5">
      <c r="B12" s="95" t="s">
        <v>418</v>
      </c>
      <c r="C12" s="96">
        <v>871.88800000000003</v>
      </c>
      <c r="D12" s="96">
        <v>859.62800000000004</v>
      </c>
      <c r="E12" s="96">
        <v>785.73400000000004</v>
      </c>
      <c r="F12" s="96">
        <v>730.779</v>
      </c>
      <c r="G12" s="96">
        <v>729.50900000000001</v>
      </c>
      <c r="H12" s="96">
        <v>640.54200000000003</v>
      </c>
      <c r="I12" s="96">
        <v>653.54700000000003</v>
      </c>
      <c r="J12" s="96">
        <v>723.91600000000005</v>
      </c>
      <c r="K12" s="96">
        <v>740.36599999999999</v>
      </c>
      <c r="L12" s="96">
        <v>788.53</v>
      </c>
      <c r="M12" s="96">
        <v>848.34199999999998</v>
      </c>
      <c r="N12" s="96">
        <v>865.14700000000005</v>
      </c>
      <c r="O12" s="96">
        <v>918.88900000000001</v>
      </c>
      <c r="P12" s="96">
        <v>866.38699999999994</v>
      </c>
      <c r="Q12" s="96">
        <v>825.91700000000003</v>
      </c>
      <c r="R12" s="96">
        <v>845.50300000000004</v>
      </c>
      <c r="S12" s="96">
        <v>865.79399999999998</v>
      </c>
      <c r="T12" s="96">
        <v>881.36</v>
      </c>
      <c r="U12" s="96">
        <v>914.09400000000005</v>
      </c>
      <c r="V12" s="96">
        <v>759.89300000000003</v>
      </c>
      <c r="W12" s="96">
        <v>703.86</v>
      </c>
      <c r="X12" s="96">
        <v>698.97799999999995</v>
      </c>
      <c r="Y12" s="96">
        <v>747.51</v>
      </c>
      <c r="Z12" s="96">
        <v>765.101</v>
      </c>
      <c r="AA12" s="96">
        <v>757.08500000000004</v>
      </c>
      <c r="AB12" s="96">
        <v>721.08600000000001</v>
      </c>
      <c r="AC12" s="96">
        <v>659.14599999999996</v>
      </c>
      <c r="AD12" s="129">
        <v>-0.24400152313141144</v>
      </c>
    </row>
    <row r="13" spans="1:30" ht="15.5">
      <c r="B13" s="95" t="s">
        <v>417</v>
      </c>
      <c r="C13" s="96">
        <v>281.83</v>
      </c>
      <c r="D13" s="96">
        <v>269.947</v>
      </c>
      <c r="E13" s="96">
        <v>280.46300000000002</v>
      </c>
      <c r="F13" s="96">
        <v>303.67099999999999</v>
      </c>
      <c r="G13" s="96">
        <v>341.97899999999998</v>
      </c>
      <c r="H13" s="96">
        <v>331.01799999999997</v>
      </c>
      <c r="I13" s="96">
        <v>369.79599999999999</v>
      </c>
      <c r="J13" s="96">
        <v>465.82799999999997</v>
      </c>
      <c r="K13" s="96">
        <v>488.31599999999997</v>
      </c>
      <c r="L13" s="96">
        <v>481.00599999999997</v>
      </c>
      <c r="M13" s="96">
        <v>473.39699999999999</v>
      </c>
      <c r="N13" s="96">
        <v>472.66899999999998</v>
      </c>
      <c r="O13" s="96">
        <v>516.03200000000004</v>
      </c>
      <c r="P13" s="96">
        <v>496.70400000000001</v>
      </c>
      <c r="Q13" s="96">
        <v>482.69099999999997</v>
      </c>
      <c r="R13" s="96">
        <v>493.44099999999997</v>
      </c>
      <c r="S13" s="96">
        <v>499.09500000000003</v>
      </c>
      <c r="T13" s="96">
        <v>541.923</v>
      </c>
      <c r="U13" s="96">
        <v>523.96100000000001</v>
      </c>
      <c r="V13" s="96">
        <v>484.286</v>
      </c>
      <c r="W13" s="96">
        <v>587.08000000000004</v>
      </c>
      <c r="X13" s="96">
        <v>601.78300000000002</v>
      </c>
      <c r="Y13" s="96">
        <v>608.40200000000004</v>
      </c>
      <c r="Z13" s="96">
        <v>652.99099999999999</v>
      </c>
      <c r="AA13" s="96">
        <v>719.3</v>
      </c>
      <c r="AB13" s="96">
        <v>792.11800000000005</v>
      </c>
      <c r="AC13" s="96">
        <v>854.69899999999996</v>
      </c>
      <c r="AD13" s="129">
        <v>2.0326757265017918</v>
      </c>
    </row>
    <row r="14" spans="1:30">
      <c r="B14" s="95" t="s">
        <v>416</v>
      </c>
      <c r="C14" s="111" t="s">
        <v>367</v>
      </c>
      <c r="D14" s="111" t="s">
        <v>367</v>
      </c>
      <c r="E14" s="111" t="s">
        <v>367</v>
      </c>
      <c r="F14" s="111" t="s">
        <v>367</v>
      </c>
      <c r="G14" s="111" t="s">
        <v>367</v>
      </c>
      <c r="H14" s="111" t="s">
        <v>367</v>
      </c>
      <c r="I14" s="111" t="s">
        <v>367</v>
      </c>
      <c r="J14" s="111" t="s">
        <v>367</v>
      </c>
      <c r="K14" s="111" t="s">
        <v>367</v>
      </c>
      <c r="L14" s="111" t="s">
        <v>367</v>
      </c>
      <c r="M14" s="111" t="s">
        <v>367</v>
      </c>
      <c r="N14" s="111" t="s">
        <v>367</v>
      </c>
      <c r="O14" s="111" t="s">
        <v>367</v>
      </c>
      <c r="P14" s="111" t="s">
        <v>367</v>
      </c>
      <c r="Q14" s="111" t="s">
        <v>367</v>
      </c>
      <c r="R14" s="111" t="s">
        <v>367</v>
      </c>
      <c r="S14" s="111" t="s">
        <v>367</v>
      </c>
      <c r="T14" s="111" t="s">
        <v>367</v>
      </c>
      <c r="U14" s="111" t="s">
        <v>367</v>
      </c>
      <c r="V14" s="111" t="s">
        <v>367</v>
      </c>
      <c r="W14" s="111" t="s">
        <v>367</v>
      </c>
      <c r="X14" s="111" t="s">
        <v>367</v>
      </c>
      <c r="Y14" s="111" t="s">
        <v>367</v>
      </c>
      <c r="Z14" s="111" t="s">
        <v>367</v>
      </c>
      <c r="AA14" s="111" t="s">
        <v>367</v>
      </c>
      <c r="AB14" s="111" t="s">
        <v>367</v>
      </c>
      <c r="AC14" s="111" t="s">
        <v>367</v>
      </c>
      <c r="AD14" s="113" t="s">
        <v>368</v>
      </c>
    </row>
    <row r="15" spans="1:30">
      <c r="B15" s="114" t="s">
        <v>415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113" t="s">
        <v>76</v>
      </c>
    </row>
    <row r="16" spans="1:30" ht="15.5">
      <c r="B16" s="95" t="s">
        <v>414</v>
      </c>
      <c r="C16" s="96">
        <v>11099.73</v>
      </c>
      <c r="D16" s="96">
        <v>11221.532999999999</v>
      </c>
      <c r="E16" s="96">
        <v>11098.848</v>
      </c>
      <c r="F16" s="96">
        <v>11125.635</v>
      </c>
      <c r="G16" s="96">
        <v>11029.036</v>
      </c>
      <c r="H16" s="96">
        <v>10936.199000000001</v>
      </c>
      <c r="I16" s="96">
        <v>10751.924999999999</v>
      </c>
      <c r="J16" s="96">
        <v>10740.02</v>
      </c>
      <c r="K16" s="96">
        <v>10757.709000000001</v>
      </c>
      <c r="L16" s="96">
        <v>10817.966</v>
      </c>
      <c r="M16" s="96">
        <v>10684.393</v>
      </c>
      <c r="N16" s="96">
        <v>10965.949000000001</v>
      </c>
      <c r="O16" s="96">
        <v>11010.133</v>
      </c>
      <c r="P16" s="96">
        <v>11046.47</v>
      </c>
      <c r="Q16" s="96">
        <v>11189.549000000001</v>
      </c>
      <c r="R16" s="96">
        <v>11124.705</v>
      </c>
      <c r="S16" s="96">
        <v>11262.521000000001</v>
      </c>
      <c r="T16" s="96">
        <v>11607.495999999999</v>
      </c>
      <c r="U16" s="96">
        <v>12000.415999999999</v>
      </c>
      <c r="V16" s="96">
        <v>12097.825999999999</v>
      </c>
      <c r="W16" s="96">
        <v>12061.093999999999</v>
      </c>
      <c r="X16" s="96">
        <v>11913.971</v>
      </c>
      <c r="Y16" s="96">
        <v>11920.513999999999</v>
      </c>
      <c r="Z16" s="96">
        <v>12254.973</v>
      </c>
      <c r="AA16" s="96">
        <v>12564.880999999999</v>
      </c>
      <c r="AB16" s="96">
        <v>12858.978999999999</v>
      </c>
      <c r="AC16" s="96">
        <v>12855.742</v>
      </c>
      <c r="AD16" s="129">
        <v>0.15820312746346099</v>
      </c>
    </row>
    <row r="17" spans="1:30" ht="15.5">
      <c r="B17" s="95" t="s">
        <v>413</v>
      </c>
      <c r="C17" s="96">
        <v>2761.0140000000001</v>
      </c>
      <c r="D17" s="96">
        <v>2800.7750000000001</v>
      </c>
      <c r="E17" s="96">
        <v>2908.6729999999998</v>
      </c>
      <c r="F17" s="96">
        <v>3026.8789999999999</v>
      </c>
      <c r="G17" s="96">
        <v>3259.6260000000002</v>
      </c>
      <c r="H17" s="96">
        <v>3371.5549999999998</v>
      </c>
      <c r="I17" s="96">
        <v>3549.797</v>
      </c>
      <c r="J17" s="96">
        <v>3823.2049999999999</v>
      </c>
      <c r="K17" s="96">
        <v>4128.8500000000004</v>
      </c>
      <c r="L17" s="96">
        <v>4351.9539999999997</v>
      </c>
      <c r="M17" s="96">
        <v>4513.5110000000004</v>
      </c>
      <c r="N17" s="96">
        <v>4733.2759999999998</v>
      </c>
      <c r="O17" s="96">
        <v>4871.7070000000003</v>
      </c>
      <c r="P17" s="96">
        <v>5052.5649999999996</v>
      </c>
      <c r="Q17" s="96">
        <v>5290.6729999999998</v>
      </c>
      <c r="R17" s="96">
        <v>5457.7460000000001</v>
      </c>
      <c r="S17" s="96">
        <v>5525.1859999999997</v>
      </c>
      <c r="T17" s="96">
        <v>5871.7969999999996</v>
      </c>
      <c r="U17" s="96">
        <v>6243.0460000000003</v>
      </c>
      <c r="V17" s="96">
        <v>6501.3220000000001</v>
      </c>
      <c r="W17" s="96">
        <v>6758.076</v>
      </c>
      <c r="X17" s="96">
        <v>7002.6880000000001</v>
      </c>
      <c r="Y17" s="96">
        <v>7168.1750000000002</v>
      </c>
      <c r="Z17" s="96">
        <v>7667.8530000000001</v>
      </c>
      <c r="AA17" s="96">
        <v>8164.4589999999998</v>
      </c>
      <c r="AB17" s="96">
        <v>8738.0820000000003</v>
      </c>
      <c r="AC17" s="96">
        <v>9233.1029999999992</v>
      </c>
      <c r="AD17" s="129">
        <v>2.3440985811734381</v>
      </c>
    </row>
    <row r="18" spans="1:30" ht="15.5">
      <c r="B18" s="95" t="s">
        <v>412</v>
      </c>
      <c r="C18" s="127">
        <v>305.62599999999998</v>
      </c>
      <c r="D18" s="127">
        <v>298.036</v>
      </c>
      <c r="E18" s="127">
        <v>288.62099999999998</v>
      </c>
      <c r="F18" s="127">
        <v>287.28199999999998</v>
      </c>
      <c r="G18" s="127">
        <v>282.28500000000003</v>
      </c>
      <c r="H18" s="127">
        <v>274.589</v>
      </c>
      <c r="I18" s="127">
        <v>268.21100000000001</v>
      </c>
      <c r="J18" s="127">
        <v>275.04300000000001</v>
      </c>
      <c r="K18" s="127">
        <v>288.76100000000002</v>
      </c>
      <c r="L18" s="127">
        <v>298.29500000000002</v>
      </c>
      <c r="M18" s="127">
        <v>311.27800000000002</v>
      </c>
      <c r="N18" s="127">
        <v>318.33</v>
      </c>
      <c r="O18" s="127">
        <v>350.08199999999999</v>
      </c>
      <c r="P18" s="127">
        <v>373.358</v>
      </c>
      <c r="Q18" s="127">
        <v>408.81599999999997</v>
      </c>
      <c r="R18" s="127">
        <v>443.71499999999997</v>
      </c>
      <c r="S18" s="127">
        <v>484.89699999999999</v>
      </c>
      <c r="T18" s="127">
        <v>522.42999999999995</v>
      </c>
      <c r="U18" s="127">
        <v>566.88900000000001</v>
      </c>
      <c r="V18" s="127">
        <v>594.86</v>
      </c>
      <c r="W18" s="127">
        <v>616.17999999999995</v>
      </c>
      <c r="X18" s="127">
        <v>631.09699999999998</v>
      </c>
      <c r="Y18" s="127">
        <v>661.452</v>
      </c>
      <c r="Z18" s="127">
        <v>672.428</v>
      </c>
      <c r="AA18" s="127">
        <v>688.20399999999995</v>
      </c>
      <c r="AB18" s="127">
        <v>709.25800000000004</v>
      </c>
      <c r="AC18" s="127">
        <v>716.26400000000001</v>
      </c>
      <c r="AD18" s="129">
        <v>1.3435964217703993</v>
      </c>
    </row>
    <row r="19" spans="1:30" ht="15.5">
      <c r="B19" s="114" t="s">
        <v>411</v>
      </c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13" t="s">
        <v>76</v>
      </c>
    </row>
    <row r="20" spans="1:30" ht="15.5">
      <c r="B20" s="95" t="s">
        <v>375</v>
      </c>
      <c r="C20" s="96">
        <v>18071.022000000001</v>
      </c>
      <c r="D20" s="96">
        <v>17592.421999999999</v>
      </c>
      <c r="E20" s="96">
        <v>18089.28</v>
      </c>
      <c r="F20" s="96">
        <v>18290.993999999999</v>
      </c>
      <c r="G20" s="96">
        <v>18534.511999999999</v>
      </c>
      <c r="H20" s="96">
        <v>18601.955999999998</v>
      </c>
      <c r="I20" s="96">
        <v>18534.121999999999</v>
      </c>
      <c r="J20" s="96">
        <v>18631.842000000001</v>
      </c>
      <c r="K20" s="96">
        <v>18395.295999999998</v>
      </c>
      <c r="L20" s="96">
        <v>18371.588</v>
      </c>
      <c r="M20" s="96">
        <v>18425.475999999999</v>
      </c>
      <c r="N20" s="96">
        <v>17940.581999999999</v>
      </c>
      <c r="O20" s="96">
        <v>18469.12</v>
      </c>
      <c r="P20" s="96">
        <v>18433.22</v>
      </c>
      <c r="Q20" s="96">
        <v>18203.776000000002</v>
      </c>
      <c r="R20" s="96">
        <v>18228.292000000001</v>
      </c>
      <c r="S20" s="96">
        <v>17771.97</v>
      </c>
      <c r="T20" s="96">
        <v>17836.074000000001</v>
      </c>
      <c r="U20" s="96">
        <v>16901.905999999999</v>
      </c>
      <c r="V20" s="96">
        <v>16844.562000000002</v>
      </c>
      <c r="W20" s="96">
        <v>16855.13</v>
      </c>
      <c r="X20" s="96">
        <v>16669.478999999999</v>
      </c>
      <c r="Y20" s="96">
        <v>16446.863000000001</v>
      </c>
      <c r="Z20" s="96">
        <v>16024.474</v>
      </c>
      <c r="AA20" s="96">
        <v>14871.003000000001</v>
      </c>
      <c r="AB20" s="96">
        <v>14694.442999999999</v>
      </c>
      <c r="AC20" s="96">
        <v>14675.056</v>
      </c>
      <c r="AD20" s="129">
        <v>-0.18792329509642569</v>
      </c>
    </row>
    <row r="21" spans="1:30" ht="15.5">
      <c r="B21" s="95" t="s">
        <v>376</v>
      </c>
      <c r="C21" s="96">
        <v>17538.067175</v>
      </c>
      <c r="D21" s="96">
        <v>17202.806225</v>
      </c>
      <c r="E21" s="96">
        <v>17860.006785000001</v>
      </c>
      <c r="F21" s="96">
        <v>18227.725582999999</v>
      </c>
      <c r="G21" s="96">
        <v>18420.659887000002</v>
      </c>
      <c r="H21" s="96">
        <v>18649.576012000001</v>
      </c>
      <c r="I21" s="96">
        <v>18834.933763000001</v>
      </c>
      <c r="J21" s="96">
        <v>18876.962930000002</v>
      </c>
      <c r="K21" s="96">
        <v>18776.903599000001</v>
      </c>
      <c r="L21" s="96">
        <v>18729.381627999999</v>
      </c>
      <c r="M21" s="96">
        <v>18632.389345</v>
      </c>
      <c r="N21" s="96">
        <v>18059.742941</v>
      </c>
      <c r="O21" s="96">
        <v>18551.046398999999</v>
      </c>
      <c r="P21" s="96">
        <v>18413.67697</v>
      </c>
      <c r="Q21" s="96">
        <v>18176.917943</v>
      </c>
      <c r="R21" s="96">
        <v>18216.522145999999</v>
      </c>
      <c r="S21" s="96">
        <v>17776.619200000001</v>
      </c>
      <c r="T21" s="96">
        <v>17757.175625</v>
      </c>
      <c r="U21" s="96">
        <v>16792.292942</v>
      </c>
      <c r="V21" s="96">
        <v>16726.468486000002</v>
      </c>
      <c r="W21" s="96">
        <v>16906.269055000001</v>
      </c>
      <c r="X21" s="96">
        <v>16743.554366</v>
      </c>
      <c r="Y21" s="96">
        <v>16703.571206000001</v>
      </c>
      <c r="Z21" s="96">
        <v>16463.909419</v>
      </c>
      <c r="AA21" s="96">
        <v>15483.399051</v>
      </c>
      <c r="AB21" s="96">
        <v>15346.78456</v>
      </c>
      <c r="AC21" s="96">
        <v>15501.725966</v>
      </c>
      <c r="AD21" s="129">
        <v>-0.11610978499972591</v>
      </c>
    </row>
    <row r="22" spans="1:30" ht="15.5">
      <c r="B22" s="95" t="s">
        <v>377</v>
      </c>
      <c r="C22" s="126">
        <v>4769.7122939999999</v>
      </c>
      <c r="D22" s="126">
        <v>4525.8236820000002</v>
      </c>
      <c r="E22" s="126">
        <v>4543.907612</v>
      </c>
      <c r="F22" s="126">
        <v>4562.7148239999997</v>
      </c>
      <c r="G22" s="126">
        <v>4627.3218290000004</v>
      </c>
      <c r="H22" s="126">
        <v>4628.3782959999999</v>
      </c>
      <c r="I22" s="126">
        <v>4695.1437910000004</v>
      </c>
      <c r="J22" s="126">
        <v>4741.8893500000004</v>
      </c>
      <c r="K22" s="126">
        <v>4736.4244989999997</v>
      </c>
      <c r="L22" s="126">
        <v>4751.3652330000004</v>
      </c>
      <c r="M22" s="126">
        <v>4814.5976520000004</v>
      </c>
      <c r="N22" s="126">
        <v>4772.7755660000003</v>
      </c>
      <c r="O22" s="126">
        <v>4952.9034089999996</v>
      </c>
      <c r="P22" s="126">
        <v>4963.9362609999998</v>
      </c>
      <c r="Q22" s="126">
        <v>4923.8405659999999</v>
      </c>
      <c r="R22" s="126">
        <v>4924.065826</v>
      </c>
      <c r="S22" s="126">
        <v>4779.5221300000003</v>
      </c>
      <c r="T22" s="126">
        <v>4819.832942</v>
      </c>
      <c r="U22" s="126">
        <v>4544.5058989999998</v>
      </c>
      <c r="V22" s="126">
        <v>4546.6073889999998</v>
      </c>
      <c r="W22" s="126">
        <v>4574.8166849999998</v>
      </c>
      <c r="X22" s="126">
        <v>4547.9894199999999</v>
      </c>
      <c r="Y22" s="126">
        <v>4504.4646899999998</v>
      </c>
      <c r="Z22" s="126">
        <v>4424.2795930000002</v>
      </c>
      <c r="AA22" s="126">
        <v>4167.6993110000003</v>
      </c>
      <c r="AB22" s="126">
        <v>4128.5703469999999</v>
      </c>
      <c r="AC22" s="126">
        <v>4161.4741029999996</v>
      </c>
      <c r="AD22" s="129">
        <v>-0.12752093910677298</v>
      </c>
    </row>
    <row r="23" spans="1:30">
      <c r="B23" s="114" t="s">
        <v>410</v>
      </c>
      <c r="AD23" s="113" t="s">
        <v>76</v>
      </c>
    </row>
    <row r="24" spans="1:30" ht="15.5">
      <c r="B24" s="95" t="s">
        <v>409</v>
      </c>
      <c r="AD24" s="113" t="s">
        <v>76</v>
      </c>
    </row>
    <row r="25" spans="1:30" ht="15.5">
      <c r="A25" s="124"/>
      <c r="B25" s="123" t="s">
        <v>404</v>
      </c>
      <c r="C25" s="125">
        <v>10.13147</v>
      </c>
      <c r="D25" s="125">
        <v>9.9636890000000005</v>
      </c>
      <c r="E25" s="125">
        <v>9.7853829999999995</v>
      </c>
      <c r="F25" s="125">
        <v>9.7019289999999998</v>
      </c>
      <c r="G25" s="125">
        <v>9.6014999999999997</v>
      </c>
      <c r="H25" s="125">
        <v>9.4653589999999994</v>
      </c>
      <c r="I25" s="125">
        <v>9.4268640000000001</v>
      </c>
      <c r="J25" s="125">
        <v>9.3138930000000002</v>
      </c>
      <c r="K25" s="125">
        <v>9.2389510000000001</v>
      </c>
      <c r="L25" s="125">
        <v>9.1717250000000003</v>
      </c>
      <c r="M25" s="125">
        <v>9.0717090000000002</v>
      </c>
      <c r="N25" s="125">
        <v>9.0021959999999996</v>
      </c>
      <c r="O25" s="125">
        <v>8.9224680000000003</v>
      </c>
      <c r="P25" s="125">
        <v>8.8340610000000002</v>
      </c>
      <c r="Q25" s="125">
        <v>8.7878939999999997</v>
      </c>
      <c r="R25" s="125">
        <v>8.7537749999999992</v>
      </c>
      <c r="S25" s="125">
        <v>8.6893709999999995</v>
      </c>
      <c r="T25" s="125">
        <v>8.6893290000000007</v>
      </c>
      <c r="U25" s="125">
        <v>8.6081219999999998</v>
      </c>
      <c r="V25" s="125">
        <v>8.556711</v>
      </c>
      <c r="W25" s="125">
        <v>8.5185720000000007</v>
      </c>
      <c r="X25" s="125">
        <v>8.5116549999999993</v>
      </c>
      <c r="Y25" s="125">
        <v>8.4349860000000003</v>
      </c>
      <c r="Z25" s="125">
        <v>8.3698060000000005</v>
      </c>
      <c r="AA25" s="125">
        <v>8.3502209999999994</v>
      </c>
      <c r="AB25" s="125">
        <v>8.1110799999999994</v>
      </c>
      <c r="AC25" s="125">
        <v>8.0536790000000007</v>
      </c>
      <c r="AD25" s="137">
        <v>-0.2050828754366345</v>
      </c>
    </row>
    <row r="26" spans="1:30" ht="15.5">
      <c r="A26" s="124"/>
      <c r="B26" s="123" t="s">
        <v>406</v>
      </c>
      <c r="C26" s="125">
        <v>7.7953900000000003</v>
      </c>
      <c r="D26" s="125">
        <v>7.7221859999999998</v>
      </c>
      <c r="E26" s="125">
        <v>7.5819830000000001</v>
      </c>
      <c r="F26" s="125">
        <v>7.5238269999999998</v>
      </c>
      <c r="G26" s="125">
        <v>7.4423899999999996</v>
      </c>
      <c r="H26" s="125">
        <v>7.2779049999999996</v>
      </c>
      <c r="I26" s="125">
        <v>7.3032450000000004</v>
      </c>
      <c r="J26" s="125">
        <v>7.0776490000000001</v>
      </c>
      <c r="K26" s="125">
        <v>7.0121770000000003</v>
      </c>
      <c r="L26" s="125">
        <v>6.8451079999999997</v>
      </c>
      <c r="M26" s="125">
        <v>6.6753460000000002</v>
      </c>
      <c r="N26" s="125">
        <v>6.5916699999999997</v>
      </c>
      <c r="O26" s="125">
        <v>6.4949110000000001</v>
      </c>
      <c r="P26" s="125">
        <v>6.3981009999999996</v>
      </c>
      <c r="Q26" s="125">
        <v>6.364751</v>
      </c>
      <c r="R26" s="125">
        <v>6.3645690000000004</v>
      </c>
      <c r="S26" s="125">
        <v>6.3735270000000002</v>
      </c>
      <c r="T26" s="125">
        <v>6.3996719999999998</v>
      </c>
      <c r="U26" s="125">
        <v>6.426704</v>
      </c>
      <c r="V26" s="125">
        <v>6.450755</v>
      </c>
      <c r="W26" s="125">
        <v>6.5607689999999996</v>
      </c>
      <c r="X26" s="125">
        <v>6.5997029999999999</v>
      </c>
      <c r="Y26" s="125">
        <v>6.6765270000000001</v>
      </c>
      <c r="Z26" s="125">
        <v>6.7544599999999999</v>
      </c>
      <c r="AA26" s="125">
        <v>6.7843830000000001</v>
      </c>
      <c r="AB26" s="125">
        <v>6.8267470000000001</v>
      </c>
      <c r="AC26" s="125">
        <v>6.8754549999999997</v>
      </c>
      <c r="AD26" s="137">
        <v>-0.11801013162907825</v>
      </c>
    </row>
    <row r="27" spans="1:30" ht="15.5">
      <c r="B27" s="95" t="s">
        <v>408</v>
      </c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79" t="s">
        <v>76</v>
      </c>
    </row>
    <row r="28" spans="1:30" ht="15.5">
      <c r="A28" s="124"/>
      <c r="B28" s="123" t="s">
        <v>407</v>
      </c>
      <c r="C28" s="125">
        <v>12.872584</v>
      </c>
      <c r="D28" s="125">
        <v>12.690975</v>
      </c>
      <c r="E28" s="125">
        <v>12.570957</v>
      </c>
      <c r="F28" s="125">
        <v>12.476820999999999</v>
      </c>
      <c r="G28" s="125">
        <v>12.476219</v>
      </c>
      <c r="H28" s="125">
        <v>12.443307000000001</v>
      </c>
      <c r="I28" s="125">
        <v>12.429385999999999</v>
      </c>
      <c r="J28" s="125">
        <v>12.402381</v>
      </c>
      <c r="K28" s="125">
        <v>12.366502000000001</v>
      </c>
      <c r="L28" s="125">
        <v>12.344590999999999</v>
      </c>
      <c r="M28" s="125">
        <v>12.274993</v>
      </c>
      <c r="N28" s="125">
        <v>12.13137</v>
      </c>
      <c r="O28" s="125">
        <v>12.070487999999999</v>
      </c>
      <c r="P28" s="125">
        <v>11.995704</v>
      </c>
      <c r="Q28" s="125">
        <v>11.929461</v>
      </c>
      <c r="R28" s="125">
        <v>11.849394</v>
      </c>
      <c r="S28" s="125">
        <v>11.799765000000001</v>
      </c>
      <c r="T28" s="125">
        <v>11.805507</v>
      </c>
      <c r="U28" s="125">
        <v>11.701206000000001</v>
      </c>
      <c r="V28" s="125">
        <v>11.596439999999999</v>
      </c>
      <c r="W28" s="125">
        <v>11.508630999999999</v>
      </c>
      <c r="X28" s="125">
        <v>11.464636</v>
      </c>
      <c r="Y28" s="125">
        <v>11.439691</v>
      </c>
      <c r="Z28" s="125">
        <v>11.313867999999999</v>
      </c>
      <c r="AA28" s="125">
        <v>11.28543</v>
      </c>
      <c r="AB28" s="125">
        <v>10.947768999999999</v>
      </c>
      <c r="AC28" s="125">
        <v>10.844111</v>
      </c>
      <c r="AD28" s="137">
        <v>-0.15758087109783081</v>
      </c>
    </row>
    <row r="29" spans="1:30" ht="15.5">
      <c r="A29" s="124"/>
      <c r="B29" s="123" t="s">
        <v>406</v>
      </c>
      <c r="C29" s="125">
        <v>9.9904860000000006</v>
      </c>
      <c r="D29" s="125">
        <v>10.201999000000001</v>
      </c>
      <c r="E29" s="125">
        <v>10.246162999999999</v>
      </c>
      <c r="F29" s="125">
        <v>10.583468</v>
      </c>
      <c r="G29" s="125">
        <v>10.961283</v>
      </c>
      <c r="H29" s="125">
        <v>11.292365</v>
      </c>
      <c r="I29" s="125">
        <v>11.608767</v>
      </c>
      <c r="J29" s="125">
        <v>11.712052999999999</v>
      </c>
      <c r="K29" s="125">
        <v>11.923655</v>
      </c>
      <c r="L29" s="125">
        <v>12.005165999999999</v>
      </c>
      <c r="M29" s="125">
        <v>12.14864</v>
      </c>
      <c r="N29" s="125">
        <v>12.163368</v>
      </c>
      <c r="O29" s="125">
        <v>12.371523</v>
      </c>
      <c r="P29" s="125">
        <v>12.293736000000001</v>
      </c>
      <c r="Q29" s="125">
        <v>12.206898000000001</v>
      </c>
      <c r="R29" s="125">
        <v>12.127347</v>
      </c>
      <c r="S29" s="125">
        <v>12.237926</v>
      </c>
      <c r="T29" s="125">
        <v>12.102245</v>
      </c>
      <c r="U29" s="125">
        <v>11.505089</v>
      </c>
      <c r="V29" s="125">
        <v>10.92736</v>
      </c>
      <c r="W29" s="125">
        <v>10.374950999999999</v>
      </c>
      <c r="X29" s="125">
        <v>9.8762419999999995</v>
      </c>
      <c r="Y29" s="125">
        <v>9.437519</v>
      </c>
      <c r="Z29" s="125">
        <v>9.1209089999999993</v>
      </c>
      <c r="AA29" s="125">
        <v>8.8710159999999991</v>
      </c>
      <c r="AB29" s="125">
        <v>8.8105639999999994</v>
      </c>
      <c r="AC29" s="125">
        <v>8.790286</v>
      </c>
      <c r="AD29" s="137">
        <v>-0.1201342957689947</v>
      </c>
    </row>
    <row r="30" spans="1:30" ht="15.5">
      <c r="B30" s="95" t="s">
        <v>405</v>
      </c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79" t="s">
        <v>76</v>
      </c>
    </row>
    <row r="31" spans="1:30" ht="15.5">
      <c r="A31" s="124"/>
      <c r="B31" s="123" t="s">
        <v>404</v>
      </c>
      <c r="C31" s="122">
        <v>4.7</v>
      </c>
      <c r="D31" s="122">
        <v>4.7</v>
      </c>
      <c r="E31" s="122">
        <v>4.7</v>
      </c>
      <c r="F31" s="122">
        <v>4.7</v>
      </c>
      <c r="G31" s="122">
        <v>4.7</v>
      </c>
      <c r="H31" s="122">
        <v>4.7</v>
      </c>
      <c r="I31" s="122">
        <v>4.7</v>
      </c>
      <c r="J31" s="122">
        <v>4.7</v>
      </c>
      <c r="K31" s="122">
        <v>4.7</v>
      </c>
      <c r="L31" s="122">
        <v>4.7</v>
      </c>
      <c r="M31" s="122">
        <v>4.7</v>
      </c>
      <c r="N31" s="122">
        <v>4.7</v>
      </c>
      <c r="O31" s="122">
        <v>4.7</v>
      </c>
      <c r="P31" s="122">
        <v>4.7</v>
      </c>
      <c r="Q31" s="122">
        <v>4.7</v>
      </c>
      <c r="R31" s="122">
        <v>4.3</v>
      </c>
      <c r="S31" s="122">
        <v>4.3</v>
      </c>
      <c r="T31" s="122">
        <v>4.2</v>
      </c>
      <c r="U31" s="122">
        <v>4.2</v>
      </c>
      <c r="V31" s="122">
        <v>5.4</v>
      </c>
      <c r="W31" s="122">
        <v>5.4</v>
      </c>
      <c r="X31" s="122">
        <v>5.4</v>
      </c>
      <c r="Y31" s="122">
        <v>5.4</v>
      </c>
      <c r="Z31" s="122">
        <v>5.4</v>
      </c>
      <c r="AA31" s="122">
        <v>5.4</v>
      </c>
      <c r="AB31" s="122">
        <v>5.4</v>
      </c>
      <c r="AC31" s="122">
        <v>5.4</v>
      </c>
      <c r="AD31" s="137">
        <v>0.14893617021276606</v>
      </c>
    </row>
    <row r="32" spans="1:30" ht="15.5">
      <c r="B32" s="93" t="s">
        <v>476</v>
      </c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13" t="s">
        <v>76</v>
      </c>
    </row>
    <row r="33" spans="1:30" ht="15.5">
      <c r="B33" s="94" t="s">
        <v>403</v>
      </c>
      <c r="C33" s="102">
        <v>8.6</v>
      </c>
      <c r="D33" s="102">
        <v>8.6</v>
      </c>
      <c r="E33" s="102">
        <v>8.6</v>
      </c>
      <c r="F33" s="102">
        <v>8.6</v>
      </c>
      <c r="G33" s="102">
        <v>8.6</v>
      </c>
      <c r="H33" s="102">
        <v>8.6</v>
      </c>
      <c r="I33" s="102">
        <v>8.6</v>
      </c>
      <c r="J33" s="102">
        <v>8.6</v>
      </c>
      <c r="K33" s="102">
        <v>8.6</v>
      </c>
      <c r="L33" s="102">
        <v>8.6</v>
      </c>
      <c r="M33" s="102">
        <v>8.6</v>
      </c>
      <c r="N33" s="102">
        <v>8.6</v>
      </c>
      <c r="O33" s="102">
        <v>8.6</v>
      </c>
      <c r="P33" s="102">
        <v>8.6</v>
      </c>
      <c r="Q33" s="102">
        <v>8.6</v>
      </c>
      <c r="R33" s="102">
        <v>8.6</v>
      </c>
      <c r="S33" s="102">
        <v>8.6</v>
      </c>
      <c r="T33" s="102">
        <v>8.6</v>
      </c>
      <c r="U33" s="102">
        <v>8.6</v>
      </c>
      <c r="V33" s="102">
        <v>8.6</v>
      </c>
      <c r="W33" s="102">
        <v>8.6</v>
      </c>
      <c r="X33" s="102" t="s">
        <v>367</v>
      </c>
      <c r="Y33" s="102" t="s">
        <v>367</v>
      </c>
      <c r="Z33" s="102" t="s">
        <v>367</v>
      </c>
      <c r="AA33" s="102" t="s">
        <v>367</v>
      </c>
      <c r="AB33" s="102" t="s">
        <v>367</v>
      </c>
      <c r="AC33" s="102" t="s">
        <v>367</v>
      </c>
      <c r="AD33" s="113">
        <v>0</v>
      </c>
    </row>
    <row r="34" spans="1:30" ht="15.5">
      <c r="B34" s="94" t="s">
        <v>402</v>
      </c>
      <c r="C34" s="102">
        <v>8.1999999999999993</v>
      </c>
      <c r="D34" s="102">
        <v>8</v>
      </c>
      <c r="E34" s="102">
        <v>8.1</v>
      </c>
      <c r="F34" s="102">
        <v>8.1</v>
      </c>
      <c r="G34" s="102">
        <v>8.1999999999999993</v>
      </c>
      <c r="H34" s="102">
        <v>7.9</v>
      </c>
      <c r="I34" s="102">
        <v>7.9</v>
      </c>
      <c r="J34" s="102">
        <v>8</v>
      </c>
      <c r="K34" s="102">
        <v>7.9</v>
      </c>
      <c r="L34" s="102">
        <v>7.9</v>
      </c>
      <c r="M34" s="102">
        <v>7.8</v>
      </c>
      <c r="N34" s="102">
        <v>7.8</v>
      </c>
      <c r="O34" s="102">
        <v>7.7</v>
      </c>
      <c r="P34" s="102">
        <v>7.6</v>
      </c>
      <c r="Q34" s="102">
        <v>7.5</v>
      </c>
      <c r="R34" s="102">
        <v>7.4</v>
      </c>
      <c r="S34" s="102">
        <v>7.5</v>
      </c>
      <c r="T34" s="102">
        <v>7.2</v>
      </c>
      <c r="U34" s="102">
        <v>7.1</v>
      </c>
      <c r="V34" s="102">
        <v>6.8</v>
      </c>
      <c r="W34" s="102">
        <v>6.8</v>
      </c>
      <c r="X34" s="102" t="s">
        <v>367</v>
      </c>
      <c r="Y34" s="102" t="s">
        <v>367</v>
      </c>
      <c r="Z34" s="102" t="s">
        <v>367</v>
      </c>
      <c r="AA34" s="102" t="s">
        <v>367</v>
      </c>
      <c r="AB34" s="102" t="s">
        <v>367</v>
      </c>
      <c r="AC34" s="102" t="s">
        <v>367</v>
      </c>
      <c r="AD34" s="113">
        <v>-0.1707317073170731</v>
      </c>
    </row>
    <row r="35" spans="1:30" ht="15.5">
      <c r="B35" s="94" t="s">
        <v>401</v>
      </c>
      <c r="C35" s="102">
        <v>11.8</v>
      </c>
      <c r="D35" s="102">
        <v>11.6</v>
      </c>
      <c r="E35" s="102">
        <v>11.6</v>
      </c>
      <c r="F35" s="102">
        <v>11.5</v>
      </c>
      <c r="G35" s="102">
        <v>11.5</v>
      </c>
      <c r="H35" s="102">
        <v>11.4</v>
      </c>
      <c r="I35" s="102">
        <v>11.4</v>
      </c>
      <c r="J35" s="102">
        <v>11.4</v>
      </c>
      <c r="K35" s="102">
        <v>11.4</v>
      </c>
      <c r="L35" s="102">
        <v>11.4</v>
      </c>
      <c r="M35" s="102">
        <v>11.4</v>
      </c>
      <c r="N35" s="102">
        <v>11.4</v>
      </c>
      <c r="O35" s="102">
        <v>11.4</v>
      </c>
      <c r="P35" s="102">
        <v>11.4</v>
      </c>
      <c r="Q35" s="102">
        <v>11.4</v>
      </c>
      <c r="R35" s="102">
        <v>11.2</v>
      </c>
      <c r="S35" s="102">
        <v>10.9</v>
      </c>
      <c r="T35" s="102">
        <v>10.6</v>
      </c>
      <c r="U35" s="102">
        <v>10.5</v>
      </c>
      <c r="V35" s="102">
        <v>10.199999999999999</v>
      </c>
      <c r="W35" s="102">
        <v>10</v>
      </c>
      <c r="X35" s="102" t="s">
        <v>367</v>
      </c>
      <c r="Y35" s="102" t="s">
        <v>367</v>
      </c>
      <c r="Z35" s="102" t="s">
        <v>367</v>
      </c>
      <c r="AA35" s="102" t="s">
        <v>367</v>
      </c>
      <c r="AB35" s="102" t="s">
        <v>367</v>
      </c>
      <c r="AC35" s="102" t="s">
        <v>367</v>
      </c>
      <c r="AD35" s="113">
        <v>-0.15254237288135597</v>
      </c>
    </row>
    <row r="36" spans="1:30" ht="15.5">
      <c r="B36" s="94" t="s">
        <v>399</v>
      </c>
      <c r="C36" s="102">
        <v>11.4</v>
      </c>
      <c r="D36" s="102">
        <v>11.1</v>
      </c>
      <c r="E36" s="102">
        <v>11.3</v>
      </c>
      <c r="F36" s="102">
        <v>11.1</v>
      </c>
      <c r="G36" s="102">
        <v>11.5</v>
      </c>
      <c r="H36" s="102">
        <v>11.5</v>
      </c>
      <c r="I36" s="102">
        <v>11.3</v>
      </c>
      <c r="J36" s="102">
        <v>11.3</v>
      </c>
      <c r="K36" s="102">
        <v>11.4</v>
      </c>
      <c r="L36" s="102">
        <v>11.3</v>
      </c>
      <c r="M36" s="102">
        <v>11.1</v>
      </c>
      <c r="N36" s="102">
        <v>11</v>
      </c>
      <c r="O36" s="102">
        <v>11</v>
      </c>
      <c r="P36" s="102">
        <v>10.8</v>
      </c>
      <c r="Q36" s="102">
        <v>10.9</v>
      </c>
      <c r="R36" s="102">
        <v>10.6</v>
      </c>
      <c r="S36" s="102">
        <v>10.4</v>
      </c>
      <c r="T36" s="102">
        <v>10.1</v>
      </c>
      <c r="U36" s="102">
        <v>9.5</v>
      </c>
      <c r="V36" s="102">
        <v>9.1</v>
      </c>
      <c r="W36" s="102">
        <v>8.5</v>
      </c>
      <c r="X36" s="102" t="s">
        <v>367</v>
      </c>
      <c r="Y36" s="102" t="s">
        <v>367</v>
      </c>
      <c r="Z36" s="102" t="s">
        <v>367</v>
      </c>
      <c r="AA36" s="102" t="s">
        <v>367</v>
      </c>
      <c r="AB36" s="102" t="s">
        <v>367</v>
      </c>
      <c r="AC36" s="102" t="s">
        <v>367</v>
      </c>
      <c r="AD36" s="113">
        <v>-0.25438596491228072</v>
      </c>
    </row>
    <row r="37" spans="1:30">
      <c r="B37" s="121"/>
      <c r="C37" s="120"/>
      <c r="D37" s="119"/>
      <c r="E37" s="119"/>
      <c r="F37" s="119"/>
      <c r="G37" s="119"/>
      <c r="H37" s="119"/>
      <c r="I37" s="119"/>
      <c r="J37" s="119"/>
      <c r="K37" s="119"/>
      <c r="L37" s="119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3" t="s">
        <v>76</v>
      </c>
    </row>
    <row r="38" spans="1:30">
      <c r="B38" s="117" t="s">
        <v>14</v>
      </c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3" t="s">
        <v>76</v>
      </c>
    </row>
    <row r="39" spans="1:30" ht="15.5">
      <c r="B39" s="114" t="s">
        <v>393</v>
      </c>
      <c r="AD39" s="113" t="s">
        <v>76</v>
      </c>
    </row>
    <row r="40" spans="1:30">
      <c r="B40" s="95" t="s">
        <v>371</v>
      </c>
      <c r="C40" s="101">
        <v>44.682000000000002</v>
      </c>
      <c r="D40" s="101">
        <v>44.241999999999997</v>
      </c>
      <c r="E40" s="101">
        <v>47.905999999999999</v>
      </c>
      <c r="F40" s="101">
        <v>46.643999999999998</v>
      </c>
      <c r="G40" s="101">
        <v>47.323</v>
      </c>
      <c r="H40" s="101">
        <v>48.798000000000002</v>
      </c>
      <c r="I40" s="101">
        <v>49.259</v>
      </c>
      <c r="J40" s="101">
        <v>47.024000000000001</v>
      </c>
      <c r="K40" s="101">
        <v>46.378</v>
      </c>
      <c r="L40" s="101">
        <v>44.720999999999997</v>
      </c>
      <c r="M40" s="101">
        <v>46.970999999999997</v>
      </c>
      <c r="N40" s="101">
        <v>43.021999999999998</v>
      </c>
      <c r="O40" s="101">
        <v>46.277999999999999</v>
      </c>
      <c r="P40" s="101">
        <v>47.548999999999999</v>
      </c>
      <c r="Q40" s="101">
        <v>46.886000000000003</v>
      </c>
      <c r="R40" s="101">
        <v>46.923999999999999</v>
      </c>
      <c r="S40" s="101">
        <v>49.215000000000003</v>
      </c>
      <c r="T40" s="101">
        <v>47.97</v>
      </c>
      <c r="U40" s="101">
        <v>48.448</v>
      </c>
      <c r="V40" s="101">
        <v>49.47</v>
      </c>
      <c r="W40" s="101">
        <v>50.036999999999999</v>
      </c>
      <c r="X40" s="101">
        <v>49.826000000000001</v>
      </c>
      <c r="Y40" s="101">
        <v>49.695999999999998</v>
      </c>
      <c r="Z40" s="101">
        <v>50.067999999999998</v>
      </c>
      <c r="AA40" s="101">
        <v>53.231000000000002</v>
      </c>
      <c r="AB40" s="101">
        <v>50.613</v>
      </c>
      <c r="AC40" s="101">
        <v>51.423999999999999</v>
      </c>
      <c r="AD40" s="129">
        <v>0.15088850096235618</v>
      </c>
    </row>
    <row r="41" spans="1:30">
      <c r="B41" s="95" t="s">
        <v>372</v>
      </c>
      <c r="C41" s="101">
        <v>25.699000000000002</v>
      </c>
      <c r="D41" s="101">
        <v>25.704999999999998</v>
      </c>
      <c r="E41" s="101">
        <v>22.189</v>
      </c>
      <c r="F41" s="101">
        <v>23.067</v>
      </c>
      <c r="G41" s="101">
        <v>23.542999999999999</v>
      </c>
      <c r="H41" s="101">
        <v>21.690999999999999</v>
      </c>
      <c r="I41" s="101">
        <v>20.515000000000001</v>
      </c>
      <c r="J41" s="101">
        <v>22.239000000000001</v>
      </c>
      <c r="K41" s="101">
        <v>21.372</v>
      </c>
      <c r="L41" s="101">
        <v>21.856999999999999</v>
      </c>
      <c r="M41" s="101">
        <v>23.425000000000001</v>
      </c>
      <c r="N41" s="101">
        <v>23.218</v>
      </c>
      <c r="O41" s="101">
        <v>24.792999999999999</v>
      </c>
      <c r="P41" s="101">
        <v>24.105</v>
      </c>
      <c r="Q41" s="101">
        <v>23.504999999999999</v>
      </c>
      <c r="R41" s="101">
        <v>24.016999999999999</v>
      </c>
      <c r="S41" s="101">
        <v>22.989000000000001</v>
      </c>
      <c r="T41" s="101">
        <v>25.876999999999999</v>
      </c>
      <c r="U41" s="101">
        <v>27.065999999999999</v>
      </c>
      <c r="V41" s="101">
        <v>28.074999999999999</v>
      </c>
      <c r="W41" s="101">
        <v>28.2</v>
      </c>
      <c r="X41" s="101">
        <v>28.788</v>
      </c>
      <c r="Y41" s="101">
        <v>29.454000000000001</v>
      </c>
      <c r="Z41" s="101">
        <v>29.018999999999998</v>
      </c>
      <c r="AA41" s="101">
        <v>28.213999999999999</v>
      </c>
      <c r="AB41" s="101">
        <v>30.835999999999999</v>
      </c>
      <c r="AC41" s="101">
        <v>29.917999999999999</v>
      </c>
      <c r="AD41" s="129">
        <v>0.16416981205494374</v>
      </c>
    </row>
    <row r="42" spans="1:30">
      <c r="B42" s="95" t="s">
        <v>373</v>
      </c>
      <c r="C42" s="101">
        <v>6.5810000000000004</v>
      </c>
      <c r="D42" s="101">
        <v>7.26</v>
      </c>
      <c r="E42" s="101">
        <v>7.3819999999999997</v>
      </c>
      <c r="F42" s="101">
        <v>7.8129999999999997</v>
      </c>
      <c r="G42" s="101">
        <v>7.2690000000000001</v>
      </c>
      <c r="H42" s="101">
        <v>6.8479999999999999</v>
      </c>
      <c r="I42" s="101">
        <v>7.3819999999999997</v>
      </c>
      <c r="J42" s="101">
        <v>7.9969999999999999</v>
      </c>
      <c r="K42" s="101">
        <v>7.4660000000000002</v>
      </c>
      <c r="L42" s="101">
        <v>6.5970000000000004</v>
      </c>
      <c r="M42" s="101">
        <v>6.944</v>
      </c>
      <c r="N42" s="101">
        <v>7.84</v>
      </c>
      <c r="O42" s="101">
        <v>8.2899999999999991</v>
      </c>
      <c r="P42" s="101">
        <v>8.2880000000000003</v>
      </c>
      <c r="Q42" s="101">
        <v>7.4450000000000003</v>
      </c>
      <c r="R42" s="101">
        <v>8.0150000000000006</v>
      </c>
      <c r="S42" s="101">
        <v>8.2390000000000008</v>
      </c>
      <c r="T42" s="101">
        <v>8.7309999999999999</v>
      </c>
      <c r="U42" s="101">
        <v>8.6419999999999995</v>
      </c>
      <c r="V42" s="101">
        <v>8.0259999999999998</v>
      </c>
      <c r="W42" s="101">
        <v>8.0879999999999992</v>
      </c>
      <c r="X42" s="101">
        <v>7.9770000000000003</v>
      </c>
      <c r="Y42" s="101">
        <v>8.2370000000000001</v>
      </c>
      <c r="Z42" s="101">
        <v>9.7910000000000004</v>
      </c>
      <c r="AA42" s="101">
        <v>9.2070000000000007</v>
      </c>
      <c r="AB42" s="101">
        <v>9.0990000000000002</v>
      </c>
      <c r="AC42" s="101">
        <v>9.3019999999999996</v>
      </c>
      <c r="AD42" s="129">
        <v>0.41346299954414212</v>
      </c>
    </row>
    <row r="43" spans="1:30" ht="15.5">
      <c r="B43" s="114" t="s">
        <v>392</v>
      </c>
      <c r="AD43" s="113" t="s">
        <v>76</v>
      </c>
    </row>
    <row r="44" spans="1:30">
      <c r="B44" s="95" t="s">
        <v>371</v>
      </c>
      <c r="C44" s="96">
        <v>19522.900108000002</v>
      </c>
      <c r="D44" s="96">
        <v>19209.297423</v>
      </c>
      <c r="E44" s="96">
        <v>20094.084504999999</v>
      </c>
      <c r="F44" s="96">
        <v>18909.692717000002</v>
      </c>
      <c r="G44" s="96">
        <v>17473.391506</v>
      </c>
      <c r="H44" s="96">
        <v>24264.011310999998</v>
      </c>
      <c r="I44" s="96">
        <v>20460.895527000001</v>
      </c>
      <c r="J44" s="96">
        <v>21798.391366</v>
      </c>
      <c r="K44" s="96">
        <v>23405.227203999999</v>
      </c>
      <c r="L44" s="96">
        <v>24565.788108000001</v>
      </c>
      <c r="M44" s="96">
        <v>26058.630808000002</v>
      </c>
      <c r="N44" s="96">
        <v>25199.916974</v>
      </c>
      <c r="O44" s="96">
        <v>26456.7768</v>
      </c>
      <c r="P44" s="96">
        <v>29611.352284000001</v>
      </c>
      <c r="Q44" s="96">
        <v>25022.551521000001</v>
      </c>
      <c r="R44" s="96">
        <v>27523.076569000001</v>
      </c>
      <c r="S44" s="96">
        <v>30917.341487999998</v>
      </c>
      <c r="T44" s="96">
        <v>26028.012157000001</v>
      </c>
      <c r="U44" s="96">
        <v>27017.562768</v>
      </c>
      <c r="V44" s="96">
        <v>30786.578280000002</v>
      </c>
      <c r="W44" s="96">
        <v>33241.248264000002</v>
      </c>
      <c r="X44" s="96">
        <v>33346.952914000001</v>
      </c>
      <c r="Y44" s="96">
        <v>31317.767717999999</v>
      </c>
      <c r="Z44" s="96">
        <v>28950.693309999999</v>
      </c>
      <c r="AA44" s="96">
        <v>24522.456024999999</v>
      </c>
      <c r="AB44" s="96">
        <v>23453.496405999998</v>
      </c>
      <c r="AC44" s="96">
        <v>22101.321109</v>
      </c>
      <c r="AD44" s="129">
        <v>0.13207161777892962</v>
      </c>
    </row>
    <row r="45" spans="1:30">
      <c r="B45" s="95" t="s">
        <v>372</v>
      </c>
      <c r="C45" s="96">
        <v>47513.189099000003</v>
      </c>
      <c r="D45" s="96">
        <v>48357.183152999998</v>
      </c>
      <c r="E45" s="96">
        <v>50298.268897000002</v>
      </c>
      <c r="F45" s="96">
        <v>48580.825513000003</v>
      </c>
      <c r="G45" s="96">
        <v>46745.400314999999</v>
      </c>
      <c r="H45" s="96">
        <v>55445.451272999999</v>
      </c>
      <c r="I45" s="96">
        <v>52783.499147000002</v>
      </c>
      <c r="J45" s="96">
        <v>58185.874483</v>
      </c>
      <c r="K45" s="96">
        <v>54530.530074000002</v>
      </c>
      <c r="L45" s="96">
        <v>56415.615733999999</v>
      </c>
      <c r="M45" s="96">
        <v>55670.362887000003</v>
      </c>
      <c r="N45" s="96">
        <v>60721.301323</v>
      </c>
      <c r="O45" s="96">
        <v>65996.898138000004</v>
      </c>
      <c r="P45" s="96">
        <v>69623.409539</v>
      </c>
      <c r="Q45" s="96">
        <v>69468.317687999996</v>
      </c>
      <c r="R45" s="96">
        <v>73698.542119000005</v>
      </c>
      <c r="S45" s="96">
        <v>77729.729252999998</v>
      </c>
      <c r="T45" s="96">
        <v>60289.472910999997</v>
      </c>
      <c r="U45" s="96">
        <v>61084.826614999998</v>
      </c>
      <c r="V45" s="96">
        <v>63422.116318</v>
      </c>
      <c r="W45" s="96">
        <v>68437.067771999995</v>
      </c>
      <c r="X45" s="96">
        <v>75218.777818999995</v>
      </c>
      <c r="Y45" s="96">
        <v>69028.762770999994</v>
      </c>
      <c r="Z45" s="96">
        <v>69452.396248999998</v>
      </c>
      <c r="AA45" s="96">
        <v>65900.854646000007</v>
      </c>
      <c r="AB45" s="96">
        <v>60511.920116000001</v>
      </c>
      <c r="AC45" s="96">
        <v>56089.980202999999</v>
      </c>
      <c r="AD45" s="129">
        <v>0.1805139008061345</v>
      </c>
    </row>
    <row r="46" spans="1:30">
      <c r="B46" s="95" t="s">
        <v>373</v>
      </c>
      <c r="C46" s="96">
        <v>70530.975120999996</v>
      </c>
      <c r="D46" s="96">
        <v>61814.679219999998</v>
      </c>
      <c r="E46" s="96">
        <v>58979.296354999999</v>
      </c>
      <c r="F46" s="96">
        <v>53491.133363000001</v>
      </c>
      <c r="G46" s="96">
        <v>58534.354191999999</v>
      </c>
      <c r="H46" s="96">
        <v>80881.367754999999</v>
      </c>
      <c r="I46" s="96">
        <v>63222.702894000002</v>
      </c>
      <c r="J46" s="96">
        <v>76368.139188000001</v>
      </c>
      <c r="K46" s="96">
        <v>73392.227140999996</v>
      </c>
      <c r="L46" s="96">
        <v>76574.712713999994</v>
      </c>
      <c r="M46" s="96">
        <v>76563.699439999997</v>
      </c>
      <c r="N46" s="96">
        <v>66474.049773000006</v>
      </c>
      <c r="O46" s="96">
        <v>76329.962516</v>
      </c>
      <c r="P46" s="96">
        <v>70615.882060999997</v>
      </c>
      <c r="Q46" s="96">
        <v>67178.918875000003</v>
      </c>
      <c r="R46" s="96">
        <v>70194.555292000005</v>
      </c>
      <c r="S46" s="96">
        <v>55559.849096999998</v>
      </c>
      <c r="T46" s="96">
        <v>61812.140898999998</v>
      </c>
      <c r="U46" s="96">
        <v>59130.666103000003</v>
      </c>
      <c r="V46" s="96">
        <v>57188.622590999999</v>
      </c>
      <c r="W46" s="96">
        <v>52626.753756999999</v>
      </c>
      <c r="X46" s="96">
        <v>57047.192846999998</v>
      </c>
      <c r="Y46" s="96">
        <v>48114.402590999998</v>
      </c>
      <c r="Z46" s="96">
        <v>49393.529689000003</v>
      </c>
      <c r="AA46" s="96">
        <v>43292.701179999996</v>
      </c>
      <c r="AB46" s="96">
        <v>41192.019096999997</v>
      </c>
      <c r="AC46" s="96">
        <v>37290.919686000001</v>
      </c>
      <c r="AD46" s="129">
        <v>-0.47128308346757919</v>
      </c>
    </row>
    <row r="47" spans="1:30">
      <c r="B47" s="99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</row>
    <row r="48" spans="1:30">
      <c r="A48" s="99" t="s">
        <v>444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7"/>
      <c r="V48" s="96"/>
      <c r="W48" s="96"/>
      <c r="X48" s="96"/>
      <c r="Y48" s="96"/>
      <c r="Z48" s="96"/>
      <c r="AA48" s="96"/>
      <c r="AB48" s="96"/>
      <c r="AC48" s="96"/>
    </row>
    <row r="49" spans="1:29">
      <c r="A49" s="86" t="s">
        <v>477</v>
      </c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2"/>
      <c r="V49" s="111"/>
      <c r="W49" s="111"/>
      <c r="X49" s="111"/>
      <c r="Y49" s="111"/>
      <c r="Z49" s="111"/>
      <c r="AA49" s="111"/>
      <c r="AB49" s="111"/>
      <c r="AC49" s="111"/>
    </row>
    <row r="50" spans="1:29">
      <c r="A50" s="86" t="s">
        <v>478</v>
      </c>
      <c r="B50" s="96"/>
      <c r="U50" s="87"/>
    </row>
    <row r="51" spans="1:29">
      <c r="A51" s="99" t="s">
        <v>479</v>
      </c>
      <c r="B51" s="96"/>
      <c r="U51" s="87"/>
    </row>
    <row r="52" spans="1:29"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7"/>
      <c r="V52" s="96"/>
      <c r="W52" s="96"/>
      <c r="X52" s="96"/>
      <c r="Y52" s="96"/>
      <c r="Z52" s="96"/>
      <c r="AA52" s="96"/>
      <c r="AB52" s="96"/>
      <c r="AC52" s="96"/>
    </row>
    <row r="53" spans="1:29">
      <c r="A53" s="98" t="s">
        <v>378</v>
      </c>
      <c r="V53" s="87"/>
      <c r="W53" s="87"/>
      <c r="X53" s="87"/>
      <c r="Y53" s="87"/>
      <c r="Z53" s="87"/>
      <c r="AA53" s="87"/>
      <c r="AB53" s="87"/>
      <c r="AC53" s="87"/>
    </row>
    <row r="54" spans="1:29">
      <c r="A54" s="140" t="s">
        <v>448</v>
      </c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V54" s="141"/>
      <c r="W54" s="141"/>
      <c r="X54" s="141"/>
      <c r="Y54" s="141"/>
      <c r="Z54" s="141"/>
      <c r="AA54" s="141"/>
      <c r="AB54" s="141"/>
      <c r="AC54" s="141"/>
    </row>
    <row r="55" spans="1:29">
      <c r="A55" s="140" t="s">
        <v>480</v>
      </c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V55" s="141"/>
      <c r="W55" s="141"/>
      <c r="X55" s="141"/>
      <c r="Y55" s="141"/>
      <c r="Z55" s="141"/>
      <c r="AA55" s="141"/>
      <c r="AB55" s="141"/>
      <c r="AC55" s="141"/>
    </row>
    <row r="56" spans="1:29">
      <c r="A56" s="140" t="s">
        <v>481</v>
      </c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V56" s="141"/>
      <c r="W56" s="141"/>
      <c r="X56" s="141"/>
      <c r="Y56" s="141"/>
      <c r="Z56" s="141"/>
      <c r="AA56" s="141"/>
      <c r="AB56" s="141"/>
      <c r="AC56" s="141"/>
    </row>
    <row r="57" spans="1:29">
      <c r="A57" s="140" t="s">
        <v>482</v>
      </c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V57" s="141"/>
      <c r="W57" s="141"/>
      <c r="X57" s="141"/>
      <c r="Y57" s="141"/>
      <c r="Z57" s="141"/>
      <c r="AA57" s="141"/>
      <c r="AB57" s="141"/>
      <c r="AC57" s="141"/>
    </row>
    <row r="58" spans="1:29">
      <c r="A58" s="139" t="s">
        <v>391</v>
      </c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V58" s="141"/>
      <c r="W58" s="141"/>
      <c r="X58" s="141"/>
      <c r="Y58" s="141"/>
      <c r="Z58" s="141"/>
      <c r="AA58" s="141"/>
      <c r="AB58" s="141"/>
      <c r="AC58" s="141"/>
    </row>
    <row r="59" spans="1:29">
      <c r="A59" s="140" t="s">
        <v>483</v>
      </c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V59" s="141"/>
      <c r="W59" s="141"/>
      <c r="X59" s="141"/>
      <c r="Y59" s="141"/>
      <c r="Z59" s="141"/>
      <c r="AA59" s="141"/>
      <c r="AB59" s="141"/>
      <c r="AC59" s="141"/>
    </row>
    <row r="60" spans="1:29">
      <c r="A60" s="139" t="s">
        <v>484</v>
      </c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V60" s="141"/>
      <c r="W60" s="141"/>
      <c r="X60" s="141"/>
      <c r="Y60" s="141"/>
      <c r="Z60" s="141"/>
      <c r="AA60" s="141"/>
      <c r="AB60" s="141"/>
      <c r="AC60" s="141"/>
    </row>
    <row r="61" spans="1:29">
      <c r="A61" s="139" t="s">
        <v>485</v>
      </c>
      <c r="C61" s="140"/>
      <c r="D61" s="140"/>
      <c r="E61" s="140"/>
      <c r="F61" s="140"/>
      <c r="G61" s="140"/>
      <c r="H61" s="140"/>
      <c r="I61" s="140"/>
      <c r="J61" s="140"/>
      <c r="V61" s="141"/>
      <c r="W61" s="141"/>
      <c r="X61" s="141"/>
      <c r="Y61" s="141"/>
      <c r="Z61" s="141"/>
      <c r="AA61" s="141"/>
      <c r="AB61" s="141"/>
      <c r="AC61" s="141"/>
    </row>
    <row r="62" spans="1:29">
      <c r="A62" s="139" t="s">
        <v>486</v>
      </c>
      <c r="C62" s="140"/>
      <c r="D62" s="140"/>
      <c r="E62" s="140"/>
      <c r="F62" s="140"/>
      <c r="G62" s="140"/>
      <c r="H62" s="140"/>
      <c r="I62" s="140"/>
      <c r="J62" s="140"/>
      <c r="V62" s="141"/>
      <c r="W62" s="141"/>
      <c r="X62" s="141"/>
      <c r="Y62" s="141"/>
      <c r="Z62" s="141"/>
      <c r="AA62" s="141"/>
      <c r="AB62" s="141"/>
      <c r="AC62" s="141"/>
    </row>
    <row r="63" spans="1:29">
      <c r="A63" s="139" t="s">
        <v>487</v>
      </c>
      <c r="B63" s="180"/>
      <c r="C63" s="61"/>
      <c r="D63" s="61"/>
      <c r="E63" s="61"/>
      <c r="F63" s="61"/>
      <c r="G63" s="61"/>
      <c r="H63" s="61"/>
      <c r="I63" s="61"/>
      <c r="J63" s="61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1"/>
      <c r="W63" s="181"/>
      <c r="X63" s="181"/>
      <c r="Y63" s="181"/>
      <c r="Z63" s="181"/>
      <c r="AA63" s="181"/>
      <c r="AB63" s="181"/>
      <c r="AC63" s="181"/>
    </row>
    <row r="67" spans="1:1">
      <c r="A67" s="99"/>
    </row>
    <row r="70" spans="1:1">
      <c r="A70" s="99"/>
    </row>
    <row r="71" spans="1:1">
      <c r="A71" s="99"/>
    </row>
    <row r="72" spans="1:1">
      <c r="A72" s="9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3"/>
  <sheetViews>
    <sheetView topLeftCell="C178" workbookViewId="0">
      <selection activeCell="AD27" sqref="AD27"/>
    </sheetView>
  </sheetViews>
  <sheetFormatPr defaultRowHeight="14.5"/>
  <cols>
    <col min="1" max="1" width="3" customWidth="1"/>
    <col min="2" max="2" width="46.54296875" customWidth="1"/>
    <col min="20" max="29" width="9.1796875" style="61" customWidth="1"/>
    <col min="257" max="257" width="3" customWidth="1"/>
    <col min="258" max="258" width="46.54296875" customWidth="1"/>
    <col min="276" max="285" width="9.1796875" customWidth="1"/>
    <col min="513" max="513" width="3" customWidth="1"/>
    <col min="514" max="514" width="46.54296875" customWidth="1"/>
    <col min="532" max="541" width="9.1796875" customWidth="1"/>
    <col min="769" max="769" width="3" customWidth="1"/>
    <col min="770" max="770" width="46.54296875" customWidth="1"/>
    <col min="788" max="797" width="9.1796875" customWidth="1"/>
    <col min="1025" max="1025" width="3" customWidth="1"/>
    <col min="1026" max="1026" width="46.54296875" customWidth="1"/>
    <col min="1044" max="1053" width="9.1796875" customWidth="1"/>
    <col min="1281" max="1281" width="3" customWidth="1"/>
    <col min="1282" max="1282" width="46.54296875" customWidth="1"/>
    <col min="1300" max="1309" width="9.1796875" customWidth="1"/>
    <col min="1537" max="1537" width="3" customWidth="1"/>
    <col min="1538" max="1538" width="46.54296875" customWidth="1"/>
    <col min="1556" max="1565" width="9.1796875" customWidth="1"/>
    <col min="1793" max="1793" width="3" customWidth="1"/>
    <col min="1794" max="1794" width="46.54296875" customWidth="1"/>
    <col min="1812" max="1821" width="9.1796875" customWidth="1"/>
    <col min="2049" max="2049" width="3" customWidth="1"/>
    <col min="2050" max="2050" width="46.54296875" customWidth="1"/>
    <col min="2068" max="2077" width="9.1796875" customWidth="1"/>
    <col min="2305" max="2305" width="3" customWidth="1"/>
    <col min="2306" max="2306" width="46.54296875" customWidth="1"/>
    <col min="2324" max="2333" width="9.1796875" customWidth="1"/>
    <col min="2561" max="2561" width="3" customWidth="1"/>
    <col min="2562" max="2562" width="46.54296875" customWidth="1"/>
    <col min="2580" max="2589" width="9.1796875" customWidth="1"/>
    <col min="2817" max="2817" width="3" customWidth="1"/>
    <col min="2818" max="2818" width="46.54296875" customWidth="1"/>
    <col min="2836" max="2845" width="9.1796875" customWidth="1"/>
    <col min="3073" max="3073" width="3" customWidth="1"/>
    <col min="3074" max="3074" width="46.54296875" customWidth="1"/>
    <col min="3092" max="3101" width="9.1796875" customWidth="1"/>
    <col min="3329" max="3329" width="3" customWidth="1"/>
    <col min="3330" max="3330" width="46.54296875" customWidth="1"/>
    <col min="3348" max="3357" width="9.1796875" customWidth="1"/>
    <col min="3585" max="3585" width="3" customWidth="1"/>
    <col min="3586" max="3586" width="46.54296875" customWidth="1"/>
    <col min="3604" max="3613" width="9.1796875" customWidth="1"/>
    <col min="3841" max="3841" width="3" customWidth="1"/>
    <col min="3842" max="3842" width="46.54296875" customWidth="1"/>
    <col min="3860" max="3869" width="9.1796875" customWidth="1"/>
    <col min="4097" max="4097" width="3" customWidth="1"/>
    <col min="4098" max="4098" width="46.54296875" customWidth="1"/>
    <col min="4116" max="4125" width="9.1796875" customWidth="1"/>
    <col min="4353" max="4353" width="3" customWidth="1"/>
    <col min="4354" max="4354" width="46.54296875" customWidth="1"/>
    <col min="4372" max="4381" width="9.1796875" customWidth="1"/>
    <col min="4609" max="4609" width="3" customWidth="1"/>
    <col min="4610" max="4610" width="46.54296875" customWidth="1"/>
    <col min="4628" max="4637" width="9.1796875" customWidth="1"/>
    <col min="4865" max="4865" width="3" customWidth="1"/>
    <col min="4866" max="4866" width="46.54296875" customWidth="1"/>
    <col min="4884" max="4893" width="9.1796875" customWidth="1"/>
    <col min="5121" max="5121" width="3" customWidth="1"/>
    <col min="5122" max="5122" width="46.54296875" customWidth="1"/>
    <col min="5140" max="5149" width="9.1796875" customWidth="1"/>
    <col min="5377" max="5377" width="3" customWidth="1"/>
    <col min="5378" max="5378" width="46.54296875" customWidth="1"/>
    <col min="5396" max="5405" width="9.1796875" customWidth="1"/>
    <col min="5633" max="5633" width="3" customWidth="1"/>
    <col min="5634" max="5634" width="46.54296875" customWidth="1"/>
    <col min="5652" max="5661" width="9.1796875" customWidth="1"/>
    <col min="5889" max="5889" width="3" customWidth="1"/>
    <col min="5890" max="5890" width="46.54296875" customWidth="1"/>
    <col min="5908" max="5917" width="9.1796875" customWidth="1"/>
    <col min="6145" max="6145" width="3" customWidth="1"/>
    <col min="6146" max="6146" width="46.54296875" customWidth="1"/>
    <col min="6164" max="6173" width="9.1796875" customWidth="1"/>
    <col min="6401" max="6401" width="3" customWidth="1"/>
    <col min="6402" max="6402" width="46.54296875" customWidth="1"/>
    <col min="6420" max="6429" width="9.1796875" customWidth="1"/>
    <col min="6657" max="6657" width="3" customWidth="1"/>
    <col min="6658" max="6658" width="46.54296875" customWidth="1"/>
    <col min="6676" max="6685" width="9.1796875" customWidth="1"/>
    <col min="6913" max="6913" width="3" customWidth="1"/>
    <col min="6914" max="6914" width="46.54296875" customWidth="1"/>
    <col min="6932" max="6941" width="9.1796875" customWidth="1"/>
    <col min="7169" max="7169" width="3" customWidth="1"/>
    <col min="7170" max="7170" width="46.54296875" customWidth="1"/>
    <col min="7188" max="7197" width="9.1796875" customWidth="1"/>
    <col min="7425" max="7425" width="3" customWidth="1"/>
    <col min="7426" max="7426" width="46.54296875" customWidth="1"/>
    <col min="7444" max="7453" width="9.1796875" customWidth="1"/>
    <col min="7681" max="7681" width="3" customWidth="1"/>
    <col min="7682" max="7682" width="46.54296875" customWidth="1"/>
    <col min="7700" max="7709" width="9.1796875" customWidth="1"/>
    <col min="7937" max="7937" width="3" customWidth="1"/>
    <col min="7938" max="7938" width="46.54296875" customWidth="1"/>
    <col min="7956" max="7965" width="9.1796875" customWidth="1"/>
    <col min="8193" max="8193" width="3" customWidth="1"/>
    <col min="8194" max="8194" width="46.54296875" customWidth="1"/>
    <col min="8212" max="8221" width="9.1796875" customWidth="1"/>
    <col min="8449" max="8449" width="3" customWidth="1"/>
    <col min="8450" max="8450" width="46.54296875" customWidth="1"/>
    <col min="8468" max="8477" width="9.1796875" customWidth="1"/>
    <col min="8705" max="8705" width="3" customWidth="1"/>
    <col min="8706" max="8706" width="46.54296875" customWidth="1"/>
    <col min="8724" max="8733" width="9.1796875" customWidth="1"/>
    <col min="8961" max="8961" width="3" customWidth="1"/>
    <col min="8962" max="8962" width="46.54296875" customWidth="1"/>
    <col min="8980" max="8989" width="9.1796875" customWidth="1"/>
    <col min="9217" max="9217" width="3" customWidth="1"/>
    <col min="9218" max="9218" width="46.54296875" customWidth="1"/>
    <col min="9236" max="9245" width="9.1796875" customWidth="1"/>
    <col min="9473" max="9473" width="3" customWidth="1"/>
    <col min="9474" max="9474" width="46.54296875" customWidth="1"/>
    <col min="9492" max="9501" width="9.1796875" customWidth="1"/>
    <col min="9729" max="9729" width="3" customWidth="1"/>
    <col min="9730" max="9730" width="46.54296875" customWidth="1"/>
    <col min="9748" max="9757" width="9.1796875" customWidth="1"/>
    <col min="9985" max="9985" width="3" customWidth="1"/>
    <col min="9986" max="9986" width="46.54296875" customWidth="1"/>
    <col min="10004" max="10013" width="9.1796875" customWidth="1"/>
    <col min="10241" max="10241" width="3" customWidth="1"/>
    <col min="10242" max="10242" width="46.54296875" customWidth="1"/>
    <col min="10260" max="10269" width="9.1796875" customWidth="1"/>
    <col min="10497" max="10497" width="3" customWidth="1"/>
    <col min="10498" max="10498" width="46.54296875" customWidth="1"/>
    <col min="10516" max="10525" width="9.1796875" customWidth="1"/>
    <col min="10753" max="10753" width="3" customWidth="1"/>
    <col min="10754" max="10754" width="46.54296875" customWidth="1"/>
    <col min="10772" max="10781" width="9.1796875" customWidth="1"/>
    <col min="11009" max="11009" width="3" customWidth="1"/>
    <col min="11010" max="11010" width="46.54296875" customWidth="1"/>
    <col min="11028" max="11037" width="9.1796875" customWidth="1"/>
    <col min="11265" max="11265" width="3" customWidth="1"/>
    <col min="11266" max="11266" width="46.54296875" customWidth="1"/>
    <col min="11284" max="11293" width="9.1796875" customWidth="1"/>
    <col min="11521" max="11521" width="3" customWidth="1"/>
    <col min="11522" max="11522" width="46.54296875" customWidth="1"/>
    <col min="11540" max="11549" width="9.1796875" customWidth="1"/>
    <col min="11777" max="11777" width="3" customWidth="1"/>
    <col min="11778" max="11778" width="46.54296875" customWidth="1"/>
    <col min="11796" max="11805" width="9.1796875" customWidth="1"/>
    <col min="12033" max="12033" width="3" customWidth="1"/>
    <col min="12034" max="12034" width="46.54296875" customWidth="1"/>
    <col min="12052" max="12061" width="9.1796875" customWidth="1"/>
    <col min="12289" max="12289" width="3" customWidth="1"/>
    <col min="12290" max="12290" width="46.54296875" customWidth="1"/>
    <col min="12308" max="12317" width="9.1796875" customWidth="1"/>
    <col min="12545" max="12545" width="3" customWidth="1"/>
    <col min="12546" max="12546" width="46.54296875" customWidth="1"/>
    <col min="12564" max="12573" width="9.1796875" customWidth="1"/>
    <col min="12801" max="12801" width="3" customWidth="1"/>
    <col min="12802" max="12802" width="46.54296875" customWidth="1"/>
    <col min="12820" max="12829" width="9.1796875" customWidth="1"/>
    <col min="13057" max="13057" width="3" customWidth="1"/>
    <col min="13058" max="13058" width="46.54296875" customWidth="1"/>
    <col min="13076" max="13085" width="9.1796875" customWidth="1"/>
    <col min="13313" max="13313" width="3" customWidth="1"/>
    <col min="13314" max="13314" width="46.54296875" customWidth="1"/>
    <col min="13332" max="13341" width="9.1796875" customWidth="1"/>
    <col min="13569" max="13569" width="3" customWidth="1"/>
    <col min="13570" max="13570" width="46.54296875" customWidth="1"/>
    <col min="13588" max="13597" width="9.1796875" customWidth="1"/>
    <col min="13825" max="13825" width="3" customWidth="1"/>
    <col min="13826" max="13826" width="46.54296875" customWidth="1"/>
    <col min="13844" max="13853" width="9.1796875" customWidth="1"/>
    <col min="14081" max="14081" width="3" customWidth="1"/>
    <col min="14082" max="14082" width="46.54296875" customWidth="1"/>
    <col min="14100" max="14109" width="9.1796875" customWidth="1"/>
    <col min="14337" max="14337" width="3" customWidth="1"/>
    <col min="14338" max="14338" width="46.54296875" customWidth="1"/>
    <col min="14356" max="14365" width="9.1796875" customWidth="1"/>
    <col min="14593" max="14593" width="3" customWidth="1"/>
    <col min="14594" max="14594" width="46.54296875" customWidth="1"/>
    <col min="14612" max="14621" width="9.1796875" customWidth="1"/>
    <col min="14849" max="14849" width="3" customWidth="1"/>
    <col min="14850" max="14850" width="46.54296875" customWidth="1"/>
    <col min="14868" max="14877" width="9.1796875" customWidth="1"/>
    <col min="15105" max="15105" width="3" customWidth="1"/>
    <col min="15106" max="15106" width="46.54296875" customWidth="1"/>
    <col min="15124" max="15133" width="9.1796875" customWidth="1"/>
    <col min="15361" max="15361" width="3" customWidth="1"/>
    <col min="15362" max="15362" width="46.54296875" customWidth="1"/>
    <col min="15380" max="15389" width="9.1796875" customWidth="1"/>
    <col min="15617" max="15617" width="3" customWidth="1"/>
    <col min="15618" max="15618" width="46.54296875" customWidth="1"/>
    <col min="15636" max="15645" width="9.1796875" customWidth="1"/>
    <col min="15873" max="15873" width="3" customWidth="1"/>
    <col min="15874" max="15874" width="46.54296875" customWidth="1"/>
    <col min="15892" max="15901" width="9.1796875" customWidth="1"/>
    <col min="16129" max="16129" width="3" customWidth="1"/>
    <col min="16130" max="16130" width="46.54296875" customWidth="1"/>
    <col min="16148" max="16157" width="9.1796875" customWidth="1"/>
  </cols>
  <sheetData>
    <row r="1" spans="1:29" ht="52.4" customHeight="1"/>
    <row r="2" spans="1:29" ht="17.5"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3"/>
      <c r="U2" s="143"/>
      <c r="V2" s="143"/>
      <c r="W2" s="143"/>
      <c r="X2" s="143"/>
      <c r="Y2" s="143"/>
      <c r="Z2" s="143"/>
      <c r="AA2" s="143"/>
      <c r="AB2" s="143"/>
      <c r="AC2" s="143"/>
    </row>
    <row r="5" spans="1:29" ht="18">
      <c r="A5" s="144" t="s">
        <v>452</v>
      </c>
      <c r="L5" s="58"/>
      <c r="M5" s="58"/>
      <c r="N5" s="58"/>
      <c r="O5" s="58"/>
      <c r="P5" s="58"/>
      <c r="Q5" s="58"/>
      <c r="R5" s="58"/>
      <c r="S5" s="58"/>
      <c r="T5" s="145"/>
      <c r="V5" s="145"/>
      <c r="W5" s="145"/>
      <c r="X5" s="145"/>
      <c r="Y5" s="145"/>
      <c r="AA5" s="145"/>
      <c r="AB5" s="145"/>
      <c r="AC5" s="145"/>
    </row>
    <row r="7" spans="1:29" ht="15.5">
      <c r="A7" s="146" t="s">
        <v>13</v>
      </c>
      <c r="F7" s="58"/>
      <c r="L7" s="58"/>
      <c r="M7" s="58"/>
      <c r="N7" s="58"/>
      <c r="O7" s="58"/>
    </row>
    <row r="8" spans="1:29" ht="15.5">
      <c r="A8" s="146" t="s">
        <v>488</v>
      </c>
      <c r="B8" s="147"/>
      <c r="C8" s="147"/>
      <c r="D8" s="147"/>
      <c r="E8" s="147"/>
      <c r="F8" s="147"/>
      <c r="G8" s="147"/>
      <c r="H8" s="148"/>
      <c r="I8" s="148"/>
      <c r="J8" s="148"/>
      <c r="K8" s="148"/>
      <c r="L8" s="149"/>
      <c r="M8" s="149"/>
      <c r="N8" s="149"/>
      <c r="O8" s="149"/>
      <c r="P8" s="147"/>
      <c r="Q8" s="147"/>
      <c r="R8" s="147"/>
      <c r="S8" s="147"/>
      <c r="T8" s="148"/>
      <c r="U8" s="148"/>
      <c r="V8" s="148"/>
      <c r="W8" s="148"/>
      <c r="X8" s="148"/>
      <c r="Y8" s="148"/>
      <c r="Z8" s="148"/>
      <c r="AA8" s="148"/>
      <c r="AB8" s="148"/>
      <c r="AC8" s="148"/>
    </row>
    <row r="10" spans="1:29" ht="15.5">
      <c r="C10" s="148"/>
      <c r="D10" s="148"/>
      <c r="E10" s="149"/>
      <c r="F10" s="149"/>
      <c r="H10" s="61"/>
      <c r="I10" s="61"/>
      <c r="J10" s="61"/>
      <c r="K10" s="61"/>
      <c r="L10" s="149"/>
    </row>
    <row r="11" spans="1:29">
      <c r="C11" s="150">
        <v>1990</v>
      </c>
      <c r="D11" s="150">
        <v>1991</v>
      </c>
      <c r="E11" s="150">
        <v>1992</v>
      </c>
      <c r="F11" s="150">
        <v>1993</v>
      </c>
      <c r="G11" s="150">
        <v>1994</v>
      </c>
      <c r="H11" s="150">
        <v>1995</v>
      </c>
      <c r="I11" s="150">
        <v>1996</v>
      </c>
      <c r="J11" s="150">
        <v>1997</v>
      </c>
      <c r="K11" s="150">
        <v>1998</v>
      </c>
      <c r="L11" s="150">
        <v>1999</v>
      </c>
      <c r="M11" s="150">
        <v>2000</v>
      </c>
      <c r="N11" s="150">
        <v>2001</v>
      </c>
      <c r="O11" s="150">
        <v>2002</v>
      </c>
      <c r="P11" s="150">
        <v>2003</v>
      </c>
      <c r="Q11" s="150">
        <v>2004</v>
      </c>
      <c r="R11" s="150">
        <v>2005</v>
      </c>
      <c r="S11" s="150">
        <v>2006</v>
      </c>
      <c r="T11" s="151">
        <v>2007</v>
      </c>
      <c r="U11" s="151">
        <v>2008</v>
      </c>
      <c r="V11" s="151">
        <v>2009</v>
      </c>
      <c r="W11" s="151">
        <v>2010</v>
      </c>
      <c r="X11" s="151">
        <v>2011</v>
      </c>
      <c r="Y11" s="151">
        <v>2012</v>
      </c>
      <c r="Z11" s="151">
        <v>2013</v>
      </c>
      <c r="AA11" s="151">
        <v>2014</v>
      </c>
      <c r="AB11" s="151">
        <v>2015</v>
      </c>
      <c r="AC11" s="151">
        <v>2016</v>
      </c>
    </row>
    <row r="12" spans="1:29">
      <c r="A12" s="182"/>
    </row>
    <row r="13" spans="1:29">
      <c r="A13" s="152"/>
      <c r="B13" s="153" t="s">
        <v>489</v>
      </c>
      <c r="C13" s="154">
        <v>705.46944299999996</v>
      </c>
      <c r="D13" s="154">
        <v>683.25982899999997</v>
      </c>
      <c r="E13" s="154">
        <v>682.969157</v>
      </c>
      <c r="F13" s="154">
        <v>685.87962600000003</v>
      </c>
      <c r="G13" s="154">
        <v>682.00888899999995</v>
      </c>
      <c r="H13" s="154">
        <v>669.12421600000005</v>
      </c>
      <c r="I13" s="154">
        <v>652.78337999999997</v>
      </c>
      <c r="J13" s="154">
        <v>647.67207199999996</v>
      </c>
      <c r="K13" s="154">
        <v>641.29379700000004</v>
      </c>
      <c r="L13" s="154">
        <v>638.92031299999996</v>
      </c>
      <c r="M13" s="154">
        <v>625.473253</v>
      </c>
      <c r="N13" s="154">
        <v>620.20917899999995</v>
      </c>
      <c r="O13" s="154">
        <v>634.86461099999997</v>
      </c>
      <c r="P13" s="154">
        <v>629.14536699999996</v>
      </c>
      <c r="Q13" s="154">
        <v>626.047954</v>
      </c>
      <c r="R13" s="154">
        <v>619.29455700000005</v>
      </c>
      <c r="S13" s="154">
        <v>606.89937799999996</v>
      </c>
      <c r="T13" s="155">
        <v>623.08166200000005</v>
      </c>
      <c r="U13" s="155">
        <v>604.43501500000002</v>
      </c>
      <c r="V13" s="155">
        <v>602.89241000000004</v>
      </c>
      <c r="W13" s="155">
        <v>597.61929199999997</v>
      </c>
      <c r="X13" s="155">
        <v>579.61234999999999</v>
      </c>
      <c r="Y13" s="155">
        <v>566.84397799999999</v>
      </c>
      <c r="Z13" s="155">
        <v>564.20929000000001</v>
      </c>
      <c r="AA13" s="155">
        <v>534.93760899999995</v>
      </c>
      <c r="AB13" s="155">
        <v>536.54941299999996</v>
      </c>
      <c r="AC13" s="155">
        <v>532.14462600000002</v>
      </c>
    </row>
    <row r="14" spans="1:29">
      <c r="B14" s="156" t="s">
        <v>455</v>
      </c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</row>
    <row r="15" spans="1:29">
      <c r="B15" s="177" t="s">
        <v>363</v>
      </c>
      <c r="C15" s="157">
        <v>1.136593</v>
      </c>
      <c r="D15" s="157">
        <v>1.936264</v>
      </c>
      <c r="E15" s="157">
        <v>2.1300050000000001</v>
      </c>
      <c r="F15" s="157">
        <v>2.1511770000000001</v>
      </c>
      <c r="G15" s="157">
        <v>2.1454040000000001</v>
      </c>
      <c r="H15" s="157">
        <v>1.4045259999999999</v>
      </c>
      <c r="I15" s="157">
        <v>1.2091050000000001</v>
      </c>
      <c r="J15" s="157">
        <v>1.97254</v>
      </c>
      <c r="K15" s="157">
        <v>1.7211749999999999</v>
      </c>
      <c r="L15" s="157">
        <v>1.2229159999999999</v>
      </c>
      <c r="M15" s="157">
        <v>0.97975400000000001</v>
      </c>
      <c r="N15" s="157">
        <v>1.009846</v>
      </c>
      <c r="O15" s="157">
        <v>0.86405299999999996</v>
      </c>
      <c r="P15" s="157">
        <v>0.88430200000000003</v>
      </c>
      <c r="Q15" s="157">
        <v>0.94354099999999996</v>
      </c>
      <c r="R15" s="157">
        <v>1.0922879999999999</v>
      </c>
      <c r="S15" s="157">
        <v>1.1982680000000001</v>
      </c>
      <c r="T15" s="158">
        <v>1.094354</v>
      </c>
      <c r="U15" s="158">
        <v>1.0935980000000001</v>
      </c>
      <c r="V15" s="158">
        <v>0.92587699999999995</v>
      </c>
      <c r="W15" s="158">
        <v>0.99030300000000004</v>
      </c>
      <c r="X15" s="158">
        <v>0.93493099999999996</v>
      </c>
      <c r="Y15" s="158">
        <v>0.73667800000000006</v>
      </c>
      <c r="Z15" s="158">
        <v>0.526146</v>
      </c>
      <c r="AA15" s="158">
        <v>1.205532</v>
      </c>
      <c r="AB15" s="158">
        <v>0.85827799999999999</v>
      </c>
      <c r="AC15" s="158">
        <v>0.640239</v>
      </c>
    </row>
    <row r="16" spans="1:29">
      <c r="B16" s="159" t="s">
        <v>364</v>
      </c>
      <c r="C16" s="157">
        <v>687.37475099999995</v>
      </c>
      <c r="D16" s="157">
        <v>663.47490700000003</v>
      </c>
      <c r="E16" s="157">
        <v>660.76170999999999</v>
      </c>
      <c r="F16" s="157">
        <v>667.82230900000002</v>
      </c>
      <c r="G16" s="157">
        <v>665.05797299999995</v>
      </c>
      <c r="H16" s="157">
        <v>651.41794800000002</v>
      </c>
      <c r="I16" s="157">
        <v>636.338436</v>
      </c>
      <c r="J16" s="157">
        <v>631.44027300000005</v>
      </c>
      <c r="K16" s="157">
        <v>626.01383199999998</v>
      </c>
      <c r="L16" s="157">
        <v>625.75685499999997</v>
      </c>
      <c r="M16" s="157">
        <v>615.009638</v>
      </c>
      <c r="N16" s="157">
        <v>609.27178700000002</v>
      </c>
      <c r="O16" s="157">
        <v>625.36424399999999</v>
      </c>
      <c r="P16" s="157">
        <v>619.15225299999997</v>
      </c>
      <c r="Q16" s="157">
        <v>616.22504700000002</v>
      </c>
      <c r="R16" s="157">
        <v>606.83586700000001</v>
      </c>
      <c r="S16" s="157">
        <v>592.14085799999998</v>
      </c>
      <c r="T16" s="158">
        <v>596.85521100000005</v>
      </c>
      <c r="U16" s="158">
        <v>577.54870800000003</v>
      </c>
      <c r="V16" s="158">
        <v>575.90734299999997</v>
      </c>
      <c r="W16" s="158">
        <v>567.06355199999996</v>
      </c>
      <c r="X16" s="158">
        <v>540.21554900000001</v>
      </c>
      <c r="Y16" s="158">
        <v>526.82393999999999</v>
      </c>
      <c r="Z16" s="158">
        <v>527.02582900000004</v>
      </c>
      <c r="AA16" s="158">
        <v>497.05129699999998</v>
      </c>
      <c r="AB16" s="158">
        <v>523.10618899999997</v>
      </c>
      <c r="AC16" s="158">
        <v>519.20231100000001</v>
      </c>
    </row>
    <row r="17" spans="2:29">
      <c r="B17" s="159" t="s">
        <v>365</v>
      </c>
      <c r="C17" s="157">
        <v>4.5118679999999998</v>
      </c>
      <c r="D17" s="157">
        <v>4.6482619999999999</v>
      </c>
      <c r="E17" s="157">
        <v>4.5873160000000004</v>
      </c>
      <c r="F17" s="157">
        <v>4.2290169999999998</v>
      </c>
      <c r="G17" s="157">
        <v>3.5614340000000002</v>
      </c>
      <c r="H17" s="157">
        <v>3.950701</v>
      </c>
      <c r="I17" s="157">
        <v>3.5553880000000002</v>
      </c>
      <c r="J17" s="157">
        <v>3.7627039999999998</v>
      </c>
      <c r="K17" s="157">
        <v>3.560743</v>
      </c>
      <c r="L17" s="157">
        <v>3.5862259999999999</v>
      </c>
      <c r="M17" s="157">
        <v>3.6542140000000001</v>
      </c>
      <c r="N17" s="157">
        <v>4.0324739999999997</v>
      </c>
      <c r="O17" s="157">
        <v>4.5180059999999997</v>
      </c>
      <c r="P17" s="157">
        <v>5.2849909999999998</v>
      </c>
      <c r="Q17" s="157">
        <v>5.2358460000000004</v>
      </c>
      <c r="R17" s="157">
        <v>5.7429569999999996</v>
      </c>
      <c r="S17" s="157">
        <v>6.4984650000000004</v>
      </c>
      <c r="T17" s="157">
        <v>6.69611</v>
      </c>
      <c r="U17" s="157">
        <v>6.2701529999999996</v>
      </c>
      <c r="V17" s="157">
        <v>6.4233650000000004</v>
      </c>
      <c r="W17" s="157">
        <v>6.9788920000000001</v>
      </c>
      <c r="X17" s="157">
        <v>7.5425959999999996</v>
      </c>
      <c r="Y17" s="157">
        <v>7.7448230000000002</v>
      </c>
      <c r="Z17" s="157">
        <v>8.3780610000000006</v>
      </c>
      <c r="AA17" s="157">
        <v>8.4300359999999994</v>
      </c>
      <c r="AB17" s="157">
        <v>8.4828309999999991</v>
      </c>
      <c r="AC17" s="157">
        <v>7.5188160000000002</v>
      </c>
    </row>
    <row r="18" spans="2:29">
      <c r="B18" s="159" t="s">
        <v>366</v>
      </c>
      <c r="C18" s="163" t="s">
        <v>367</v>
      </c>
      <c r="D18" s="163" t="s">
        <v>367</v>
      </c>
      <c r="E18" s="163" t="s">
        <v>367</v>
      </c>
      <c r="F18" s="163" t="s">
        <v>367</v>
      </c>
      <c r="G18" s="163" t="s">
        <v>367</v>
      </c>
      <c r="H18" s="163" t="s">
        <v>367</v>
      </c>
      <c r="I18" s="163" t="s">
        <v>367</v>
      </c>
      <c r="J18" s="163" t="s">
        <v>367</v>
      </c>
      <c r="K18" s="163" t="s">
        <v>367</v>
      </c>
      <c r="L18" s="163" t="s">
        <v>367</v>
      </c>
      <c r="M18" s="163" t="s">
        <v>367</v>
      </c>
      <c r="N18" s="163" t="s">
        <v>367</v>
      </c>
      <c r="O18" s="163" t="s">
        <v>367</v>
      </c>
      <c r="P18" s="163" t="s">
        <v>367</v>
      </c>
      <c r="Q18" s="163" t="s">
        <v>367</v>
      </c>
      <c r="R18" s="163">
        <v>2.8726370000000001</v>
      </c>
      <c r="S18" s="163">
        <v>2.8238759999999998</v>
      </c>
      <c r="T18" s="163">
        <v>13.400586000000001</v>
      </c>
      <c r="U18" s="163">
        <v>14.178159000000001</v>
      </c>
      <c r="V18" s="163">
        <v>15.382932</v>
      </c>
      <c r="W18" s="163">
        <v>18.021242999999998</v>
      </c>
      <c r="X18" s="163">
        <v>25.818014000000002</v>
      </c>
      <c r="Y18" s="163">
        <v>25.983803000000002</v>
      </c>
      <c r="Z18" s="163">
        <v>23.762941000000001</v>
      </c>
      <c r="AA18" s="163">
        <v>24.259967</v>
      </c>
      <c r="AB18" s="163" t="s">
        <v>367</v>
      </c>
      <c r="AC18" s="163" t="s">
        <v>367</v>
      </c>
    </row>
    <row r="19" spans="2:29">
      <c r="B19" s="159" t="s">
        <v>369</v>
      </c>
      <c r="C19" s="157">
        <v>0</v>
      </c>
      <c r="D19" s="157">
        <v>0</v>
      </c>
      <c r="E19" s="157">
        <v>0</v>
      </c>
      <c r="F19" s="157">
        <v>0</v>
      </c>
      <c r="G19" s="157">
        <v>0</v>
      </c>
      <c r="H19" s="157">
        <v>0</v>
      </c>
      <c r="I19" s="157">
        <v>0</v>
      </c>
      <c r="J19" s="157">
        <v>0</v>
      </c>
      <c r="K19" s="157">
        <v>0</v>
      </c>
      <c r="L19" s="157">
        <v>0</v>
      </c>
      <c r="M19" s="157">
        <v>0</v>
      </c>
      <c r="N19" s="163" t="s">
        <v>367</v>
      </c>
      <c r="O19" s="163" t="s">
        <v>367</v>
      </c>
      <c r="P19" s="163" t="s">
        <v>367</v>
      </c>
      <c r="Q19" s="163" t="s">
        <v>367</v>
      </c>
      <c r="R19" s="163" t="s">
        <v>367</v>
      </c>
      <c r="S19" s="163" t="s">
        <v>367</v>
      </c>
      <c r="T19" s="163" t="s">
        <v>367</v>
      </c>
      <c r="U19" s="163" t="s">
        <v>367</v>
      </c>
      <c r="V19" s="163" t="s">
        <v>367</v>
      </c>
      <c r="W19" s="163" t="s">
        <v>367</v>
      </c>
      <c r="X19" s="163" t="s">
        <v>367</v>
      </c>
      <c r="Y19" s="163" t="s">
        <v>367</v>
      </c>
      <c r="Z19" s="163" t="s">
        <v>367</v>
      </c>
      <c r="AA19" s="163" t="s">
        <v>367</v>
      </c>
      <c r="AB19" s="163" t="s">
        <v>367</v>
      </c>
      <c r="AC19" s="163" t="s">
        <v>367</v>
      </c>
    </row>
    <row r="20" spans="2:29">
      <c r="B20" s="159" t="s">
        <v>370</v>
      </c>
      <c r="C20" s="157">
        <v>12.446230999999999</v>
      </c>
      <c r="D20" s="157">
        <v>13.200396</v>
      </c>
      <c r="E20" s="157">
        <v>15.490126</v>
      </c>
      <c r="F20" s="157">
        <v>11.677123</v>
      </c>
      <c r="G20" s="157">
        <v>11.244078</v>
      </c>
      <c r="H20" s="157">
        <v>12.351041</v>
      </c>
      <c r="I20" s="157">
        <v>11.680451</v>
      </c>
      <c r="J20" s="157">
        <v>10.496555000000001</v>
      </c>
      <c r="K20" s="157">
        <v>9.9980469999999997</v>
      </c>
      <c r="L20" s="157">
        <v>8.354317</v>
      </c>
      <c r="M20" s="157">
        <v>5.8296479999999997</v>
      </c>
      <c r="N20" s="157">
        <v>5.895073</v>
      </c>
      <c r="O20" s="157">
        <v>4.1183079999999999</v>
      </c>
      <c r="P20" s="157">
        <v>3.8238210000000001</v>
      </c>
      <c r="Q20" s="157">
        <v>3.6435209999999998</v>
      </c>
      <c r="R20" s="157">
        <v>2.7508089999999998</v>
      </c>
      <c r="S20" s="157">
        <v>4.2379129999999998</v>
      </c>
      <c r="T20" s="158">
        <v>5.0354010000000002</v>
      </c>
      <c r="U20" s="158">
        <v>5.344398</v>
      </c>
      <c r="V20" s="158">
        <v>4.2528920000000001</v>
      </c>
      <c r="W20" s="158">
        <v>4.565302</v>
      </c>
      <c r="X20" s="158">
        <v>5.101261</v>
      </c>
      <c r="Y20" s="158">
        <v>5.5547339999999998</v>
      </c>
      <c r="Z20" s="158">
        <v>4.5163120000000001</v>
      </c>
      <c r="AA20" s="158">
        <v>3.990777</v>
      </c>
      <c r="AB20" s="158">
        <v>4.1021150000000004</v>
      </c>
      <c r="AC20" s="158">
        <v>4.7832600000000003</v>
      </c>
    </row>
    <row r="21" spans="2:29">
      <c r="B21" s="161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</row>
    <row r="22" spans="2:29">
      <c r="B22" s="162" t="s">
        <v>456</v>
      </c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</row>
    <row r="23" spans="2:29">
      <c r="B23" s="177" t="s">
        <v>363</v>
      </c>
      <c r="C23" s="157">
        <v>0.16111200000000001</v>
      </c>
      <c r="D23" s="157">
        <v>0.28338600000000003</v>
      </c>
      <c r="E23" s="157">
        <v>0.31187399999999998</v>
      </c>
      <c r="F23" s="157">
        <v>0.31363799999999997</v>
      </c>
      <c r="G23" s="157">
        <v>0.31457099999999999</v>
      </c>
      <c r="H23" s="157">
        <v>0.20990500000000001</v>
      </c>
      <c r="I23" s="157">
        <v>0.185223</v>
      </c>
      <c r="J23" s="157">
        <v>0.304558</v>
      </c>
      <c r="K23" s="157">
        <v>0.26839099999999999</v>
      </c>
      <c r="L23" s="157">
        <v>0.19140399999999999</v>
      </c>
      <c r="M23" s="157">
        <v>0.156642</v>
      </c>
      <c r="N23" s="157">
        <v>0.162823</v>
      </c>
      <c r="O23" s="157">
        <v>0.1361</v>
      </c>
      <c r="P23" s="157">
        <v>0.14055599999999999</v>
      </c>
      <c r="Q23" s="157">
        <v>0.15071399999999999</v>
      </c>
      <c r="R23" s="157">
        <v>0.176376</v>
      </c>
      <c r="S23" s="157">
        <v>0.19744100000000001</v>
      </c>
      <c r="T23" s="158">
        <v>0.17563599999999999</v>
      </c>
      <c r="U23" s="158">
        <v>0.18092900000000001</v>
      </c>
      <c r="V23" s="158">
        <v>0.15357199999999999</v>
      </c>
      <c r="W23" s="158">
        <v>0.16570799999999999</v>
      </c>
      <c r="X23" s="158">
        <v>0.161303</v>
      </c>
      <c r="Y23" s="158">
        <v>0.12996099999999999</v>
      </c>
      <c r="Z23" s="158">
        <v>9.3254000000000004E-2</v>
      </c>
      <c r="AA23" s="158">
        <v>0.225359</v>
      </c>
      <c r="AB23" s="158">
        <v>0.15996299999999999</v>
      </c>
      <c r="AC23" s="158">
        <v>0.120313</v>
      </c>
    </row>
    <row r="24" spans="2:29">
      <c r="B24" s="159" t="s">
        <v>364</v>
      </c>
      <c r="C24" s="157">
        <v>97.435085000000001</v>
      </c>
      <c r="D24" s="157">
        <v>97.104333999999994</v>
      </c>
      <c r="E24" s="157">
        <v>96.748396999999997</v>
      </c>
      <c r="F24" s="157">
        <v>97.367276000000004</v>
      </c>
      <c r="G24" s="157">
        <v>97.514561</v>
      </c>
      <c r="H24" s="157">
        <v>97.353814999999997</v>
      </c>
      <c r="I24" s="157">
        <v>97.480795999999998</v>
      </c>
      <c r="J24" s="157">
        <v>97.493824000000004</v>
      </c>
      <c r="K24" s="157">
        <v>97.617322000000001</v>
      </c>
      <c r="L24" s="157">
        <v>97.939734000000001</v>
      </c>
      <c r="M24" s="157">
        <v>98.327088000000003</v>
      </c>
      <c r="N24" s="157">
        <v>98.236498999999995</v>
      </c>
      <c r="O24" s="157">
        <v>98.503559999999993</v>
      </c>
      <c r="P24" s="157">
        <v>98.411636999999999</v>
      </c>
      <c r="Q24" s="157">
        <v>98.430965999999998</v>
      </c>
      <c r="R24" s="157">
        <v>97.988245000000006</v>
      </c>
      <c r="S24" s="157">
        <v>97.568209999999993</v>
      </c>
      <c r="T24" s="158">
        <v>95.790847999999997</v>
      </c>
      <c r="U24" s="158">
        <v>95.551828</v>
      </c>
      <c r="V24" s="158">
        <v>95.524066000000005</v>
      </c>
      <c r="W24" s="158">
        <v>94.887090000000001</v>
      </c>
      <c r="X24" s="158">
        <v>93.202905000000001</v>
      </c>
      <c r="Y24" s="158">
        <v>92.939848999999995</v>
      </c>
      <c r="Z24" s="158">
        <v>93.409632999999999</v>
      </c>
      <c r="AA24" s="158">
        <v>92.917619999999999</v>
      </c>
      <c r="AB24" s="158">
        <v>97.494504000000006</v>
      </c>
      <c r="AC24" s="158">
        <v>97.567894999999993</v>
      </c>
    </row>
    <row r="25" spans="2:29">
      <c r="B25" s="159" t="s">
        <v>365</v>
      </c>
      <c r="C25" s="158">
        <v>0.63955499999999998</v>
      </c>
      <c r="D25" s="158">
        <v>0.680307</v>
      </c>
      <c r="E25" s="158">
        <v>0.67167299999999996</v>
      </c>
      <c r="F25" s="158">
        <v>0.61658299999999999</v>
      </c>
      <c r="G25" s="158">
        <v>0.52219800000000005</v>
      </c>
      <c r="H25" s="158">
        <v>0.59042899999999998</v>
      </c>
      <c r="I25" s="158">
        <v>0.544651</v>
      </c>
      <c r="J25" s="158">
        <v>0.58095799999999997</v>
      </c>
      <c r="K25" s="158">
        <v>0.55524399999999996</v>
      </c>
      <c r="L25" s="158">
        <v>0.56129499999999999</v>
      </c>
      <c r="M25" s="158">
        <v>0.58423199999999997</v>
      </c>
      <c r="N25" s="158">
        <v>0.65017999999999998</v>
      </c>
      <c r="O25" s="158">
        <v>0.71164899999999998</v>
      </c>
      <c r="P25" s="158">
        <v>0.84002699999999997</v>
      </c>
      <c r="Q25" s="158">
        <v>0.83633299999999999</v>
      </c>
      <c r="R25" s="158">
        <v>0.927338</v>
      </c>
      <c r="S25" s="158">
        <v>1.070765</v>
      </c>
      <c r="T25" s="158">
        <v>1.074676</v>
      </c>
      <c r="U25" s="158">
        <v>1.037358</v>
      </c>
      <c r="V25" s="158">
        <v>1.0654250000000001</v>
      </c>
      <c r="W25" s="158">
        <v>1.1677820000000001</v>
      </c>
      <c r="X25" s="158">
        <v>1.3013170000000001</v>
      </c>
      <c r="Y25" s="158">
        <v>1.366306</v>
      </c>
      <c r="Z25" s="158">
        <v>1.4849209999999999</v>
      </c>
      <c r="AA25" s="158">
        <v>1.5758909999999999</v>
      </c>
      <c r="AB25" s="158">
        <v>1.580997</v>
      </c>
      <c r="AC25" s="158">
        <v>1.412927</v>
      </c>
    </row>
    <row r="26" spans="2:29">
      <c r="B26" s="159" t="s">
        <v>366</v>
      </c>
      <c r="C26" s="160" t="s">
        <v>367</v>
      </c>
      <c r="D26" s="160" t="s">
        <v>367</v>
      </c>
      <c r="E26" s="160" t="s">
        <v>367</v>
      </c>
      <c r="F26" s="160" t="s">
        <v>367</v>
      </c>
      <c r="G26" s="160" t="s">
        <v>367</v>
      </c>
      <c r="H26" s="160" t="s">
        <v>367</v>
      </c>
      <c r="I26" s="160" t="s">
        <v>367</v>
      </c>
      <c r="J26" s="160" t="s">
        <v>367</v>
      </c>
      <c r="K26" s="160" t="s">
        <v>367</v>
      </c>
      <c r="L26" s="160" t="s">
        <v>367</v>
      </c>
      <c r="M26" s="160" t="s">
        <v>367</v>
      </c>
      <c r="N26" s="160" t="s">
        <v>367</v>
      </c>
      <c r="O26" s="160" t="s">
        <v>367</v>
      </c>
      <c r="P26" s="160" t="s">
        <v>367</v>
      </c>
      <c r="Q26" s="160" t="s">
        <v>367</v>
      </c>
      <c r="R26" s="160">
        <v>0.46385599999999999</v>
      </c>
      <c r="S26" s="160">
        <v>0.46529599999999999</v>
      </c>
      <c r="T26" s="160">
        <v>2.1506949999999998</v>
      </c>
      <c r="U26" s="160">
        <v>2.345688</v>
      </c>
      <c r="V26" s="160">
        <v>2.5515219999999998</v>
      </c>
      <c r="W26" s="160">
        <v>3.0155059999999998</v>
      </c>
      <c r="X26" s="160">
        <v>4.4543590000000002</v>
      </c>
      <c r="Y26" s="160">
        <v>4.5839429999999997</v>
      </c>
      <c r="Z26" s="160">
        <v>4.2117250000000004</v>
      </c>
      <c r="AA26" s="160">
        <v>4.5351020000000002</v>
      </c>
      <c r="AB26" s="160" t="s">
        <v>367</v>
      </c>
      <c r="AC26" s="160" t="s">
        <v>367</v>
      </c>
    </row>
    <row r="27" spans="2:29">
      <c r="B27" s="159" t="s">
        <v>369</v>
      </c>
      <c r="C27" s="158">
        <v>0</v>
      </c>
      <c r="D27" s="158">
        <v>0</v>
      </c>
      <c r="E27" s="158">
        <v>0</v>
      </c>
      <c r="F27" s="158">
        <v>0</v>
      </c>
      <c r="G27" s="158">
        <v>0</v>
      </c>
      <c r="H27" s="158">
        <v>0</v>
      </c>
      <c r="I27" s="158">
        <v>0</v>
      </c>
      <c r="J27" s="158">
        <v>0</v>
      </c>
      <c r="K27" s="158">
        <v>0</v>
      </c>
      <c r="L27" s="158">
        <v>0</v>
      </c>
      <c r="M27" s="158">
        <v>0</v>
      </c>
      <c r="N27" s="160" t="s">
        <v>367</v>
      </c>
      <c r="O27" s="160" t="s">
        <v>367</v>
      </c>
      <c r="P27" s="160" t="s">
        <v>367</v>
      </c>
      <c r="Q27" s="160" t="s">
        <v>367</v>
      </c>
      <c r="R27" s="160" t="s">
        <v>367</v>
      </c>
      <c r="S27" s="160" t="s">
        <v>367</v>
      </c>
      <c r="T27" s="160" t="s">
        <v>367</v>
      </c>
      <c r="U27" s="160" t="s">
        <v>367</v>
      </c>
      <c r="V27" s="160" t="s">
        <v>367</v>
      </c>
      <c r="W27" s="160" t="s">
        <v>367</v>
      </c>
      <c r="X27" s="160" t="s">
        <v>367</v>
      </c>
      <c r="Y27" s="160" t="s">
        <v>367</v>
      </c>
      <c r="Z27" s="160" t="s">
        <v>367</v>
      </c>
      <c r="AA27" s="160" t="s">
        <v>367</v>
      </c>
      <c r="AB27" s="160" t="s">
        <v>367</v>
      </c>
      <c r="AC27" s="160" t="s">
        <v>367</v>
      </c>
    </row>
    <row r="28" spans="2:29">
      <c r="B28" s="159" t="s">
        <v>370</v>
      </c>
      <c r="C28" s="157">
        <v>1.764248</v>
      </c>
      <c r="D28" s="157">
        <v>1.9319729999999999</v>
      </c>
      <c r="E28" s="157">
        <v>2.2680560000000001</v>
      </c>
      <c r="F28" s="157">
        <v>1.7025030000000001</v>
      </c>
      <c r="G28" s="157">
        <v>1.6486700000000001</v>
      </c>
      <c r="H28" s="157">
        <v>1.845852</v>
      </c>
      <c r="I28" s="157">
        <v>1.7893300000000001</v>
      </c>
      <c r="J28" s="157">
        <v>1.6206590000000001</v>
      </c>
      <c r="K28" s="157">
        <v>1.559043</v>
      </c>
      <c r="L28" s="157">
        <v>1.3075680000000001</v>
      </c>
      <c r="M28" s="157">
        <v>0.93203800000000003</v>
      </c>
      <c r="N28" s="157">
        <v>0.95049799999999995</v>
      </c>
      <c r="O28" s="157">
        <v>0.64869100000000002</v>
      </c>
      <c r="P28" s="157">
        <v>0.60777999999999999</v>
      </c>
      <c r="Q28" s="157">
        <v>0.58198799999999995</v>
      </c>
      <c r="R28" s="157">
        <v>0.44418400000000002</v>
      </c>
      <c r="S28" s="157">
        <v>0.69828900000000005</v>
      </c>
      <c r="T28" s="158">
        <v>0.808145</v>
      </c>
      <c r="U28" s="158">
        <v>0.88419700000000001</v>
      </c>
      <c r="V28" s="158">
        <v>0.70541500000000001</v>
      </c>
      <c r="W28" s="158">
        <v>0.76391500000000001</v>
      </c>
      <c r="X28" s="158">
        <v>0.88011600000000001</v>
      </c>
      <c r="Y28" s="158">
        <v>0.97994099999999995</v>
      </c>
      <c r="Z28" s="158">
        <v>0.80046799999999996</v>
      </c>
      <c r="AA28" s="158">
        <v>0.746027</v>
      </c>
      <c r="AB28" s="158">
        <v>0.76453599999999999</v>
      </c>
      <c r="AC28" s="158">
        <v>0.89886500000000003</v>
      </c>
    </row>
    <row r="29" spans="2:29">
      <c r="B29" s="13"/>
    </row>
    <row r="30" spans="2:29">
      <c r="B30" s="164" t="s">
        <v>374</v>
      </c>
    </row>
    <row r="31" spans="2:29">
      <c r="B31" s="165" t="s">
        <v>490</v>
      </c>
      <c r="C31" s="10">
        <v>311376.139479</v>
      </c>
      <c r="D31" s="10">
        <v>307204.56073199998</v>
      </c>
      <c r="E31" s="10">
        <v>315014.81183600001</v>
      </c>
      <c r="F31" s="10">
        <v>319626.204195</v>
      </c>
      <c r="G31" s="10">
        <v>321400.80895400001</v>
      </c>
      <c r="H31" s="10">
        <v>320184.86112900003</v>
      </c>
      <c r="I31" s="10">
        <v>313964.870696</v>
      </c>
      <c r="J31" s="10">
        <v>315595.10729399999</v>
      </c>
      <c r="K31" s="10">
        <v>312422.38546000002</v>
      </c>
      <c r="L31" s="10">
        <v>314089.60819300002</v>
      </c>
      <c r="M31" s="10">
        <v>311440.446406</v>
      </c>
      <c r="N31" s="10">
        <v>311274.92815499997</v>
      </c>
      <c r="O31" s="10">
        <v>321777.04139600002</v>
      </c>
      <c r="P31" s="10">
        <v>322252.18307799997</v>
      </c>
      <c r="Q31" s="10">
        <v>322403.76702500001</v>
      </c>
      <c r="R31" s="10">
        <v>321007.66655999998</v>
      </c>
      <c r="S31" s="10">
        <v>316888.86869700003</v>
      </c>
      <c r="T31" s="166">
        <v>327814.71375</v>
      </c>
      <c r="U31" s="166">
        <v>321201.44094599999</v>
      </c>
      <c r="V31" s="166">
        <v>322750.86412099999</v>
      </c>
      <c r="W31" s="166">
        <v>322013.412381</v>
      </c>
      <c r="X31" s="166">
        <v>314621.60197999998</v>
      </c>
      <c r="Y31" s="166">
        <v>310629.60793100001</v>
      </c>
      <c r="Z31" s="166">
        <v>311182.94090500002</v>
      </c>
      <c r="AA31" s="166">
        <v>296123.65503999998</v>
      </c>
      <c r="AB31" s="166">
        <v>299494.49011299998</v>
      </c>
      <c r="AC31" s="166">
        <v>299061.825663</v>
      </c>
    </row>
    <row r="32" spans="2:29">
      <c r="B32" s="183"/>
    </row>
    <row r="33" spans="1:29">
      <c r="A33" s="152"/>
      <c r="B33" s="164" t="s">
        <v>491</v>
      </c>
      <c r="C33" s="167">
        <v>2.2656499999999999</v>
      </c>
      <c r="D33" s="167">
        <v>2.2241200000000001</v>
      </c>
      <c r="E33" s="167">
        <v>2.1680540000000001</v>
      </c>
      <c r="F33" s="167">
        <v>2.14588</v>
      </c>
      <c r="G33" s="167">
        <v>2.1219890000000001</v>
      </c>
      <c r="H33" s="167">
        <v>2.0898059999999998</v>
      </c>
      <c r="I33" s="167">
        <v>2.079161</v>
      </c>
      <c r="J33" s="167">
        <v>2.052225</v>
      </c>
      <c r="K33" s="167">
        <v>2.0526499999999999</v>
      </c>
      <c r="L33" s="167">
        <v>2.034198</v>
      </c>
      <c r="M33" s="167">
        <v>2.008324</v>
      </c>
      <c r="N33" s="167">
        <v>1.99248</v>
      </c>
      <c r="O33" s="167">
        <v>1.9729950000000001</v>
      </c>
      <c r="P33" s="167">
        <v>1.952339</v>
      </c>
      <c r="Q33" s="167">
        <v>1.941813</v>
      </c>
      <c r="R33" s="167">
        <v>1.9292199999999999</v>
      </c>
      <c r="S33" s="167">
        <v>1.9151800000000001</v>
      </c>
      <c r="T33" s="168">
        <v>1.9007130000000001</v>
      </c>
      <c r="U33" s="168">
        <v>1.881794</v>
      </c>
      <c r="V33" s="168">
        <v>1.8679809999999999</v>
      </c>
      <c r="W33" s="168">
        <v>1.8558829999999999</v>
      </c>
      <c r="X33" s="168">
        <v>1.842252</v>
      </c>
      <c r="Y33" s="168">
        <v>1.8248230000000001</v>
      </c>
      <c r="Z33" s="168">
        <v>1.8131109999999999</v>
      </c>
      <c r="AA33" s="168">
        <v>1.806467</v>
      </c>
      <c r="AB33" s="168">
        <v>1.791517</v>
      </c>
      <c r="AC33" s="168">
        <v>1.77938</v>
      </c>
    </row>
    <row r="34" spans="1:29">
      <c r="A34" s="152"/>
      <c r="B34" s="164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</row>
    <row r="35" spans="1:29">
      <c r="A35" s="182"/>
      <c r="B35" s="13"/>
    </row>
    <row r="36" spans="1:29" ht="15">
      <c r="A36" s="152"/>
      <c r="B36" s="153" t="s">
        <v>492</v>
      </c>
      <c r="C36" s="154">
        <v>49.306182</v>
      </c>
      <c r="D36" s="154">
        <v>47.696871999999999</v>
      </c>
      <c r="E36" s="154">
        <v>47.645944</v>
      </c>
      <c r="F36" s="154">
        <v>47.865273000000002</v>
      </c>
      <c r="G36" s="154">
        <v>47.705098999999997</v>
      </c>
      <c r="H36" s="154">
        <v>46.949126999999997</v>
      </c>
      <c r="I36" s="154">
        <v>45.948647999999999</v>
      </c>
      <c r="J36" s="154">
        <v>45.717409000000004</v>
      </c>
      <c r="K36" s="154">
        <v>44.981898000000001</v>
      </c>
      <c r="L36" s="154">
        <v>44.986932000000003</v>
      </c>
      <c r="M36" s="154">
        <v>44.040595000000003</v>
      </c>
      <c r="N36" s="154">
        <v>43.703512000000003</v>
      </c>
      <c r="O36" s="154">
        <v>44.721775999999998</v>
      </c>
      <c r="P36" s="154">
        <v>44.285949000000002</v>
      </c>
      <c r="Q36" s="154">
        <v>43.798949</v>
      </c>
      <c r="R36" s="154">
        <v>43.125546</v>
      </c>
      <c r="S36" s="154">
        <v>42.016958000000002</v>
      </c>
      <c r="T36" s="155">
        <v>42.904074999999999</v>
      </c>
      <c r="U36" s="155">
        <v>41.414017000000001</v>
      </c>
      <c r="V36" s="155">
        <v>41.179425999999999</v>
      </c>
      <c r="W36" s="155">
        <v>40.683276999999997</v>
      </c>
      <c r="X36" s="155">
        <v>39.290947000000003</v>
      </c>
      <c r="Y36" s="155">
        <v>38.298001999999997</v>
      </c>
      <c r="Z36" s="155">
        <v>38.035964</v>
      </c>
      <c r="AA36" s="155">
        <v>35.928412000000002</v>
      </c>
      <c r="AB36" s="155">
        <v>36.112954999999999</v>
      </c>
      <c r="AC36" s="155">
        <v>35.677846000000002</v>
      </c>
    </row>
    <row r="37" spans="1:29" ht="15">
      <c r="B37" s="162" t="s">
        <v>460</v>
      </c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</row>
    <row r="38" spans="1:29">
      <c r="B38" s="177" t="s">
        <v>363</v>
      </c>
      <c r="C38" s="157">
        <v>5.7167999999999997E-2</v>
      </c>
      <c r="D38" s="157">
        <v>9.7259999999999999E-2</v>
      </c>
      <c r="E38" s="157">
        <v>0.106851</v>
      </c>
      <c r="F38" s="157">
        <v>0.107544</v>
      </c>
      <c r="G38" s="157">
        <v>0.105753</v>
      </c>
      <c r="H38" s="157">
        <v>7.0124000000000006E-2</v>
      </c>
      <c r="I38" s="157">
        <v>6.0304000000000003E-2</v>
      </c>
      <c r="J38" s="157">
        <v>9.8329E-2</v>
      </c>
      <c r="K38" s="157">
        <v>8.5685999999999998E-2</v>
      </c>
      <c r="L38" s="157">
        <v>6.0944999999999999E-2</v>
      </c>
      <c r="M38" s="157">
        <v>4.9007000000000002E-2</v>
      </c>
      <c r="N38" s="157">
        <v>5.0379E-2</v>
      </c>
      <c r="O38" s="157">
        <v>4.3105999999999998E-2</v>
      </c>
      <c r="P38" s="157">
        <v>4.3989E-2</v>
      </c>
      <c r="Q38" s="157">
        <v>4.6924E-2</v>
      </c>
      <c r="R38" s="157">
        <v>5.425E-2</v>
      </c>
      <c r="S38" s="157">
        <v>5.9637999999999997E-2</v>
      </c>
      <c r="T38" s="158">
        <v>5.4566999999999997E-2</v>
      </c>
      <c r="U38" s="158">
        <v>5.4315000000000002E-2</v>
      </c>
      <c r="V38" s="158">
        <v>4.5782000000000003E-2</v>
      </c>
      <c r="W38" s="158">
        <v>4.8853000000000001E-2</v>
      </c>
      <c r="X38" s="158">
        <v>4.6073000000000003E-2</v>
      </c>
      <c r="Y38" s="158">
        <v>3.6135E-2</v>
      </c>
      <c r="Z38" s="158">
        <v>2.5735000000000001E-2</v>
      </c>
      <c r="AA38" s="158">
        <v>5.8737999999999999E-2</v>
      </c>
      <c r="AB38" s="158">
        <v>4.1563000000000003E-2</v>
      </c>
      <c r="AC38" s="158">
        <v>3.1171000000000001E-2</v>
      </c>
    </row>
    <row r="39" spans="1:29">
      <c r="B39" s="159" t="s">
        <v>364</v>
      </c>
      <c r="C39" s="157">
        <v>48.177809000000003</v>
      </c>
      <c r="D39" s="157">
        <v>46.473199000000001</v>
      </c>
      <c r="E39" s="157">
        <v>46.278905999999999</v>
      </c>
      <c r="F39" s="157">
        <v>46.752898000000002</v>
      </c>
      <c r="G39" s="157">
        <v>46.668066000000003</v>
      </c>
      <c r="H39" s="157">
        <v>45.853253000000002</v>
      </c>
      <c r="I39" s="157">
        <v>44.931075999999997</v>
      </c>
      <c r="J39" s="157">
        <v>44.718381999999998</v>
      </c>
      <c r="K39" s="157">
        <v>44.032133000000002</v>
      </c>
      <c r="L39" s="157">
        <v>44.160001000000001</v>
      </c>
      <c r="M39" s="157">
        <v>43.374243</v>
      </c>
      <c r="N39" s="157">
        <v>43.004587999999998</v>
      </c>
      <c r="O39" s="157">
        <v>44.103251</v>
      </c>
      <c r="P39" s="157">
        <v>43.629257000000003</v>
      </c>
      <c r="Q39" s="157">
        <v>43.153790999999998</v>
      </c>
      <c r="R39" s="157">
        <v>42.296351000000001</v>
      </c>
      <c r="S39" s="157">
        <v>41.042541999999997</v>
      </c>
      <c r="T39" s="158">
        <v>41.166460000000001</v>
      </c>
      <c r="U39" s="158">
        <v>39.642294999999997</v>
      </c>
      <c r="V39" s="158">
        <v>39.397736000000002</v>
      </c>
      <c r="W39" s="158">
        <v>38.670600999999998</v>
      </c>
      <c r="X39" s="158">
        <v>36.706946000000002</v>
      </c>
      <c r="Y39" s="158">
        <v>35.679451</v>
      </c>
      <c r="Z39" s="158">
        <v>35.596026000000002</v>
      </c>
      <c r="AA39" s="158">
        <v>33.459781</v>
      </c>
      <c r="AB39" s="158">
        <v>35.211317000000001</v>
      </c>
      <c r="AC39" s="158">
        <v>34.816327999999999</v>
      </c>
    </row>
    <row r="40" spans="1:29">
      <c r="B40" s="159" t="s">
        <v>365</v>
      </c>
      <c r="C40" s="157">
        <v>0.32072299999999998</v>
      </c>
      <c r="D40" s="157">
        <v>0.330457</v>
      </c>
      <c r="E40" s="157">
        <v>0.32616299999999998</v>
      </c>
      <c r="F40" s="157">
        <v>0.30072500000000002</v>
      </c>
      <c r="G40" s="157">
        <v>0.25328499999999998</v>
      </c>
      <c r="H40" s="157">
        <v>0.28100700000000001</v>
      </c>
      <c r="I40" s="157">
        <v>0.25296000000000002</v>
      </c>
      <c r="J40" s="157">
        <v>0.26777800000000002</v>
      </c>
      <c r="K40" s="157">
        <v>0.25597700000000001</v>
      </c>
      <c r="L40" s="157">
        <v>0.257859</v>
      </c>
      <c r="M40" s="157">
        <v>0.26277299999999998</v>
      </c>
      <c r="N40" s="157">
        <v>0.289995</v>
      </c>
      <c r="O40" s="157">
        <v>0.32493499999999997</v>
      </c>
      <c r="P40" s="157">
        <v>0.38013000000000002</v>
      </c>
      <c r="Q40" s="157">
        <v>0.37662899999999999</v>
      </c>
      <c r="R40" s="157">
        <v>0.41314899999999999</v>
      </c>
      <c r="S40" s="157">
        <v>0.46753600000000001</v>
      </c>
      <c r="T40" s="157">
        <v>0.48179300000000003</v>
      </c>
      <c r="U40" s="157">
        <v>0.45115100000000002</v>
      </c>
      <c r="V40" s="157">
        <v>0.46218900000000002</v>
      </c>
      <c r="W40" s="157">
        <v>0.50217400000000001</v>
      </c>
      <c r="X40" s="157">
        <v>0.54274599999999995</v>
      </c>
      <c r="Y40" s="157">
        <v>0.55730599999999997</v>
      </c>
      <c r="Z40" s="157">
        <v>0.60287500000000005</v>
      </c>
      <c r="AA40" s="157">
        <v>0.60662400000000005</v>
      </c>
      <c r="AB40" s="157">
        <v>0.61058599999999996</v>
      </c>
      <c r="AC40" s="157">
        <v>0.53943099999999999</v>
      </c>
    </row>
    <row r="41" spans="1:29">
      <c r="B41" s="159" t="s">
        <v>366</v>
      </c>
      <c r="C41" s="163" t="s">
        <v>367</v>
      </c>
      <c r="D41" s="163" t="s">
        <v>367</v>
      </c>
      <c r="E41" s="163" t="s">
        <v>367</v>
      </c>
      <c r="F41" s="163" t="s">
        <v>367</v>
      </c>
      <c r="G41" s="163" t="s">
        <v>367</v>
      </c>
      <c r="H41" s="163" t="s">
        <v>367</v>
      </c>
      <c r="I41" s="163" t="s">
        <v>367</v>
      </c>
      <c r="J41" s="163" t="s">
        <v>367</v>
      </c>
      <c r="K41" s="163" t="s">
        <v>367</v>
      </c>
      <c r="L41" s="163" t="s">
        <v>367</v>
      </c>
      <c r="M41" s="163" t="s">
        <v>367</v>
      </c>
      <c r="N41" s="163" t="s">
        <v>367</v>
      </c>
      <c r="O41" s="163" t="s">
        <v>367</v>
      </c>
      <c r="P41" s="163" t="s">
        <v>367</v>
      </c>
      <c r="Q41" s="163" t="s">
        <v>367</v>
      </c>
      <c r="R41" s="163">
        <v>0.19448499999999999</v>
      </c>
      <c r="S41" s="163">
        <v>0.18948200000000001</v>
      </c>
      <c r="T41" s="163">
        <v>0.89499200000000001</v>
      </c>
      <c r="U41" s="163">
        <v>0.94119900000000001</v>
      </c>
      <c r="V41" s="163">
        <v>1.0150490000000001</v>
      </c>
      <c r="W41" s="163">
        <v>1.1839789999999999</v>
      </c>
      <c r="X41" s="163">
        <v>1.684912</v>
      </c>
      <c r="Y41" s="163">
        <v>1.68726</v>
      </c>
      <c r="Z41" s="163">
        <v>1.5366359999999999</v>
      </c>
      <c r="AA41" s="163">
        <v>1.560541</v>
      </c>
      <c r="AB41" s="163" t="s">
        <v>367</v>
      </c>
      <c r="AC41" s="163" t="s">
        <v>367</v>
      </c>
    </row>
    <row r="42" spans="1:29">
      <c r="B42" s="159" t="s">
        <v>369</v>
      </c>
      <c r="C42" s="157">
        <v>0</v>
      </c>
      <c r="D42" s="157">
        <v>0</v>
      </c>
      <c r="E42" s="157">
        <v>0</v>
      </c>
      <c r="F42" s="157">
        <v>0</v>
      </c>
      <c r="G42" s="157">
        <v>0</v>
      </c>
      <c r="H42" s="157">
        <v>0</v>
      </c>
      <c r="I42" s="157">
        <v>0</v>
      </c>
      <c r="J42" s="157">
        <v>0</v>
      </c>
      <c r="K42" s="157">
        <v>0</v>
      </c>
      <c r="L42" s="157">
        <v>0</v>
      </c>
      <c r="M42" s="157">
        <v>0</v>
      </c>
      <c r="N42" s="163" t="s">
        <v>367</v>
      </c>
      <c r="O42" s="163" t="s">
        <v>367</v>
      </c>
      <c r="P42" s="163" t="s">
        <v>367</v>
      </c>
      <c r="Q42" s="163" t="s">
        <v>367</v>
      </c>
      <c r="R42" s="163" t="s">
        <v>367</v>
      </c>
      <c r="S42" s="163" t="s">
        <v>367</v>
      </c>
      <c r="T42" s="163" t="s">
        <v>367</v>
      </c>
      <c r="U42" s="163" t="s">
        <v>367</v>
      </c>
      <c r="V42" s="163" t="s">
        <v>367</v>
      </c>
      <c r="W42" s="163" t="s">
        <v>367</v>
      </c>
      <c r="X42" s="163" t="s">
        <v>367</v>
      </c>
      <c r="Y42" s="163" t="s">
        <v>367</v>
      </c>
      <c r="Z42" s="163" t="s">
        <v>367</v>
      </c>
      <c r="AA42" s="163" t="s">
        <v>367</v>
      </c>
      <c r="AB42" s="163" t="s">
        <v>367</v>
      </c>
      <c r="AC42" s="163" t="s">
        <v>367</v>
      </c>
    </row>
    <row r="43" spans="1:29">
      <c r="B43" s="159" t="s">
        <v>370</v>
      </c>
      <c r="C43" s="157">
        <v>0.75048199999999998</v>
      </c>
      <c r="D43" s="157">
        <v>0.79595700000000003</v>
      </c>
      <c r="E43" s="157">
        <v>0.93402300000000005</v>
      </c>
      <c r="F43" s="157">
        <v>0.70410700000000004</v>
      </c>
      <c r="G43" s="157">
        <v>0.67799500000000001</v>
      </c>
      <c r="H43" s="157">
        <v>0.74474200000000002</v>
      </c>
      <c r="I43" s="157">
        <v>0.70430700000000002</v>
      </c>
      <c r="J43" s="157">
        <v>0.63292099999999996</v>
      </c>
      <c r="K43" s="157">
        <v>0.60810200000000003</v>
      </c>
      <c r="L43" s="157">
        <v>0.508127</v>
      </c>
      <c r="M43" s="157">
        <v>0.35457100000000003</v>
      </c>
      <c r="N43" s="157">
        <v>0.35855100000000001</v>
      </c>
      <c r="O43" s="157">
        <v>0.25048399999999998</v>
      </c>
      <c r="P43" s="157">
        <v>0.232573</v>
      </c>
      <c r="Q43" s="157">
        <v>0.221606</v>
      </c>
      <c r="R43" s="157">
        <v>0.16730999999999999</v>
      </c>
      <c r="S43" s="157">
        <v>0.25775900000000002</v>
      </c>
      <c r="T43" s="158">
        <v>0.30626300000000001</v>
      </c>
      <c r="U43" s="158">
        <v>0.32505699999999998</v>
      </c>
      <c r="V43" s="158">
        <v>0.25867000000000001</v>
      </c>
      <c r="W43" s="158">
        <v>0.277671</v>
      </c>
      <c r="X43" s="158">
        <v>0.31026900000000002</v>
      </c>
      <c r="Y43" s="158">
        <v>0.33784999999999998</v>
      </c>
      <c r="Z43" s="158">
        <v>0.27469100000000002</v>
      </c>
      <c r="AA43" s="158">
        <v>0.242727</v>
      </c>
      <c r="AB43" s="158">
        <v>0.24948899999999999</v>
      </c>
      <c r="AC43" s="158">
        <v>0.29091600000000001</v>
      </c>
    </row>
    <row r="44" spans="1:29">
      <c r="B44" s="161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</row>
    <row r="45" spans="1:29">
      <c r="B45" s="162" t="s">
        <v>456</v>
      </c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</row>
    <row r="46" spans="1:29">
      <c r="B46" s="177" t="s">
        <v>363</v>
      </c>
      <c r="C46" s="157">
        <v>0.11594400000000001</v>
      </c>
      <c r="D46" s="157">
        <v>0.20391400000000001</v>
      </c>
      <c r="E46" s="157">
        <v>0.22425999999999999</v>
      </c>
      <c r="F46" s="157">
        <v>0.22468099999999999</v>
      </c>
      <c r="G46" s="157">
        <v>0.22168099999999999</v>
      </c>
      <c r="H46" s="157">
        <v>0.14936199999999999</v>
      </c>
      <c r="I46" s="157">
        <v>0.131242</v>
      </c>
      <c r="J46" s="157">
        <v>0.21507999999999999</v>
      </c>
      <c r="K46" s="157">
        <v>0.19048999999999999</v>
      </c>
      <c r="L46" s="157">
        <v>0.13547300000000001</v>
      </c>
      <c r="M46" s="157">
        <v>0.111276</v>
      </c>
      <c r="N46" s="157">
        <v>0.115275</v>
      </c>
      <c r="O46" s="157">
        <v>9.6387E-2</v>
      </c>
      <c r="P46" s="157">
        <v>9.9330000000000002E-2</v>
      </c>
      <c r="Q46" s="157">
        <v>0.10713399999999999</v>
      </c>
      <c r="R46" s="157">
        <v>0.12579599999999999</v>
      </c>
      <c r="S46" s="157">
        <v>0.14193900000000001</v>
      </c>
      <c r="T46" s="158">
        <v>0.12718299999999999</v>
      </c>
      <c r="U46" s="158">
        <v>0.13115199999999999</v>
      </c>
      <c r="V46" s="158">
        <v>0.111176</v>
      </c>
      <c r="W46" s="158">
        <v>0.12008099999999999</v>
      </c>
      <c r="X46" s="158">
        <v>0.11726200000000001</v>
      </c>
      <c r="Y46" s="158">
        <v>9.4352000000000005E-2</v>
      </c>
      <c r="Z46" s="158">
        <v>6.7659999999999998E-2</v>
      </c>
      <c r="AA46" s="158">
        <v>0.16348699999999999</v>
      </c>
      <c r="AB46" s="158">
        <v>0.115092</v>
      </c>
      <c r="AC46" s="158">
        <v>8.7368000000000001E-2</v>
      </c>
    </row>
    <row r="47" spans="1:29">
      <c r="B47" s="159" t="s">
        <v>364</v>
      </c>
      <c r="C47" s="157">
        <v>97.711498000000006</v>
      </c>
      <c r="D47" s="157">
        <v>97.434477999999999</v>
      </c>
      <c r="E47" s="157">
        <v>97.130842000000001</v>
      </c>
      <c r="F47" s="157">
        <v>97.676029</v>
      </c>
      <c r="G47" s="157">
        <v>97.826159000000004</v>
      </c>
      <c r="H47" s="157">
        <v>97.665828000000005</v>
      </c>
      <c r="I47" s="157">
        <v>97.785415999999998</v>
      </c>
      <c r="J47" s="157">
        <v>97.814777000000007</v>
      </c>
      <c r="K47" s="157">
        <v>97.888561999999993</v>
      </c>
      <c r="L47" s="157">
        <v>98.161841999999993</v>
      </c>
      <c r="M47" s="157">
        <v>98.486960999999994</v>
      </c>
      <c r="N47" s="157">
        <v>98.400758999999994</v>
      </c>
      <c r="O47" s="157">
        <v>98.616949000000005</v>
      </c>
      <c r="P47" s="157">
        <v>98.517155000000002</v>
      </c>
      <c r="Q47" s="157">
        <v>98.526999000000004</v>
      </c>
      <c r="R47" s="157">
        <v>98.077253999999996</v>
      </c>
      <c r="S47" s="157">
        <v>97.680898999999997</v>
      </c>
      <c r="T47" s="158">
        <v>95.949999000000005</v>
      </c>
      <c r="U47" s="158">
        <v>95.721924999999999</v>
      </c>
      <c r="V47" s="158">
        <v>95.673350999999997</v>
      </c>
      <c r="W47" s="158">
        <v>95.052816000000007</v>
      </c>
      <c r="X47" s="158">
        <v>93.423417999999998</v>
      </c>
      <c r="Y47" s="158">
        <v>93.162696999999994</v>
      </c>
      <c r="Z47" s="158">
        <v>93.585182000000003</v>
      </c>
      <c r="AA47" s="158">
        <v>93.129030999999998</v>
      </c>
      <c r="AB47" s="158">
        <v>97.503282999999996</v>
      </c>
      <c r="AC47" s="158">
        <v>97.585286999999994</v>
      </c>
    </row>
    <row r="48" spans="1:29">
      <c r="B48" s="159" t="s">
        <v>365</v>
      </c>
      <c r="C48" s="158">
        <v>0.65047200000000005</v>
      </c>
      <c r="D48" s="158">
        <v>0.69282699999999997</v>
      </c>
      <c r="E48" s="158">
        <v>0.68455699999999997</v>
      </c>
      <c r="F48" s="158">
        <v>0.62827299999999997</v>
      </c>
      <c r="G48" s="158">
        <v>0.53093999999999997</v>
      </c>
      <c r="H48" s="158">
        <v>0.59853400000000001</v>
      </c>
      <c r="I48" s="158">
        <v>0.55052800000000002</v>
      </c>
      <c r="J48" s="158">
        <v>0.58572400000000002</v>
      </c>
      <c r="K48" s="158">
        <v>0.56906599999999996</v>
      </c>
      <c r="L48" s="158">
        <v>0.573187</v>
      </c>
      <c r="M48" s="158">
        <v>0.59666200000000003</v>
      </c>
      <c r="N48" s="158">
        <v>0.66354999999999997</v>
      </c>
      <c r="O48" s="158">
        <v>0.72657000000000005</v>
      </c>
      <c r="P48" s="158">
        <v>0.85835399999999995</v>
      </c>
      <c r="Q48" s="158">
        <v>0.859904</v>
      </c>
      <c r="R48" s="158">
        <v>0.95801499999999995</v>
      </c>
      <c r="S48" s="158">
        <v>1.112733</v>
      </c>
      <c r="T48" s="158">
        <v>1.1229549999999999</v>
      </c>
      <c r="U48" s="158">
        <v>1.0893679999999999</v>
      </c>
      <c r="V48" s="158">
        <v>1.1223780000000001</v>
      </c>
      <c r="W48" s="158">
        <v>1.2343489999999999</v>
      </c>
      <c r="X48" s="158">
        <v>1.3813519999999999</v>
      </c>
      <c r="Y48" s="158">
        <v>1.455182</v>
      </c>
      <c r="Z48" s="158">
        <v>1.5850139999999999</v>
      </c>
      <c r="AA48" s="158">
        <v>1.688423</v>
      </c>
      <c r="AB48" s="158">
        <v>1.690768</v>
      </c>
      <c r="AC48" s="158">
        <v>1.5119480000000001</v>
      </c>
    </row>
    <row r="49" spans="1:29">
      <c r="B49" s="159" t="s">
        <v>366</v>
      </c>
      <c r="C49" s="160" t="s">
        <v>367</v>
      </c>
      <c r="D49" s="160" t="s">
        <v>367</v>
      </c>
      <c r="E49" s="160" t="s">
        <v>367</v>
      </c>
      <c r="F49" s="160" t="s">
        <v>367</v>
      </c>
      <c r="G49" s="160" t="s">
        <v>367</v>
      </c>
      <c r="H49" s="160" t="s">
        <v>367</v>
      </c>
      <c r="I49" s="160" t="s">
        <v>367</v>
      </c>
      <c r="J49" s="160" t="s">
        <v>367</v>
      </c>
      <c r="K49" s="160" t="s">
        <v>367</v>
      </c>
      <c r="L49" s="160" t="s">
        <v>367</v>
      </c>
      <c r="M49" s="160" t="s">
        <v>367</v>
      </c>
      <c r="N49" s="160" t="s">
        <v>367</v>
      </c>
      <c r="O49" s="160" t="s">
        <v>367</v>
      </c>
      <c r="P49" s="160" t="s">
        <v>367</v>
      </c>
      <c r="Q49" s="160" t="s">
        <v>367</v>
      </c>
      <c r="R49" s="160">
        <v>0.45097500000000001</v>
      </c>
      <c r="S49" s="160">
        <v>0.45096599999999998</v>
      </c>
      <c r="T49" s="160">
        <v>2.0860300000000001</v>
      </c>
      <c r="U49" s="160">
        <v>2.2726579999999998</v>
      </c>
      <c r="V49" s="160">
        <v>2.4649420000000002</v>
      </c>
      <c r="W49" s="160">
        <v>2.9102350000000001</v>
      </c>
      <c r="X49" s="160">
        <v>4.288297</v>
      </c>
      <c r="Y49" s="160">
        <v>4.4056069999999998</v>
      </c>
      <c r="Z49" s="160">
        <v>4.039955</v>
      </c>
      <c r="AA49" s="160">
        <v>4.3434730000000004</v>
      </c>
      <c r="AB49" s="160" t="s">
        <v>367</v>
      </c>
      <c r="AC49" s="160" t="s">
        <v>367</v>
      </c>
    </row>
    <row r="50" spans="1:29">
      <c r="B50" s="159" t="s">
        <v>369</v>
      </c>
      <c r="C50" s="158">
        <v>0</v>
      </c>
      <c r="D50" s="158">
        <v>0</v>
      </c>
      <c r="E50" s="158">
        <v>0</v>
      </c>
      <c r="F50" s="158">
        <v>0</v>
      </c>
      <c r="G50" s="158">
        <v>0</v>
      </c>
      <c r="H50" s="158">
        <v>0</v>
      </c>
      <c r="I50" s="158">
        <v>0</v>
      </c>
      <c r="J50" s="158">
        <v>0</v>
      </c>
      <c r="K50" s="158">
        <v>0</v>
      </c>
      <c r="L50" s="158">
        <v>0</v>
      </c>
      <c r="M50" s="158">
        <v>0</v>
      </c>
      <c r="N50" s="160" t="s">
        <v>367</v>
      </c>
      <c r="O50" s="160" t="s">
        <v>367</v>
      </c>
      <c r="P50" s="160" t="s">
        <v>367</v>
      </c>
      <c r="Q50" s="160" t="s">
        <v>367</v>
      </c>
      <c r="R50" s="160" t="s">
        <v>367</v>
      </c>
      <c r="S50" s="160" t="s">
        <v>367</v>
      </c>
      <c r="T50" s="160" t="s">
        <v>367</v>
      </c>
      <c r="U50" s="160" t="s">
        <v>367</v>
      </c>
      <c r="V50" s="160" t="s">
        <v>367</v>
      </c>
      <c r="W50" s="160" t="s">
        <v>367</v>
      </c>
      <c r="X50" s="160" t="s">
        <v>367</v>
      </c>
      <c r="Y50" s="160" t="s">
        <v>367</v>
      </c>
      <c r="Z50" s="160" t="s">
        <v>367</v>
      </c>
      <c r="AA50" s="160" t="s">
        <v>367</v>
      </c>
      <c r="AB50" s="160" t="s">
        <v>367</v>
      </c>
      <c r="AC50" s="160" t="s">
        <v>367</v>
      </c>
    </row>
    <row r="51" spans="1:29">
      <c r="B51" s="159" t="s">
        <v>370</v>
      </c>
      <c r="C51" s="157">
        <v>1.5220849999999999</v>
      </c>
      <c r="D51" s="157">
        <v>1.668782</v>
      </c>
      <c r="E51" s="157">
        <v>1.9603409999999999</v>
      </c>
      <c r="F51" s="157">
        <v>1.471017</v>
      </c>
      <c r="G51" s="157">
        <v>1.4212210000000001</v>
      </c>
      <c r="H51" s="157">
        <v>1.5862750000000001</v>
      </c>
      <c r="I51" s="157">
        <v>1.5328139999999999</v>
      </c>
      <c r="J51" s="157">
        <v>1.3844190000000001</v>
      </c>
      <c r="K51" s="157">
        <v>1.3518810000000001</v>
      </c>
      <c r="L51" s="157">
        <v>1.129499</v>
      </c>
      <c r="M51" s="157">
        <v>0.80510099999999996</v>
      </c>
      <c r="N51" s="157">
        <v>0.82041600000000003</v>
      </c>
      <c r="O51" s="157">
        <v>0.56009399999999998</v>
      </c>
      <c r="P51" s="157">
        <v>0.52516099999999999</v>
      </c>
      <c r="Q51" s="157">
        <v>0.50596300000000005</v>
      </c>
      <c r="R51" s="157">
        <v>0.38796000000000003</v>
      </c>
      <c r="S51" s="157">
        <v>0.61346299999999998</v>
      </c>
      <c r="T51" s="158">
        <v>0.71383300000000005</v>
      </c>
      <c r="U51" s="158">
        <v>0.78489699999999996</v>
      </c>
      <c r="V51" s="158">
        <v>0.62815299999999996</v>
      </c>
      <c r="W51" s="158">
        <v>0.68251899999999999</v>
      </c>
      <c r="X51" s="158">
        <v>0.78967100000000001</v>
      </c>
      <c r="Y51" s="158">
        <v>0.882162</v>
      </c>
      <c r="Z51" s="158">
        <v>0.72218899999999997</v>
      </c>
      <c r="AA51" s="158">
        <v>0.67558600000000002</v>
      </c>
      <c r="AB51" s="158">
        <v>0.69085700000000005</v>
      </c>
      <c r="AC51" s="158">
        <v>0.81539700000000004</v>
      </c>
    </row>
    <row r="52" spans="1:29">
      <c r="B52" s="13"/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</row>
    <row r="53" spans="1:29">
      <c r="A53" s="152"/>
      <c r="B53" s="164" t="s">
        <v>461</v>
      </c>
      <c r="C53" s="154">
        <v>69.891307999999995</v>
      </c>
      <c r="D53" s="154">
        <v>69.807810000000003</v>
      </c>
      <c r="E53" s="154">
        <v>69.762951000000001</v>
      </c>
      <c r="F53" s="154">
        <v>69.786697000000004</v>
      </c>
      <c r="G53" s="154">
        <v>69.947913</v>
      </c>
      <c r="H53" s="154">
        <v>70.165038999999993</v>
      </c>
      <c r="I53" s="154">
        <v>70.388813999999996</v>
      </c>
      <c r="J53" s="154">
        <v>70.587278999999995</v>
      </c>
      <c r="K53" s="154">
        <v>70.142419000000004</v>
      </c>
      <c r="L53" s="154">
        <v>70.410865000000001</v>
      </c>
      <c r="M53" s="154">
        <v>70.411636000000001</v>
      </c>
      <c r="N53" s="154">
        <v>70.465761999999998</v>
      </c>
      <c r="O53" s="154">
        <v>70.443012999999993</v>
      </c>
      <c r="P53" s="154">
        <v>70.390646000000004</v>
      </c>
      <c r="Q53" s="154">
        <v>69.961014000000006</v>
      </c>
      <c r="R53" s="154">
        <v>69.636565000000004</v>
      </c>
      <c r="S53" s="154">
        <v>69.232164999999995</v>
      </c>
      <c r="T53" s="155">
        <v>68.857868999999994</v>
      </c>
      <c r="U53" s="155">
        <v>68.516906000000006</v>
      </c>
      <c r="V53" s="155">
        <v>68.303107999999995</v>
      </c>
      <c r="W53" s="155">
        <v>68.075575000000001</v>
      </c>
      <c r="X53" s="155">
        <v>67.788319000000001</v>
      </c>
      <c r="Y53" s="155">
        <v>67.563568000000004</v>
      </c>
      <c r="Z53" s="155">
        <v>67.414636000000002</v>
      </c>
      <c r="AA53" s="155">
        <v>67.163741999999999</v>
      </c>
      <c r="AB53" s="155">
        <v>67.305925999999999</v>
      </c>
      <c r="AC53" s="155">
        <v>67.045394000000002</v>
      </c>
    </row>
    <row r="55" spans="1:29" ht="15.5">
      <c r="A55" s="146" t="s">
        <v>493</v>
      </c>
      <c r="B55" s="147"/>
      <c r="C55" s="147"/>
      <c r="D55" s="147"/>
      <c r="E55" s="147"/>
      <c r="F55" s="147"/>
      <c r="G55" s="147"/>
      <c r="H55" s="148"/>
      <c r="I55" s="148"/>
      <c r="J55" s="148"/>
      <c r="K55" s="148"/>
      <c r="L55" s="149"/>
      <c r="M55" s="149"/>
      <c r="N55" s="149"/>
      <c r="O55" s="149"/>
    </row>
    <row r="57" spans="1:29" ht="15.5">
      <c r="C57" s="148"/>
      <c r="D57" s="148"/>
      <c r="E57" s="149"/>
      <c r="F57" s="149"/>
      <c r="H57" s="61"/>
      <c r="I57" s="61"/>
      <c r="J57" s="61"/>
      <c r="K57" s="61"/>
      <c r="L57" s="149"/>
    </row>
    <row r="58" spans="1:29">
      <c r="C58" s="150">
        <v>1990</v>
      </c>
      <c r="D58" s="150">
        <v>1991</v>
      </c>
      <c r="E58" s="150">
        <v>1992</v>
      </c>
      <c r="F58" s="150">
        <v>1993</v>
      </c>
      <c r="G58" s="150">
        <v>1994</v>
      </c>
      <c r="H58" s="150">
        <v>1995</v>
      </c>
      <c r="I58" s="150">
        <v>1996</v>
      </c>
      <c r="J58" s="150">
        <v>1997</v>
      </c>
      <c r="K58" s="150">
        <v>1998</v>
      </c>
      <c r="L58" s="150">
        <v>1999</v>
      </c>
      <c r="M58" s="150">
        <v>2000</v>
      </c>
      <c r="N58" s="150">
        <v>2001</v>
      </c>
      <c r="O58" s="150">
        <v>2002</v>
      </c>
      <c r="P58" s="150">
        <v>2003</v>
      </c>
      <c r="Q58" s="150">
        <v>2004</v>
      </c>
      <c r="R58" s="150">
        <v>2005</v>
      </c>
      <c r="S58" s="150">
        <v>2006</v>
      </c>
      <c r="T58" s="151">
        <v>2007</v>
      </c>
      <c r="U58" s="151">
        <v>2008</v>
      </c>
      <c r="V58" s="151">
        <v>2009</v>
      </c>
      <c r="W58" s="151">
        <v>2010</v>
      </c>
      <c r="X58" s="151">
        <v>2011</v>
      </c>
      <c r="Y58" s="151">
        <v>2012</v>
      </c>
      <c r="Z58" s="151">
        <v>2013</v>
      </c>
      <c r="AA58" s="151">
        <v>2014</v>
      </c>
      <c r="AB58" s="151">
        <v>2015</v>
      </c>
      <c r="AC58" s="151">
        <v>2016</v>
      </c>
    </row>
    <row r="59" spans="1:29">
      <c r="A59" s="182"/>
    </row>
    <row r="60" spans="1:29">
      <c r="A60" s="152"/>
      <c r="B60" s="169" t="s">
        <v>494</v>
      </c>
      <c r="C60" s="154">
        <v>215.483653</v>
      </c>
      <c r="D60" s="154">
        <v>211.602214</v>
      </c>
      <c r="E60" s="154">
        <v>226.257262</v>
      </c>
      <c r="F60" s="154">
        <v>238.56806</v>
      </c>
      <c r="G60" s="154">
        <v>259.98118799999997</v>
      </c>
      <c r="H60" s="154">
        <v>271.806444</v>
      </c>
      <c r="I60" s="154">
        <v>288.89547700000003</v>
      </c>
      <c r="J60" s="154">
        <v>311.234869</v>
      </c>
      <c r="K60" s="154">
        <v>336.49756300000001</v>
      </c>
      <c r="L60" s="154">
        <v>353.100166</v>
      </c>
      <c r="M60" s="154">
        <v>362.26809500000002</v>
      </c>
      <c r="N60" s="154">
        <v>364.09423399999997</v>
      </c>
      <c r="O60" s="154">
        <v>383.14560699999998</v>
      </c>
      <c r="P60" s="154">
        <v>391.89290299999999</v>
      </c>
      <c r="Q60" s="154">
        <v>402.65186</v>
      </c>
      <c r="R60" s="154">
        <v>412.62948</v>
      </c>
      <c r="S60" s="154">
        <v>405.25046700000001</v>
      </c>
      <c r="T60" s="155">
        <v>427.12156499999998</v>
      </c>
      <c r="U60" s="155">
        <v>425.073016</v>
      </c>
      <c r="V60" s="155">
        <v>436.39212500000002</v>
      </c>
      <c r="W60" s="155">
        <v>453.79138399999999</v>
      </c>
      <c r="X60" s="155">
        <v>460.79873199999997</v>
      </c>
      <c r="Y60" s="155">
        <v>469.00318199999998</v>
      </c>
      <c r="Z60" s="155">
        <v>489.94825400000002</v>
      </c>
      <c r="AA60" s="155">
        <v>488.42543599999999</v>
      </c>
      <c r="AB60" s="155">
        <v>513.19490199999996</v>
      </c>
      <c r="AC60" s="155">
        <v>542.54588899999999</v>
      </c>
    </row>
    <row r="61" spans="1:29">
      <c r="B61" s="156" t="s">
        <v>455</v>
      </c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</row>
    <row r="62" spans="1:29">
      <c r="B62" s="177" t="s">
        <v>363</v>
      </c>
      <c r="C62" s="157">
        <v>2.6900000000000001E-3</v>
      </c>
      <c r="D62" s="157">
        <v>4.4799999999999996E-3</v>
      </c>
      <c r="E62" s="157">
        <v>4.7999999999999996E-3</v>
      </c>
      <c r="F62" s="157">
        <v>4.7600000000000003E-3</v>
      </c>
      <c r="G62" s="157">
        <v>4.8869999999999999E-3</v>
      </c>
      <c r="H62" s="157">
        <v>3.2950000000000002E-3</v>
      </c>
      <c r="I62" s="157">
        <v>3.0599999999999998E-3</v>
      </c>
      <c r="J62" s="157">
        <v>5.2440000000000004E-3</v>
      </c>
      <c r="K62" s="157">
        <v>4.6690000000000004E-3</v>
      </c>
      <c r="L62" s="157">
        <v>3.3249999999999998E-3</v>
      </c>
      <c r="M62" s="157">
        <v>2.7910000000000001E-3</v>
      </c>
      <c r="N62" s="157">
        <v>2.7230000000000002E-3</v>
      </c>
      <c r="O62" s="157">
        <v>2.7729999999999999E-3</v>
      </c>
      <c r="P62" s="157">
        <v>2.9970000000000001E-3</v>
      </c>
      <c r="Q62" s="157">
        <v>3.241E-3</v>
      </c>
      <c r="R62" s="157">
        <v>3.8419999999999999E-3</v>
      </c>
      <c r="S62" s="157">
        <v>6.13E-3</v>
      </c>
      <c r="T62" s="158">
        <v>6.0439999999999999E-3</v>
      </c>
      <c r="U62" s="158">
        <v>6.5820000000000002E-3</v>
      </c>
      <c r="V62" s="158">
        <v>5.3410000000000003E-3</v>
      </c>
      <c r="W62" s="158">
        <v>6.4739999999999997E-3</v>
      </c>
      <c r="X62" s="158">
        <v>7.6360000000000004E-3</v>
      </c>
      <c r="Y62" s="158">
        <v>7.319E-3</v>
      </c>
      <c r="Z62" s="158">
        <v>5.9740000000000001E-3</v>
      </c>
      <c r="AA62" s="158">
        <v>9.2079999999999992E-3</v>
      </c>
      <c r="AB62" s="158">
        <v>8.0059999999999992E-3</v>
      </c>
      <c r="AC62" s="158">
        <v>7.1840000000000003E-3</v>
      </c>
    </row>
    <row r="63" spans="1:29">
      <c r="B63" s="159" t="s">
        <v>364</v>
      </c>
      <c r="C63" s="157">
        <v>206.23025699999999</v>
      </c>
      <c r="D63" s="157">
        <v>201.80891700000001</v>
      </c>
      <c r="E63" s="157">
        <v>216.571416</v>
      </c>
      <c r="F63" s="157">
        <v>229.51708600000001</v>
      </c>
      <c r="G63" s="157">
        <v>250.26377099999999</v>
      </c>
      <c r="H63" s="157">
        <v>259.53884699999998</v>
      </c>
      <c r="I63" s="157">
        <v>276.77348799999999</v>
      </c>
      <c r="J63" s="157">
        <v>298.25546300000002</v>
      </c>
      <c r="K63" s="157">
        <v>323.81457399999999</v>
      </c>
      <c r="L63" s="157">
        <v>341.20347099999998</v>
      </c>
      <c r="M63" s="157">
        <v>351.385131</v>
      </c>
      <c r="N63" s="157">
        <v>352.55402900000001</v>
      </c>
      <c r="O63" s="157">
        <v>371.37125900000001</v>
      </c>
      <c r="P63" s="157">
        <v>380.55316499999998</v>
      </c>
      <c r="Q63" s="157">
        <v>392.58709499999998</v>
      </c>
      <c r="R63" s="157">
        <v>400.30702300000002</v>
      </c>
      <c r="S63" s="157">
        <v>399.38715000000002</v>
      </c>
      <c r="T63" s="158">
        <v>413.70202899999998</v>
      </c>
      <c r="U63" s="158">
        <v>410.19415300000003</v>
      </c>
      <c r="V63" s="158">
        <v>420.42813999999998</v>
      </c>
      <c r="W63" s="158">
        <v>434.77369599999997</v>
      </c>
      <c r="X63" s="158">
        <v>434.71280899999999</v>
      </c>
      <c r="Y63" s="158">
        <v>441.72986600000002</v>
      </c>
      <c r="Z63" s="158">
        <v>463.74062800000002</v>
      </c>
      <c r="AA63" s="158">
        <v>460.27525800000001</v>
      </c>
      <c r="AB63" s="158">
        <v>506.69703399999997</v>
      </c>
      <c r="AC63" s="158">
        <v>535.265085</v>
      </c>
    </row>
    <row r="64" spans="1:29">
      <c r="B64" s="159" t="s">
        <v>365</v>
      </c>
      <c r="C64" s="157">
        <v>5.6757210000000002</v>
      </c>
      <c r="D64" s="157">
        <v>6.1220569999999999</v>
      </c>
      <c r="E64" s="157">
        <v>5.5088929999999996</v>
      </c>
      <c r="F64" s="157">
        <v>6.0341490000000002</v>
      </c>
      <c r="G64" s="157">
        <v>6.4741540000000004</v>
      </c>
      <c r="H64" s="157">
        <v>8.7565000000000008</v>
      </c>
      <c r="I64" s="157">
        <v>8.8371980000000008</v>
      </c>
      <c r="J64" s="157">
        <v>9.9355370000000001</v>
      </c>
      <c r="K64" s="157">
        <v>9.746003</v>
      </c>
      <c r="L64" s="157">
        <v>9.4645709999999994</v>
      </c>
      <c r="M64" s="157">
        <v>9.1567059999999998</v>
      </c>
      <c r="N64" s="157">
        <v>9.7469710000000003</v>
      </c>
      <c r="O64" s="157">
        <v>10.506594</v>
      </c>
      <c r="P64" s="157">
        <v>10.17761</v>
      </c>
      <c r="Q64" s="157">
        <v>8.9267850000000006</v>
      </c>
      <c r="R64" s="157">
        <v>9.6050199999999997</v>
      </c>
      <c r="S64" s="157">
        <v>2.6217630000000001</v>
      </c>
      <c r="T64" s="157">
        <v>2.6148169999999999</v>
      </c>
      <c r="U64" s="157">
        <v>2.9463430000000002</v>
      </c>
      <c r="V64" s="157">
        <v>3.2261060000000001</v>
      </c>
      <c r="W64" s="157">
        <v>3.3687589999999998</v>
      </c>
      <c r="X64" s="157">
        <v>3.4750640000000002</v>
      </c>
      <c r="Y64" s="157">
        <v>3.3812920000000002</v>
      </c>
      <c r="Z64" s="157">
        <v>3.8830719999999999</v>
      </c>
      <c r="AA64" s="157">
        <v>4.3708629999999999</v>
      </c>
      <c r="AB64" s="157">
        <v>5.4056040000000003</v>
      </c>
      <c r="AC64" s="157">
        <v>6.0702670000000003</v>
      </c>
    </row>
    <row r="65" spans="1:29">
      <c r="B65" s="159" t="s">
        <v>366</v>
      </c>
      <c r="C65" s="163" t="s">
        <v>367</v>
      </c>
      <c r="D65" s="163" t="s">
        <v>367</v>
      </c>
      <c r="E65" s="163" t="s">
        <v>367</v>
      </c>
      <c r="F65" s="163" t="s">
        <v>367</v>
      </c>
      <c r="G65" s="163" t="s">
        <v>367</v>
      </c>
      <c r="H65" s="163" t="s">
        <v>367</v>
      </c>
      <c r="I65" s="163" t="s">
        <v>367</v>
      </c>
      <c r="J65" s="163" t="s">
        <v>367</v>
      </c>
      <c r="K65" s="163" t="s">
        <v>367</v>
      </c>
      <c r="L65" s="163" t="s">
        <v>367</v>
      </c>
      <c r="M65" s="163" t="s">
        <v>367</v>
      </c>
      <c r="N65" s="163" t="s">
        <v>367</v>
      </c>
      <c r="O65" s="163" t="s">
        <v>367</v>
      </c>
      <c r="P65" s="163" t="s">
        <v>367</v>
      </c>
      <c r="Q65" s="163" t="s">
        <v>367</v>
      </c>
      <c r="R65" s="163">
        <v>1.8626119999999999</v>
      </c>
      <c r="S65" s="163">
        <v>1.897095</v>
      </c>
      <c r="T65" s="163">
        <v>9.2046939999999999</v>
      </c>
      <c r="U65" s="163">
        <v>10.268428999999999</v>
      </c>
      <c r="V65" s="163">
        <v>11.491662</v>
      </c>
      <c r="W65" s="163">
        <v>14.363928</v>
      </c>
      <c r="X65" s="163">
        <v>21.211221999999999</v>
      </c>
      <c r="Y65" s="163">
        <v>22.4224</v>
      </c>
      <c r="Z65" s="163">
        <v>21.101948</v>
      </c>
      <c r="AA65" s="163">
        <v>22.715129999999998</v>
      </c>
      <c r="AB65" s="163" t="s">
        <v>367</v>
      </c>
      <c r="AC65" s="163" t="s">
        <v>367</v>
      </c>
    </row>
    <row r="66" spans="1:29">
      <c r="B66" s="159" t="s">
        <v>369</v>
      </c>
      <c r="C66" s="157">
        <v>0</v>
      </c>
      <c r="D66" s="157">
        <v>0</v>
      </c>
      <c r="E66" s="157">
        <v>0</v>
      </c>
      <c r="F66" s="157">
        <v>0</v>
      </c>
      <c r="G66" s="157">
        <v>0</v>
      </c>
      <c r="H66" s="157">
        <v>0</v>
      </c>
      <c r="I66" s="157">
        <v>0</v>
      </c>
      <c r="J66" s="157">
        <v>0</v>
      </c>
      <c r="K66" s="157">
        <v>0</v>
      </c>
      <c r="L66" s="157">
        <v>0</v>
      </c>
      <c r="M66" s="157">
        <v>0</v>
      </c>
      <c r="N66" s="163" t="s">
        <v>367</v>
      </c>
      <c r="O66" s="163" t="s">
        <v>367</v>
      </c>
      <c r="P66" s="163" t="s">
        <v>367</v>
      </c>
      <c r="Q66" s="163" t="s">
        <v>367</v>
      </c>
      <c r="R66" s="163" t="s">
        <v>367</v>
      </c>
      <c r="S66" s="163" t="s">
        <v>367</v>
      </c>
      <c r="T66" s="163" t="s">
        <v>367</v>
      </c>
      <c r="U66" s="163" t="s">
        <v>367</v>
      </c>
      <c r="V66" s="163" t="s">
        <v>367</v>
      </c>
      <c r="W66" s="163" t="s">
        <v>367</v>
      </c>
      <c r="X66" s="163" t="s">
        <v>367</v>
      </c>
      <c r="Y66" s="163" t="s">
        <v>367</v>
      </c>
      <c r="Z66" s="163" t="s">
        <v>367</v>
      </c>
      <c r="AA66" s="163" t="s">
        <v>367</v>
      </c>
      <c r="AB66" s="163" t="s">
        <v>367</v>
      </c>
      <c r="AC66" s="163" t="s">
        <v>367</v>
      </c>
    </row>
    <row r="67" spans="1:29">
      <c r="B67" s="159" t="s">
        <v>370</v>
      </c>
      <c r="C67" s="157">
        <v>3.5749849999999999</v>
      </c>
      <c r="D67" s="157">
        <v>3.66676</v>
      </c>
      <c r="E67" s="157">
        <v>4.1721529999999998</v>
      </c>
      <c r="F67" s="157">
        <v>3.0120650000000002</v>
      </c>
      <c r="G67" s="157">
        <v>3.2383769999999998</v>
      </c>
      <c r="H67" s="157">
        <v>3.5078019999999999</v>
      </c>
      <c r="I67" s="157">
        <v>3.2817310000000002</v>
      </c>
      <c r="J67" s="157">
        <v>3.0386250000000001</v>
      </c>
      <c r="K67" s="157">
        <v>2.9323160000000001</v>
      </c>
      <c r="L67" s="157">
        <v>2.4287999999999998</v>
      </c>
      <c r="M67" s="157">
        <v>1.7234670000000001</v>
      </c>
      <c r="N67" s="157">
        <v>1.7905120000000001</v>
      </c>
      <c r="O67" s="157">
        <v>1.2649820000000001</v>
      </c>
      <c r="P67" s="157">
        <v>1.1591320000000001</v>
      </c>
      <c r="Q67" s="157">
        <v>1.1347400000000001</v>
      </c>
      <c r="R67" s="157">
        <v>0.85098300000000004</v>
      </c>
      <c r="S67" s="157">
        <v>1.3383290000000001</v>
      </c>
      <c r="T67" s="158">
        <v>1.59398</v>
      </c>
      <c r="U67" s="158">
        <v>1.6575089999999999</v>
      </c>
      <c r="V67" s="158">
        <v>1.240875</v>
      </c>
      <c r="W67" s="158">
        <v>1.278527</v>
      </c>
      <c r="X67" s="158">
        <v>1.3919999999999999</v>
      </c>
      <c r="Y67" s="158">
        <v>1.462305</v>
      </c>
      <c r="Z67" s="158">
        <v>1.2166319999999999</v>
      </c>
      <c r="AA67" s="158">
        <v>1.0549770000000001</v>
      </c>
      <c r="AB67" s="158">
        <v>1.0842579999999999</v>
      </c>
      <c r="AC67" s="158">
        <v>1.203352</v>
      </c>
    </row>
    <row r="68" spans="1:29">
      <c r="B68" s="184"/>
      <c r="C68" s="157"/>
      <c r="D68" s="157"/>
      <c r="E68" s="157"/>
      <c r="F68" s="157"/>
      <c r="G68" s="157"/>
      <c r="H68" s="157"/>
      <c r="I68" s="157"/>
      <c r="J68" s="157"/>
      <c r="K68" s="157"/>
      <c r="L68" s="157"/>
      <c r="M68" s="157"/>
      <c r="N68" s="157"/>
      <c r="O68" s="157"/>
      <c r="P68" s="157"/>
      <c r="Q68" s="157"/>
      <c r="R68" s="157"/>
      <c r="S68" s="157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</row>
    <row r="69" spans="1:29">
      <c r="B69" s="162" t="s">
        <v>456</v>
      </c>
      <c r="C69" s="157"/>
      <c r="D69" s="157"/>
      <c r="E69" s="157"/>
      <c r="F69" s="157"/>
      <c r="G69" s="157"/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</row>
    <row r="70" spans="1:29">
      <c r="B70" s="177" t="s">
        <v>363</v>
      </c>
      <c r="C70" s="157">
        <v>1.2489999999999999E-3</v>
      </c>
      <c r="D70" s="157">
        <v>2.117E-3</v>
      </c>
      <c r="E70" s="157">
        <v>2.1210000000000001E-3</v>
      </c>
      <c r="F70" s="157">
        <v>1.9949999999999998E-3</v>
      </c>
      <c r="G70" s="157">
        <v>1.8799999999999999E-3</v>
      </c>
      <c r="H70" s="157">
        <v>1.212E-3</v>
      </c>
      <c r="I70" s="157">
        <v>1.059E-3</v>
      </c>
      <c r="J70" s="157">
        <v>1.6850000000000001E-3</v>
      </c>
      <c r="K70" s="157">
        <v>1.387E-3</v>
      </c>
      <c r="L70" s="157">
        <v>9.4200000000000002E-4</v>
      </c>
      <c r="M70" s="157">
        <v>7.6999999999999996E-4</v>
      </c>
      <c r="N70" s="157">
        <v>7.4799999999999997E-4</v>
      </c>
      <c r="O70" s="157">
        <v>7.2400000000000003E-4</v>
      </c>
      <c r="P70" s="157">
        <v>7.6499999999999995E-4</v>
      </c>
      <c r="Q70" s="157">
        <v>8.0500000000000005E-4</v>
      </c>
      <c r="R70" s="157">
        <v>9.3099999999999997E-4</v>
      </c>
      <c r="S70" s="157">
        <v>1.513E-3</v>
      </c>
      <c r="T70" s="158">
        <v>1.415E-3</v>
      </c>
      <c r="U70" s="158">
        <v>1.5479999999999999E-3</v>
      </c>
      <c r="V70" s="158">
        <v>1.224E-3</v>
      </c>
      <c r="W70" s="158">
        <v>1.4270000000000001E-3</v>
      </c>
      <c r="X70" s="158">
        <v>1.6570000000000001E-3</v>
      </c>
      <c r="Y70" s="158">
        <v>1.56E-3</v>
      </c>
      <c r="Z70" s="158">
        <v>1.219E-3</v>
      </c>
      <c r="AA70" s="158">
        <v>1.885E-3</v>
      </c>
      <c r="AB70" s="158">
        <v>1.56E-3</v>
      </c>
      <c r="AC70" s="158">
        <v>1.3240000000000001E-3</v>
      </c>
    </row>
    <row r="71" spans="1:29">
      <c r="B71" s="159" t="s">
        <v>364</v>
      </c>
      <c r="C71" s="157">
        <v>95.705754999999996</v>
      </c>
      <c r="D71" s="157">
        <v>95.371836000000002</v>
      </c>
      <c r="E71" s="157">
        <v>95.719100999999995</v>
      </c>
      <c r="F71" s="157">
        <v>96.206125</v>
      </c>
      <c r="G71" s="157">
        <v>96.262260999999995</v>
      </c>
      <c r="H71" s="157">
        <v>95.486642000000003</v>
      </c>
      <c r="I71" s="157">
        <v>95.804023000000001</v>
      </c>
      <c r="J71" s="157">
        <v>95.829706999999999</v>
      </c>
      <c r="K71" s="157">
        <v>96.230883000000006</v>
      </c>
      <c r="L71" s="157">
        <v>96.630786999999998</v>
      </c>
      <c r="M71" s="157">
        <v>96.995880999999997</v>
      </c>
      <c r="N71" s="157">
        <v>96.830434999999994</v>
      </c>
      <c r="O71" s="157">
        <v>96.926925999999995</v>
      </c>
      <c r="P71" s="157">
        <v>97.106419000000002</v>
      </c>
      <c r="Q71" s="157">
        <v>97.500380000000007</v>
      </c>
      <c r="R71" s="157">
        <v>97.013675000000006</v>
      </c>
      <c r="S71" s="157">
        <v>98.553162</v>
      </c>
      <c r="T71" s="158">
        <v>96.858146000000005</v>
      </c>
      <c r="U71" s="158">
        <v>96.499692999999994</v>
      </c>
      <c r="V71" s="158">
        <v>96.341825999999998</v>
      </c>
      <c r="W71" s="158">
        <v>95.809156000000002</v>
      </c>
      <c r="X71" s="158">
        <v>94.338977</v>
      </c>
      <c r="Y71" s="158">
        <v>94.184832999999998</v>
      </c>
      <c r="Z71" s="158">
        <v>94.650940000000006</v>
      </c>
      <c r="AA71" s="158">
        <v>94.236545000000007</v>
      </c>
      <c r="AB71" s="158">
        <v>98.733840000000001</v>
      </c>
      <c r="AC71" s="158">
        <v>98.658029999999997</v>
      </c>
    </row>
    <row r="72" spans="1:29">
      <c r="B72" s="159" t="s">
        <v>365</v>
      </c>
      <c r="C72" s="158">
        <v>2.6339450000000002</v>
      </c>
      <c r="D72" s="158">
        <v>2.8931909999999998</v>
      </c>
      <c r="E72" s="158">
        <v>2.4347919999999998</v>
      </c>
      <c r="F72" s="158">
        <v>2.5293199999999998</v>
      </c>
      <c r="G72" s="158">
        <v>2.4902389999999999</v>
      </c>
      <c r="H72" s="158">
        <v>3.2215940000000001</v>
      </c>
      <c r="I72" s="158">
        <v>3.0589599999999999</v>
      </c>
      <c r="J72" s="158">
        <v>3.1922959999999998</v>
      </c>
      <c r="K72" s="158">
        <v>2.8963070000000002</v>
      </c>
      <c r="L72" s="158">
        <v>2.6804209999999999</v>
      </c>
      <c r="M72" s="158">
        <v>2.5276049999999999</v>
      </c>
      <c r="N72" s="158">
        <v>2.6770459999999998</v>
      </c>
      <c r="O72" s="158">
        <v>2.7421929999999999</v>
      </c>
      <c r="P72" s="158">
        <v>2.5970390000000001</v>
      </c>
      <c r="Q72" s="158">
        <v>2.2169979999999998</v>
      </c>
      <c r="R72" s="158">
        <v>2.3277589999999999</v>
      </c>
      <c r="S72" s="158">
        <v>0.646949</v>
      </c>
      <c r="T72" s="158">
        <v>0.61219500000000004</v>
      </c>
      <c r="U72" s="158">
        <v>0.69313800000000003</v>
      </c>
      <c r="V72" s="158">
        <v>0.73926800000000004</v>
      </c>
      <c r="W72" s="158">
        <v>0.74235899999999999</v>
      </c>
      <c r="X72" s="158">
        <v>0.754139</v>
      </c>
      <c r="Y72" s="158">
        <v>0.72095299999999995</v>
      </c>
      <c r="Z72" s="158">
        <v>0.792547</v>
      </c>
      <c r="AA72" s="158">
        <v>0.89488900000000005</v>
      </c>
      <c r="AB72" s="158">
        <v>1.0533239999999999</v>
      </c>
      <c r="AC72" s="158">
        <v>1.118849</v>
      </c>
    </row>
    <row r="73" spans="1:29">
      <c r="B73" s="159" t="s">
        <v>366</v>
      </c>
      <c r="C73" s="160" t="s">
        <v>367</v>
      </c>
      <c r="D73" s="160" t="s">
        <v>367</v>
      </c>
      <c r="E73" s="160" t="s">
        <v>367</v>
      </c>
      <c r="F73" s="160" t="s">
        <v>367</v>
      </c>
      <c r="G73" s="160" t="s">
        <v>367</v>
      </c>
      <c r="H73" s="160" t="s">
        <v>367</v>
      </c>
      <c r="I73" s="160" t="s">
        <v>367</v>
      </c>
      <c r="J73" s="160" t="s">
        <v>367</v>
      </c>
      <c r="K73" s="160" t="s">
        <v>367</v>
      </c>
      <c r="L73" s="160" t="s">
        <v>367</v>
      </c>
      <c r="M73" s="160" t="s">
        <v>367</v>
      </c>
      <c r="N73" s="160" t="s">
        <v>367</v>
      </c>
      <c r="O73" s="160" t="s">
        <v>367</v>
      </c>
      <c r="P73" s="160" t="s">
        <v>367</v>
      </c>
      <c r="Q73" s="160" t="s">
        <v>367</v>
      </c>
      <c r="R73" s="160">
        <v>0.451401</v>
      </c>
      <c r="S73" s="160">
        <v>0.46812900000000002</v>
      </c>
      <c r="T73" s="160">
        <v>2.155052</v>
      </c>
      <c r="U73" s="160">
        <v>2.415686</v>
      </c>
      <c r="V73" s="160">
        <v>2.6333340000000001</v>
      </c>
      <c r="W73" s="160">
        <v>3.1653150000000001</v>
      </c>
      <c r="X73" s="160">
        <v>4.6031430000000002</v>
      </c>
      <c r="Y73" s="160">
        <v>4.7808630000000001</v>
      </c>
      <c r="Z73" s="160">
        <v>4.3069750000000004</v>
      </c>
      <c r="AA73" s="160">
        <v>4.6506850000000002</v>
      </c>
      <c r="AB73" s="160" t="s">
        <v>367</v>
      </c>
      <c r="AC73" s="160" t="s">
        <v>367</v>
      </c>
    </row>
    <row r="74" spans="1:29">
      <c r="B74" s="159" t="s">
        <v>369</v>
      </c>
      <c r="C74" s="158">
        <v>0</v>
      </c>
      <c r="D74" s="158">
        <v>0</v>
      </c>
      <c r="E74" s="158">
        <v>0</v>
      </c>
      <c r="F74" s="158">
        <v>0</v>
      </c>
      <c r="G74" s="158">
        <v>0</v>
      </c>
      <c r="H74" s="158">
        <v>0</v>
      </c>
      <c r="I74" s="158">
        <v>0</v>
      </c>
      <c r="J74" s="158">
        <v>0</v>
      </c>
      <c r="K74" s="158">
        <v>0</v>
      </c>
      <c r="L74" s="158">
        <v>0</v>
      </c>
      <c r="M74" s="158">
        <v>0</v>
      </c>
      <c r="N74" s="160" t="s">
        <v>367</v>
      </c>
      <c r="O74" s="160" t="s">
        <v>367</v>
      </c>
      <c r="P74" s="160" t="s">
        <v>367</v>
      </c>
      <c r="Q74" s="160" t="s">
        <v>367</v>
      </c>
      <c r="R74" s="160" t="s">
        <v>367</v>
      </c>
      <c r="S74" s="160" t="s">
        <v>367</v>
      </c>
      <c r="T74" s="160" t="s">
        <v>367</v>
      </c>
      <c r="U74" s="160" t="s">
        <v>367</v>
      </c>
      <c r="V74" s="160" t="s">
        <v>367</v>
      </c>
      <c r="W74" s="160" t="s">
        <v>367</v>
      </c>
      <c r="X74" s="160" t="s">
        <v>367</v>
      </c>
      <c r="Y74" s="160" t="s">
        <v>367</v>
      </c>
      <c r="Z74" s="160" t="s">
        <v>367</v>
      </c>
      <c r="AA74" s="160" t="s">
        <v>367</v>
      </c>
      <c r="AB74" s="160" t="s">
        <v>367</v>
      </c>
      <c r="AC74" s="160" t="s">
        <v>367</v>
      </c>
    </row>
    <row r="75" spans="1:29">
      <c r="B75" s="159" t="s">
        <v>370</v>
      </c>
      <c r="C75" s="157">
        <v>1.659052</v>
      </c>
      <c r="D75" s="157">
        <v>1.732855</v>
      </c>
      <c r="E75" s="157">
        <v>1.8439859999999999</v>
      </c>
      <c r="F75" s="157">
        <v>1.2625599999999999</v>
      </c>
      <c r="G75" s="157">
        <v>1.2456199999999999</v>
      </c>
      <c r="H75" s="157">
        <v>1.290551</v>
      </c>
      <c r="I75" s="157">
        <v>1.135958</v>
      </c>
      <c r="J75" s="157">
        <v>0.97631199999999996</v>
      </c>
      <c r="K75" s="157">
        <v>0.87142299999999995</v>
      </c>
      <c r="L75" s="157">
        <v>0.68784999999999996</v>
      </c>
      <c r="M75" s="157">
        <v>0.475744</v>
      </c>
      <c r="N75" s="157">
        <v>0.49177199999999999</v>
      </c>
      <c r="O75" s="157">
        <v>0.33015699999999998</v>
      </c>
      <c r="P75" s="157">
        <v>0.29577799999999999</v>
      </c>
      <c r="Q75" s="157">
        <v>0.28181699999999998</v>
      </c>
      <c r="R75" s="157">
        <v>0.206234</v>
      </c>
      <c r="S75" s="157">
        <v>0.33024700000000001</v>
      </c>
      <c r="T75" s="158">
        <v>0.37319099999999999</v>
      </c>
      <c r="U75" s="158">
        <v>0.38993499999999998</v>
      </c>
      <c r="V75" s="158">
        <v>0.28434900000000002</v>
      </c>
      <c r="W75" s="158">
        <v>0.28174300000000002</v>
      </c>
      <c r="X75" s="158">
        <v>0.30208400000000002</v>
      </c>
      <c r="Y75" s="158">
        <v>0.31179000000000001</v>
      </c>
      <c r="Z75" s="158">
        <v>0.24831800000000001</v>
      </c>
      <c r="AA75" s="158">
        <v>0.21599499999999999</v>
      </c>
      <c r="AB75" s="158">
        <v>0.21127599999999999</v>
      </c>
      <c r="AC75" s="158">
        <v>0.22179699999999999</v>
      </c>
    </row>
    <row r="76" spans="1:29">
      <c r="B76" s="2"/>
      <c r="C76" s="157"/>
      <c r="D76" s="157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7"/>
      <c r="Q76" s="157"/>
      <c r="R76" s="157"/>
      <c r="S76" s="157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</row>
    <row r="77" spans="1:29">
      <c r="B77" s="172" t="s">
        <v>374</v>
      </c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  <c r="S77" s="157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</row>
    <row r="78" spans="1:29">
      <c r="A78" s="177"/>
      <c r="B78" s="165" t="s">
        <v>490</v>
      </c>
      <c r="C78" s="10">
        <v>75089.416433000006</v>
      </c>
      <c r="D78" s="10">
        <v>77490.961366999996</v>
      </c>
      <c r="E78" s="10">
        <v>85797.495228</v>
      </c>
      <c r="F78" s="10">
        <v>91488.881179000004</v>
      </c>
      <c r="G78" s="10">
        <v>99965.320156999995</v>
      </c>
      <c r="H78" s="10">
        <v>105100.456676</v>
      </c>
      <c r="I78" s="10">
        <v>112200.553677</v>
      </c>
      <c r="J78" s="10">
        <v>121591.273613</v>
      </c>
      <c r="K78" s="10">
        <v>131130.59891100001</v>
      </c>
      <c r="L78" s="10">
        <v>138407.790989</v>
      </c>
      <c r="M78" s="10">
        <v>143361.01003</v>
      </c>
      <c r="N78" s="10">
        <v>145754.915308</v>
      </c>
      <c r="O78" s="10">
        <v>154135.00110600001</v>
      </c>
      <c r="P78" s="10">
        <v>158710.63318800001</v>
      </c>
      <c r="Q78" s="10">
        <v>164091.67840800001</v>
      </c>
      <c r="R78" s="10">
        <v>169682.07083499999</v>
      </c>
      <c r="S78" s="10">
        <v>167669.87543499999</v>
      </c>
      <c r="T78" s="166">
        <v>178035.096647</v>
      </c>
      <c r="U78" s="166">
        <v>179047.795445</v>
      </c>
      <c r="V78" s="166">
        <v>185767.63135800001</v>
      </c>
      <c r="W78" s="166">
        <v>195225.54646300001</v>
      </c>
      <c r="X78" s="166">
        <v>200391.79014900001</v>
      </c>
      <c r="Y78" s="166">
        <v>204685.46676099999</v>
      </c>
      <c r="Z78" s="166">
        <v>215862.635427</v>
      </c>
      <c r="AA78" s="166">
        <v>216205.128042</v>
      </c>
      <c r="AB78" s="166">
        <v>229407.361978</v>
      </c>
      <c r="AC78" s="166">
        <v>244908.09500100001</v>
      </c>
    </row>
    <row r="79" spans="1:29">
      <c r="B79" s="2"/>
      <c r="C79" s="157"/>
      <c r="D79" s="157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  <c r="S79" s="157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</row>
    <row r="80" spans="1:29">
      <c r="A80" s="182"/>
      <c r="B80" s="172" t="s">
        <v>491</v>
      </c>
      <c r="C80" s="167">
        <v>2.869694</v>
      </c>
      <c r="D80" s="167">
        <v>2.7306699999999999</v>
      </c>
      <c r="E80" s="167">
        <v>2.637108</v>
      </c>
      <c r="F80" s="167">
        <v>2.607618</v>
      </c>
      <c r="G80" s="167">
        <v>2.600714</v>
      </c>
      <c r="H80" s="167">
        <v>2.5861589999999999</v>
      </c>
      <c r="I80" s="167">
        <v>2.5748129999999998</v>
      </c>
      <c r="J80" s="167">
        <v>2.5596809999999999</v>
      </c>
      <c r="K80" s="167">
        <v>2.566125</v>
      </c>
      <c r="L80" s="167">
        <v>2.551158</v>
      </c>
      <c r="M80" s="167">
        <v>2.526964</v>
      </c>
      <c r="N80" s="167">
        <v>2.497989</v>
      </c>
      <c r="O80" s="167">
        <v>2.485779</v>
      </c>
      <c r="P80" s="167">
        <v>2.4692289999999999</v>
      </c>
      <c r="Q80" s="167">
        <v>2.4538229999999999</v>
      </c>
      <c r="R80" s="167">
        <v>2.4317799999999998</v>
      </c>
      <c r="S80" s="167">
        <v>2.4169550000000002</v>
      </c>
      <c r="T80" s="168">
        <v>2.3990860000000001</v>
      </c>
      <c r="U80" s="168">
        <v>2.3740760000000001</v>
      </c>
      <c r="V80" s="168">
        <v>2.349129</v>
      </c>
      <c r="W80" s="168">
        <v>2.3244470000000002</v>
      </c>
      <c r="X80" s="168">
        <v>2.2994889999999999</v>
      </c>
      <c r="Y80" s="168">
        <v>2.2913359999999998</v>
      </c>
      <c r="Z80" s="168">
        <v>2.2697219999999998</v>
      </c>
      <c r="AA80" s="168">
        <v>2.259083</v>
      </c>
      <c r="AB80" s="168">
        <v>2.2370459999999999</v>
      </c>
      <c r="AC80" s="168">
        <v>2.2153040000000002</v>
      </c>
    </row>
    <row r="81" spans="1:29">
      <c r="B81" s="2"/>
      <c r="C81" s="157"/>
      <c r="D81" s="157"/>
      <c r="E81" s="157"/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  <c r="S81" s="157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</row>
    <row r="82" spans="1:29">
      <c r="B82" s="2"/>
      <c r="C82" s="157"/>
      <c r="D82" s="157"/>
      <c r="E82" s="157"/>
      <c r="F82" s="157"/>
      <c r="G82" s="157"/>
      <c r="H82" s="157"/>
      <c r="I82" s="157"/>
      <c r="J82" s="157"/>
      <c r="K82" s="157"/>
      <c r="L82" s="157"/>
      <c r="M82" s="157"/>
      <c r="N82" s="157"/>
      <c r="O82" s="157"/>
      <c r="P82" s="157"/>
      <c r="Q82" s="157"/>
      <c r="R82" s="157"/>
      <c r="S82" s="157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</row>
    <row r="83" spans="1:29" ht="15">
      <c r="A83" s="152"/>
      <c r="B83" s="185" t="s">
        <v>495</v>
      </c>
      <c r="C83" s="154">
        <v>15.132916</v>
      </c>
      <c r="D83" s="154">
        <v>14.851376</v>
      </c>
      <c r="E83" s="154">
        <v>15.875151000000001</v>
      </c>
      <c r="F83" s="154">
        <v>16.746319</v>
      </c>
      <c r="G83" s="154">
        <v>18.317001000000001</v>
      </c>
      <c r="H83" s="154">
        <v>19.223468</v>
      </c>
      <c r="I83" s="154">
        <v>20.504505999999999</v>
      </c>
      <c r="J83" s="154">
        <v>22.158128999999999</v>
      </c>
      <c r="K83" s="154">
        <v>23.803314</v>
      </c>
      <c r="L83" s="154">
        <v>25.051228999999999</v>
      </c>
      <c r="M83" s="154">
        <v>25.704001000000002</v>
      </c>
      <c r="N83" s="154">
        <v>25.867936</v>
      </c>
      <c r="O83" s="154">
        <v>27.231179999999998</v>
      </c>
      <c r="P83" s="154">
        <v>27.852335</v>
      </c>
      <c r="Q83" s="154">
        <v>28.429924</v>
      </c>
      <c r="R83" s="154">
        <v>28.995906999999999</v>
      </c>
      <c r="S83" s="154">
        <v>28.272394999999999</v>
      </c>
      <c r="T83" s="155">
        <v>29.606038000000002</v>
      </c>
      <c r="U83" s="155">
        <v>29.29683</v>
      </c>
      <c r="V83" s="155">
        <v>29.954654999999999</v>
      </c>
      <c r="W83" s="155">
        <v>31.010898000000001</v>
      </c>
      <c r="X83" s="155">
        <v>31.314243000000001</v>
      </c>
      <c r="Y83" s="155">
        <v>31.725971000000001</v>
      </c>
      <c r="Z83" s="155">
        <v>33.039498999999999</v>
      </c>
      <c r="AA83" s="155">
        <v>32.815758000000002</v>
      </c>
      <c r="AB83" s="155">
        <v>34.554457999999997</v>
      </c>
      <c r="AC83" s="155">
        <v>36.396149000000001</v>
      </c>
    </row>
    <row r="84" spans="1:29" ht="15">
      <c r="B84" s="162" t="s">
        <v>460</v>
      </c>
      <c r="C84" s="157"/>
      <c r="D84" s="157"/>
      <c r="E84" s="157"/>
      <c r="F84" s="157"/>
      <c r="G84" s="157"/>
      <c r="H84" s="157"/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</row>
    <row r="85" spans="1:29">
      <c r="B85" s="177" t="s">
        <v>363</v>
      </c>
      <c r="C85" s="157">
        <v>1.35E-4</v>
      </c>
      <c r="D85" s="157">
        <v>2.2499999999999999E-4</v>
      </c>
      <c r="E85" s="157">
        <v>2.41E-4</v>
      </c>
      <c r="F85" s="157">
        <v>2.3800000000000001E-4</v>
      </c>
      <c r="G85" s="157">
        <v>2.41E-4</v>
      </c>
      <c r="H85" s="157">
        <v>1.65E-4</v>
      </c>
      <c r="I85" s="157">
        <v>1.5300000000000001E-4</v>
      </c>
      <c r="J85" s="157">
        <v>2.61E-4</v>
      </c>
      <c r="K85" s="157">
        <v>2.32E-4</v>
      </c>
      <c r="L85" s="157">
        <v>1.66E-4</v>
      </c>
      <c r="M85" s="157">
        <v>1.3999999999999999E-4</v>
      </c>
      <c r="N85" s="157">
        <v>1.36E-4</v>
      </c>
      <c r="O85" s="157">
        <v>1.3799999999999999E-4</v>
      </c>
      <c r="P85" s="157">
        <v>1.4899999999999999E-4</v>
      </c>
      <c r="Q85" s="157">
        <v>1.6100000000000001E-4</v>
      </c>
      <c r="R85" s="157">
        <v>1.9100000000000001E-4</v>
      </c>
      <c r="S85" s="157">
        <v>3.0499999999999999E-4</v>
      </c>
      <c r="T85" s="158">
        <v>3.01E-4</v>
      </c>
      <c r="U85" s="158">
        <v>3.2699999999999998E-4</v>
      </c>
      <c r="V85" s="158">
        <v>2.6400000000000002E-4</v>
      </c>
      <c r="W85" s="158">
        <v>3.19E-4</v>
      </c>
      <c r="X85" s="158">
        <v>3.7599999999999998E-4</v>
      </c>
      <c r="Y85" s="158">
        <v>3.59E-4</v>
      </c>
      <c r="Z85" s="158">
        <v>2.92E-4</v>
      </c>
      <c r="AA85" s="158">
        <v>4.4900000000000002E-4</v>
      </c>
      <c r="AB85" s="158">
        <v>3.88E-4</v>
      </c>
      <c r="AC85" s="158">
        <v>3.5E-4</v>
      </c>
    </row>
    <row r="86" spans="1:29">
      <c r="B86" s="159" t="s">
        <v>364</v>
      </c>
      <c r="C86" s="157">
        <v>14.513669999999999</v>
      </c>
      <c r="D86" s="157">
        <v>14.194724000000001</v>
      </c>
      <c r="E86" s="157">
        <v>15.231559000000001</v>
      </c>
      <c r="F86" s="157">
        <v>16.135275</v>
      </c>
      <c r="G86" s="157">
        <v>17.660962000000001</v>
      </c>
      <c r="H86" s="157">
        <v>18.388839000000001</v>
      </c>
      <c r="I86" s="157">
        <v>19.677555999999999</v>
      </c>
      <c r="J86" s="157">
        <v>21.267382000000001</v>
      </c>
      <c r="K86" s="157">
        <v>22.923936999999999</v>
      </c>
      <c r="L86" s="157">
        <v>24.222677000000001</v>
      </c>
      <c r="M86" s="157">
        <v>24.940498999999999</v>
      </c>
      <c r="N86" s="157">
        <v>25.057896</v>
      </c>
      <c r="O86" s="157">
        <v>26.398419000000001</v>
      </c>
      <c r="P86" s="157">
        <v>27.049582000000001</v>
      </c>
      <c r="Q86" s="157">
        <v>27.718572999999999</v>
      </c>
      <c r="R86" s="157">
        <v>28.125558999999999</v>
      </c>
      <c r="S86" s="157">
        <v>27.873505999999999</v>
      </c>
      <c r="T86" s="158">
        <v>28.701402999999999</v>
      </c>
      <c r="U86" s="158">
        <v>28.298334000000001</v>
      </c>
      <c r="V86" s="158">
        <v>28.884996999999998</v>
      </c>
      <c r="W86" s="158">
        <v>29.742902000000001</v>
      </c>
      <c r="X86" s="158">
        <v>29.592148000000002</v>
      </c>
      <c r="Y86" s="158">
        <v>29.937055999999998</v>
      </c>
      <c r="Z86" s="158">
        <v>31.322355999999999</v>
      </c>
      <c r="AA86" s="158">
        <v>30.977077000000001</v>
      </c>
      <c r="AB86" s="158">
        <v>34.099004999999998</v>
      </c>
      <c r="AC86" s="158">
        <v>35.887070999999999</v>
      </c>
    </row>
    <row r="87" spans="1:29">
      <c r="B87" s="159" t="s">
        <v>365</v>
      </c>
      <c r="C87" s="157">
        <v>0.40354699999999999</v>
      </c>
      <c r="D87" s="157">
        <v>0.43532900000000002</v>
      </c>
      <c r="E87" s="157">
        <v>0.39177899999999999</v>
      </c>
      <c r="F87" s="157">
        <v>0.42918499999999998</v>
      </c>
      <c r="G87" s="157">
        <v>0.46052999999999999</v>
      </c>
      <c r="H87" s="157">
        <v>0.62295100000000003</v>
      </c>
      <c r="I87" s="157">
        <v>0.628915</v>
      </c>
      <c r="J87" s="157">
        <v>0.707264</v>
      </c>
      <c r="K87" s="157">
        <v>0.70079599999999997</v>
      </c>
      <c r="L87" s="157">
        <v>0.68066199999999999</v>
      </c>
      <c r="M87" s="157">
        <v>0.65853799999999996</v>
      </c>
      <c r="N87" s="157">
        <v>0.70100200000000001</v>
      </c>
      <c r="O87" s="157">
        <v>0.75568400000000002</v>
      </c>
      <c r="P87" s="157">
        <v>0.73210299999999995</v>
      </c>
      <c r="Q87" s="157">
        <v>0.64217299999999999</v>
      </c>
      <c r="R87" s="157">
        <v>0.69077999999999995</v>
      </c>
      <c r="S87" s="157">
        <v>0.18857299999999999</v>
      </c>
      <c r="T87" s="157">
        <v>0.188107</v>
      </c>
      <c r="U87" s="157">
        <v>0.211977</v>
      </c>
      <c r="V87" s="157">
        <v>0.232123</v>
      </c>
      <c r="W87" s="157">
        <v>0.242396</v>
      </c>
      <c r="X87" s="157">
        <v>0.25005500000000003</v>
      </c>
      <c r="Y87" s="157">
        <v>0.243316</v>
      </c>
      <c r="Z87" s="157">
        <v>0.27943600000000002</v>
      </c>
      <c r="AA87" s="157">
        <v>0.31455300000000003</v>
      </c>
      <c r="AB87" s="157">
        <v>0.38912099999999999</v>
      </c>
      <c r="AC87" s="157">
        <v>0.43554100000000001</v>
      </c>
    </row>
    <row r="88" spans="1:29">
      <c r="B88" s="159" t="s">
        <v>366</v>
      </c>
      <c r="C88" s="163" t="s">
        <v>367</v>
      </c>
      <c r="D88" s="163" t="s">
        <v>367</v>
      </c>
      <c r="E88" s="163" t="s">
        <v>367</v>
      </c>
      <c r="F88" s="163" t="s">
        <v>367</v>
      </c>
      <c r="G88" s="163" t="s">
        <v>367</v>
      </c>
      <c r="H88" s="163" t="s">
        <v>367</v>
      </c>
      <c r="I88" s="163" t="s">
        <v>367</v>
      </c>
      <c r="J88" s="163" t="s">
        <v>367</v>
      </c>
      <c r="K88" s="163" t="s">
        <v>367</v>
      </c>
      <c r="L88" s="163" t="s">
        <v>367</v>
      </c>
      <c r="M88" s="163" t="s">
        <v>367</v>
      </c>
      <c r="N88" s="163" t="s">
        <v>367</v>
      </c>
      <c r="O88" s="163" t="s">
        <v>367</v>
      </c>
      <c r="P88" s="163" t="s">
        <v>367</v>
      </c>
      <c r="Q88" s="163" t="s">
        <v>367</v>
      </c>
      <c r="R88" s="163">
        <v>0.12761800000000001</v>
      </c>
      <c r="S88" s="163">
        <v>0.128612</v>
      </c>
      <c r="T88" s="163">
        <v>0.619278</v>
      </c>
      <c r="U88" s="163">
        <v>0.68537800000000004</v>
      </c>
      <c r="V88" s="163">
        <v>0.76179799999999998</v>
      </c>
      <c r="W88" s="163">
        <v>0.94751799999999997</v>
      </c>
      <c r="X88" s="163">
        <v>1.3869990000000001</v>
      </c>
      <c r="Y88" s="163">
        <v>1.456299</v>
      </c>
      <c r="Z88" s="163">
        <v>1.3634170000000001</v>
      </c>
      <c r="AA88" s="163">
        <v>1.4595130000000001</v>
      </c>
      <c r="AB88" s="163" t="s">
        <v>367</v>
      </c>
      <c r="AC88" s="163" t="s">
        <v>367</v>
      </c>
    </row>
    <row r="89" spans="1:29">
      <c r="B89" s="159" t="s">
        <v>369</v>
      </c>
      <c r="C89" s="157">
        <v>0</v>
      </c>
      <c r="D89" s="157">
        <v>0</v>
      </c>
      <c r="E89" s="157">
        <v>0</v>
      </c>
      <c r="F89" s="157">
        <v>0</v>
      </c>
      <c r="G89" s="157">
        <v>0</v>
      </c>
      <c r="H89" s="157">
        <v>0</v>
      </c>
      <c r="I89" s="157">
        <v>0</v>
      </c>
      <c r="J89" s="157">
        <v>0</v>
      </c>
      <c r="K89" s="157">
        <v>0</v>
      </c>
      <c r="L89" s="157">
        <v>0</v>
      </c>
      <c r="M89" s="157">
        <v>0</v>
      </c>
      <c r="N89" s="163" t="s">
        <v>367</v>
      </c>
      <c r="O89" s="163" t="s">
        <v>367</v>
      </c>
      <c r="P89" s="163" t="s">
        <v>367</v>
      </c>
      <c r="Q89" s="163" t="s">
        <v>367</v>
      </c>
      <c r="R89" s="163" t="s">
        <v>367</v>
      </c>
      <c r="S89" s="163" t="s">
        <v>367</v>
      </c>
      <c r="T89" s="163" t="s">
        <v>367</v>
      </c>
      <c r="U89" s="163" t="s">
        <v>367</v>
      </c>
      <c r="V89" s="163" t="s">
        <v>367</v>
      </c>
      <c r="W89" s="163" t="s">
        <v>367</v>
      </c>
      <c r="X89" s="163" t="s">
        <v>367</v>
      </c>
      <c r="Y89" s="163" t="s">
        <v>367</v>
      </c>
      <c r="Z89" s="163" t="s">
        <v>367</v>
      </c>
      <c r="AA89" s="163" t="s">
        <v>367</v>
      </c>
      <c r="AB89" s="163" t="s">
        <v>367</v>
      </c>
      <c r="AC89" s="163" t="s">
        <v>367</v>
      </c>
    </row>
    <row r="90" spans="1:29">
      <c r="B90" s="159" t="s">
        <v>370</v>
      </c>
      <c r="C90" s="157">
        <v>0.21556400000000001</v>
      </c>
      <c r="D90" s="157">
        <v>0.22109799999999999</v>
      </c>
      <c r="E90" s="157">
        <v>0.25157200000000002</v>
      </c>
      <c r="F90" s="157">
        <v>0.181621</v>
      </c>
      <c r="G90" s="157">
        <v>0.195267</v>
      </c>
      <c r="H90" s="157">
        <v>0.21151300000000001</v>
      </c>
      <c r="I90" s="157">
        <v>0.197882</v>
      </c>
      <c r="J90" s="157">
        <v>0.183223</v>
      </c>
      <c r="K90" s="157">
        <v>0.17835000000000001</v>
      </c>
      <c r="L90" s="157">
        <v>0.147725</v>
      </c>
      <c r="M90" s="157">
        <v>0.104825</v>
      </c>
      <c r="N90" s="157">
        <v>0.108903</v>
      </c>
      <c r="O90" s="157">
        <v>7.6938999999999994E-2</v>
      </c>
      <c r="P90" s="157">
        <v>7.0500999999999994E-2</v>
      </c>
      <c r="Q90" s="157">
        <v>6.9016999999999995E-2</v>
      </c>
      <c r="R90" s="157">
        <v>5.1758999999999999E-2</v>
      </c>
      <c r="S90" s="157">
        <v>8.14E-2</v>
      </c>
      <c r="T90" s="158">
        <v>9.6948999999999994E-2</v>
      </c>
      <c r="U90" s="158">
        <v>0.100813</v>
      </c>
      <c r="V90" s="158">
        <v>7.5472999999999998E-2</v>
      </c>
      <c r="W90" s="158">
        <v>7.7762999999999999E-2</v>
      </c>
      <c r="X90" s="158">
        <v>8.4664000000000003E-2</v>
      </c>
      <c r="Y90" s="158">
        <v>8.8940000000000005E-2</v>
      </c>
      <c r="Z90" s="158">
        <v>7.3997999999999994E-2</v>
      </c>
      <c r="AA90" s="158">
        <v>6.4166000000000001E-2</v>
      </c>
      <c r="AB90" s="158">
        <v>6.5944000000000003E-2</v>
      </c>
      <c r="AC90" s="158">
        <v>7.3187000000000002E-2</v>
      </c>
    </row>
    <row r="91" spans="1:29">
      <c r="B91" s="186"/>
      <c r="C91" s="157"/>
      <c r="D91" s="157"/>
      <c r="E91" s="157"/>
      <c r="F91" s="157"/>
      <c r="G91" s="157"/>
      <c r="H91" s="157"/>
      <c r="I91" s="157"/>
      <c r="J91" s="157"/>
      <c r="K91" s="157"/>
      <c r="L91" s="157"/>
      <c r="M91" s="157"/>
      <c r="N91" s="157"/>
      <c r="O91" s="157"/>
      <c r="P91" s="157"/>
      <c r="Q91" s="157"/>
      <c r="R91" s="157"/>
      <c r="S91" s="157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</row>
    <row r="92" spans="1:29">
      <c r="B92" s="162" t="s">
        <v>456</v>
      </c>
      <c r="C92" s="157"/>
      <c r="D92" s="157"/>
      <c r="E92" s="157"/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7"/>
      <c r="Q92" s="157"/>
      <c r="R92" s="157"/>
      <c r="S92" s="157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</row>
    <row r="93" spans="1:29">
      <c r="B93" s="177" t="s">
        <v>363</v>
      </c>
      <c r="C93" s="157">
        <v>8.9400000000000005E-4</v>
      </c>
      <c r="D93" s="157">
        <v>1.5150000000000001E-3</v>
      </c>
      <c r="E93" s="157">
        <v>1.5169999999999999E-3</v>
      </c>
      <c r="F93" s="157">
        <v>1.421E-3</v>
      </c>
      <c r="G93" s="157">
        <v>1.315E-3</v>
      </c>
      <c r="H93" s="157">
        <v>8.5599999999999999E-4</v>
      </c>
      <c r="I93" s="157">
        <v>7.4399999999999998E-4</v>
      </c>
      <c r="J93" s="157">
        <v>1.1800000000000001E-3</v>
      </c>
      <c r="K93" s="157">
        <v>9.7599999999999998E-4</v>
      </c>
      <c r="L93" s="157">
        <v>6.6100000000000002E-4</v>
      </c>
      <c r="M93" s="157">
        <v>5.4299999999999997E-4</v>
      </c>
      <c r="N93" s="157">
        <v>5.2499999999999997E-4</v>
      </c>
      <c r="O93" s="157">
        <v>5.0799999999999999E-4</v>
      </c>
      <c r="P93" s="157">
        <v>5.3499999999999999E-4</v>
      </c>
      <c r="Q93" s="157">
        <v>5.6700000000000001E-4</v>
      </c>
      <c r="R93" s="157">
        <v>6.5799999999999995E-4</v>
      </c>
      <c r="S93" s="157">
        <v>1.0790000000000001E-3</v>
      </c>
      <c r="T93" s="158">
        <v>1.018E-3</v>
      </c>
      <c r="U93" s="158">
        <v>1.116E-3</v>
      </c>
      <c r="V93" s="158">
        <v>8.8199999999999997E-4</v>
      </c>
      <c r="W93" s="158">
        <v>1.0300000000000001E-3</v>
      </c>
      <c r="X93" s="158">
        <v>1.2019999999999999E-3</v>
      </c>
      <c r="Y93" s="158">
        <v>1.132E-3</v>
      </c>
      <c r="Z93" s="158">
        <v>8.8400000000000002E-4</v>
      </c>
      <c r="AA93" s="158">
        <v>1.3669999999999999E-3</v>
      </c>
      <c r="AB93" s="158">
        <v>1.122E-3</v>
      </c>
      <c r="AC93" s="158">
        <v>9.6100000000000005E-4</v>
      </c>
    </row>
    <row r="94" spans="1:29">
      <c r="B94" s="159" t="s">
        <v>364</v>
      </c>
      <c r="C94" s="157">
        <v>95.907950999999997</v>
      </c>
      <c r="D94" s="157">
        <v>95.578513000000001</v>
      </c>
      <c r="E94" s="157">
        <v>95.945915999999997</v>
      </c>
      <c r="F94" s="157">
        <v>96.351173000000003</v>
      </c>
      <c r="G94" s="157">
        <v>96.418418000000003</v>
      </c>
      <c r="H94" s="157">
        <v>95.658282</v>
      </c>
      <c r="I94" s="157">
        <v>95.966986000000006</v>
      </c>
      <c r="J94" s="157">
        <v>95.980041</v>
      </c>
      <c r="K94" s="157">
        <v>96.30565</v>
      </c>
      <c r="L94" s="157">
        <v>96.692569000000006</v>
      </c>
      <c r="M94" s="157">
        <v>97.029636999999994</v>
      </c>
      <c r="N94" s="157">
        <v>96.868554000000003</v>
      </c>
      <c r="O94" s="157">
        <v>96.941882000000007</v>
      </c>
      <c r="P94" s="157">
        <v>97.117825999999994</v>
      </c>
      <c r="Q94" s="157">
        <v>97.497879999999995</v>
      </c>
      <c r="R94" s="157">
        <v>96.998377000000005</v>
      </c>
      <c r="S94" s="157">
        <v>98.589121000000006</v>
      </c>
      <c r="T94" s="158">
        <v>96.944423999999998</v>
      </c>
      <c r="U94" s="158">
        <v>96.591796000000002</v>
      </c>
      <c r="V94" s="158">
        <v>96.429075999999995</v>
      </c>
      <c r="W94" s="158">
        <v>95.911128000000005</v>
      </c>
      <c r="X94" s="158">
        <v>94.500603999999996</v>
      </c>
      <c r="Y94" s="158">
        <v>94.361354000000006</v>
      </c>
      <c r="Z94" s="158">
        <v>94.802757999999997</v>
      </c>
      <c r="AA94" s="158">
        <v>94.396957999999998</v>
      </c>
      <c r="AB94" s="158">
        <v>98.681927999999999</v>
      </c>
      <c r="AC94" s="158">
        <v>98.601286000000002</v>
      </c>
    </row>
    <row r="95" spans="1:29">
      <c r="B95" s="159" t="s">
        <v>365</v>
      </c>
      <c r="C95" s="158">
        <v>2.6666829999999999</v>
      </c>
      <c r="D95" s="158">
        <v>2.9312339999999999</v>
      </c>
      <c r="E95" s="158">
        <v>2.4678749999999998</v>
      </c>
      <c r="F95" s="158">
        <v>2.562862</v>
      </c>
      <c r="G95" s="158">
        <v>2.5142220000000002</v>
      </c>
      <c r="H95" s="158">
        <v>3.2405759999999999</v>
      </c>
      <c r="I95" s="158">
        <v>3.067205</v>
      </c>
      <c r="J95" s="158">
        <v>3.1918920000000002</v>
      </c>
      <c r="K95" s="158">
        <v>2.9441099999999998</v>
      </c>
      <c r="L95" s="158">
        <v>2.717079</v>
      </c>
      <c r="M95" s="158">
        <v>2.5620039999999999</v>
      </c>
      <c r="N95" s="158">
        <v>2.709927</v>
      </c>
      <c r="O95" s="158">
        <v>2.7750710000000001</v>
      </c>
      <c r="P95" s="158">
        <v>2.6285150000000002</v>
      </c>
      <c r="Q95" s="158">
        <v>2.258791</v>
      </c>
      <c r="R95" s="158">
        <v>2.3823370000000001</v>
      </c>
      <c r="S95" s="158">
        <v>0.66698599999999997</v>
      </c>
      <c r="T95" s="158">
        <v>0.63536599999999999</v>
      </c>
      <c r="U95" s="158">
        <v>0.72355100000000006</v>
      </c>
      <c r="V95" s="158">
        <v>0.77491399999999999</v>
      </c>
      <c r="W95" s="158">
        <v>0.78164699999999998</v>
      </c>
      <c r="X95" s="158">
        <v>0.79853300000000005</v>
      </c>
      <c r="Y95" s="158">
        <v>0.76693100000000003</v>
      </c>
      <c r="Z95" s="158">
        <v>0.84576300000000004</v>
      </c>
      <c r="AA95" s="158">
        <v>0.95854399999999995</v>
      </c>
      <c r="AB95" s="158">
        <v>1.126109</v>
      </c>
      <c r="AC95" s="158">
        <v>1.1966680000000001</v>
      </c>
    </row>
    <row r="96" spans="1:29">
      <c r="B96" s="159" t="s">
        <v>366</v>
      </c>
      <c r="C96" s="160" t="s">
        <v>367</v>
      </c>
      <c r="D96" s="160" t="s">
        <v>367</v>
      </c>
      <c r="E96" s="160" t="s">
        <v>367</v>
      </c>
      <c r="F96" s="160" t="s">
        <v>367</v>
      </c>
      <c r="G96" s="160" t="s">
        <v>367</v>
      </c>
      <c r="H96" s="160" t="s">
        <v>367</v>
      </c>
      <c r="I96" s="160" t="s">
        <v>367</v>
      </c>
      <c r="J96" s="160" t="s">
        <v>367</v>
      </c>
      <c r="K96" s="160" t="s">
        <v>367</v>
      </c>
      <c r="L96" s="160" t="s">
        <v>367</v>
      </c>
      <c r="M96" s="160" t="s">
        <v>367</v>
      </c>
      <c r="N96" s="160" t="s">
        <v>367</v>
      </c>
      <c r="O96" s="160" t="s">
        <v>367</v>
      </c>
      <c r="P96" s="160" t="s">
        <v>367</v>
      </c>
      <c r="Q96" s="160" t="s">
        <v>367</v>
      </c>
      <c r="R96" s="160">
        <v>0.44012499999999999</v>
      </c>
      <c r="S96" s="160">
        <v>0.45490199999999997</v>
      </c>
      <c r="T96" s="160">
        <v>2.0917279999999998</v>
      </c>
      <c r="U96" s="160">
        <v>2.3394279999999998</v>
      </c>
      <c r="V96" s="160">
        <v>2.5431720000000002</v>
      </c>
      <c r="W96" s="160">
        <v>3.055437</v>
      </c>
      <c r="X96" s="160">
        <v>4.4292910000000001</v>
      </c>
      <c r="Y96" s="160">
        <v>4.5902440000000002</v>
      </c>
      <c r="Z96" s="160">
        <v>4.1266259999999999</v>
      </c>
      <c r="AA96" s="160">
        <v>4.447597</v>
      </c>
      <c r="AB96" s="160" t="s">
        <v>367</v>
      </c>
      <c r="AC96" s="160" t="s">
        <v>367</v>
      </c>
    </row>
    <row r="97" spans="1:29">
      <c r="B97" s="159" t="s">
        <v>369</v>
      </c>
      <c r="C97" s="158">
        <v>0</v>
      </c>
      <c r="D97" s="158">
        <v>0</v>
      </c>
      <c r="E97" s="158">
        <v>0</v>
      </c>
      <c r="F97" s="158">
        <v>0</v>
      </c>
      <c r="G97" s="158">
        <v>0</v>
      </c>
      <c r="H97" s="158">
        <v>0</v>
      </c>
      <c r="I97" s="158">
        <v>0</v>
      </c>
      <c r="J97" s="158">
        <v>0</v>
      </c>
      <c r="K97" s="158">
        <v>0</v>
      </c>
      <c r="L97" s="158">
        <v>0</v>
      </c>
      <c r="M97" s="158">
        <v>0</v>
      </c>
      <c r="N97" s="160" t="s">
        <v>367</v>
      </c>
      <c r="O97" s="160" t="s">
        <v>367</v>
      </c>
      <c r="P97" s="160" t="s">
        <v>367</v>
      </c>
      <c r="Q97" s="160" t="s">
        <v>367</v>
      </c>
      <c r="R97" s="160" t="s">
        <v>367</v>
      </c>
      <c r="S97" s="160" t="s">
        <v>367</v>
      </c>
      <c r="T97" s="160" t="s">
        <v>367</v>
      </c>
      <c r="U97" s="160" t="s">
        <v>367</v>
      </c>
      <c r="V97" s="160" t="s">
        <v>367</v>
      </c>
      <c r="W97" s="160" t="s">
        <v>367</v>
      </c>
      <c r="X97" s="160" t="s">
        <v>367</v>
      </c>
      <c r="Y97" s="160" t="s">
        <v>367</v>
      </c>
      <c r="Z97" s="160" t="s">
        <v>367</v>
      </c>
      <c r="AA97" s="160" t="s">
        <v>367</v>
      </c>
      <c r="AB97" s="160" t="s">
        <v>367</v>
      </c>
      <c r="AC97" s="160" t="s">
        <v>367</v>
      </c>
    </row>
    <row r="98" spans="1:29">
      <c r="B98" s="159" t="s">
        <v>370</v>
      </c>
      <c r="C98" s="157">
        <v>1.4244730000000001</v>
      </c>
      <c r="D98" s="157">
        <v>1.4887379999999999</v>
      </c>
      <c r="E98" s="157">
        <v>1.584692</v>
      </c>
      <c r="F98" s="157">
        <v>1.0845450000000001</v>
      </c>
      <c r="G98" s="157">
        <v>1.0660449999999999</v>
      </c>
      <c r="H98" s="157">
        <v>1.100287</v>
      </c>
      <c r="I98" s="157">
        <v>0.96506400000000003</v>
      </c>
      <c r="J98" s="157">
        <v>0.82688799999999996</v>
      </c>
      <c r="K98" s="157">
        <v>0.74926300000000001</v>
      </c>
      <c r="L98" s="157">
        <v>0.58969000000000005</v>
      </c>
      <c r="M98" s="157">
        <v>0.40781499999999998</v>
      </c>
      <c r="N98" s="157">
        <v>0.42099500000000001</v>
      </c>
      <c r="O98" s="157">
        <v>0.28253899999999998</v>
      </c>
      <c r="P98" s="157">
        <v>0.25312400000000002</v>
      </c>
      <c r="Q98" s="157">
        <v>0.24276300000000001</v>
      </c>
      <c r="R98" s="157">
        <v>0.178503</v>
      </c>
      <c r="S98" s="157">
        <v>0.28791299999999997</v>
      </c>
      <c r="T98" s="158">
        <v>0.32746399999999998</v>
      </c>
      <c r="U98" s="158">
        <v>0.344109</v>
      </c>
      <c r="V98" s="158">
        <v>0.25195600000000001</v>
      </c>
      <c r="W98" s="158">
        <v>0.25075900000000001</v>
      </c>
      <c r="X98" s="158">
        <v>0.27037</v>
      </c>
      <c r="Y98" s="158">
        <v>0.280339</v>
      </c>
      <c r="Z98" s="158">
        <v>0.223969</v>
      </c>
      <c r="AA98" s="158">
        <v>0.19553400000000001</v>
      </c>
      <c r="AB98" s="158">
        <v>0.19084100000000001</v>
      </c>
      <c r="AC98" s="158">
        <v>0.20108599999999999</v>
      </c>
    </row>
    <row r="99" spans="1:29">
      <c r="B99" s="2"/>
      <c r="C99" s="157"/>
      <c r="D99" s="157"/>
      <c r="E99" s="157"/>
      <c r="F99" s="157"/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157"/>
      <c r="S99" s="157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</row>
    <row r="100" spans="1:29">
      <c r="A100" s="152"/>
      <c r="B100" s="187" t="s">
        <v>461</v>
      </c>
      <c r="C100" s="154">
        <v>70.227675000000005</v>
      </c>
      <c r="D100" s="154">
        <v>70.185353000000006</v>
      </c>
      <c r="E100" s="154">
        <v>70.164162000000005</v>
      </c>
      <c r="F100" s="154">
        <v>70.195143999999999</v>
      </c>
      <c r="G100" s="154">
        <v>70.455100000000002</v>
      </c>
      <c r="H100" s="154">
        <v>70.724840999999998</v>
      </c>
      <c r="I100" s="154">
        <v>70.975517999999994</v>
      </c>
      <c r="J100" s="154">
        <v>71.194237999999999</v>
      </c>
      <c r="K100" s="154">
        <v>70.738444999999999</v>
      </c>
      <c r="L100" s="154">
        <v>70.946522999999999</v>
      </c>
      <c r="M100" s="154">
        <v>70.952979999999997</v>
      </c>
      <c r="N100" s="154">
        <v>71.047364999999999</v>
      </c>
      <c r="O100" s="154">
        <v>71.072666999999996</v>
      </c>
      <c r="P100" s="154">
        <v>71.071291000000002</v>
      </c>
      <c r="Q100" s="154">
        <v>70.606711000000004</v>
      </c>
      <c r="R100" s="154">
        <v>70.271051</v>
      </c>
      <c r="S100" s="154">
        <v>69.765236999999999</v>
      </c>
      <c r="T100" s="155">
        <v>69.315251000000004</v>
      </c>
      <c r="U100" s="155">
        <v>68.921876999999995</v>
      </c>
      <c r="V100" s="155">
        <v>68.641604000000001</v>
      </c>
      <c r="W100" s="155">
        <v>68.337344000000002</v>
      </c>
      <c r="X100" s="155">
        <v>67.956442999999993</v>
      </c>
      <c r="Y100" s="155">
        <v>67.645534999999995</v>
      </c>
      <c r="Z100" s="155">
        <v>67.434669999999997</v>
      </c>
      <c r="AA100" s="155">
        <v>67.186831999999995</v>
      </c>
      <c r="AB100" s="155">
        <v>67.332037</v>
      </c>
      <c r="AC100" s="155">
        <v>67.084001000000001</v>
      </c>
    </row>
    <row r="102" spans="1:29" ht="15.5">
      <c r="A102" s="146" t="s">
        <v>496</v>
      </c>
      <c r="B102" s="147"/>
      <c r="C102" s="147"/>
      <c r="D102" s="147"/>
      <c r="E102" s="147"/>
      <c r="F102" s="147"/>
      <c r="G102" s="147"/>
      <c r="H102" s="148"/>
      <c r="I102" s="148"/>
      <c r="J102" s="148"/>
      <c r="K102" s="148"/>
      <c r="L102" s="149"/>
      <c r="M102" s="149"/>
      <c r="N102" s="149"/>
      <c r="O102" s="149"/>
    </row>
    <row r="104" spans="1:29" ht="15.5">
      <c r="C104" s="148"/>
      <c r="D104" s="148"/>
      <c r="E104" s="149"/>
      <c r="F104" s="149"/>
      <c r="H104" s="61"/>
      <c r="I104" s="61"/>
      <c r="J104" s="61"/>
      <c r="K104" s="61"/>
      <c r="L104" s="149"/>
    </row>
    <row r="105" spans="1:29">
      <c r="C105" s="150">
        <v>1990</v>
      </c>
      <c r="D105" s="150">
        <v>1991</v>
      </c>
      <c r="E105" s="150">
        <v>1992</v>
      </c>
      <c r="F105" s="150">
        <v>1993</v>
      </c>
      <c r="G105" s="150">
        <v>1994</v>
      </c>
      <c r="H105" s="150">
        <v>1995</v>
      </c>
      <c r="I105" s="150">
        <v>1996</v>
      </c>
      <c r="J105" s="150">
        <v>1997</v>
      </c>
      <c r="K105" s="150">
        <v>1998</v>
      </c>
      <c r="L105" s="150">
        <v>1999</v>
      </c>
      <c r="M105" s="150">
        <v>2000</v>
      </c>
      <c r="N105" s="150">
        <v>2001</v>
      </c>
      <c r="O105" s="150">
        <v>2002</v>
      </c>
      <c r="P105" s="150">
        <v>2003</v>
      </c>
      <c r="Q105" s="150">
        <v>2004</v>
      </c>
      <c r="R105" s="150">
        <v>2005</v>
      </c>
      <c r="S105" s="150">
        <v>2006</v>
      </c>
      <c r="T105" s="151">
        <v>2007</v>
      </c>
      <c r="U105" s="151">
        <v>2008</v>
      </c>
      <c r="V105" s="151">
        <v>2009</v>
      </c>
      <c r="W105" s="151">
        <v>2010</v>
      </c>
      <c r="X105" s="151">
        <v>2011</v>
      </c>
      <c r="Y105" s="151">
        <v>2012</v>
      </c>
      <c r="Z105" s="151">
        <v>2013</v>
      </c>
      <c r="AA105" s="151">
        <v>2014</v>
      </c>
      <c r="AB105" s="151">
        <v>2015</v>
      </c>
      <c r="AC105" s="151">
        <v>2016</v>
      </c>
    </row>
    <row r="106" spans="1:29">
      <c r="A106" s="182"/>
    </row>
    <row r="107" spans="1:29">
      <c r="A107" s="152"/>
      <c r="B107" s="169" t="s">
        <v>497</v>
      </c>
      <c r="C107" s="154">
        <v>46.002054999999999</v>
      </c>
      <c r="D107" s="154">
        <v>47.956003000000003</v>
      </c>
      <c r="E107" s="154">
        <v>46.714208999999997</v>
      </c>
      <c r="F107" s="154">
        <v>42.719963999999997</v>
      </c>
      <c r="G107" s="154">
        <v>40.932747999999997</v>
      </c>
      <c r="H107" s="154">
        <v>50.688490000000002</v>
      </c>
      <c r="I107" s="154">
        <v>42.980851000000001</v>
      </c>
      <c r="J107" s="154">
        <v>48.714554999999997</v>
      </c>
      <c r="K107" s="154">
        <v>47.241385000000001</v>
      </c>
      <c r="L107" s="154">
        <v>46.138572000000003</v>
      </c>
      <c r="M107" s="154">
        <v>50.272294000000002</v>
      </c>
      <c r="N107" s="154">
        <v>47.957796000000002</v>
      </c>
      <c r="O107" s="154">
        <v>55.432774999999999</v>
      </c>
      <c r="P107" s="154">
        <v>57.827078</v>
      </c>
      <c r="Q107" s="154">
        <v>51.987735999999998</v>
      </c>
      <c r="R107" s="154">
        <v>55.473081999999998</v>
      </c>
      <c r="S107" s="154">
        <v>50.461962</v>
      </c>
      <c r="T107" s="155">
        <v>54.472776000000003</v>
      </c>
      <c r="U107" s="155">
        <v>57.415605999999997</v>
      </c>
      <c r="V107" s="155">
        <v>56.214841</v>
      </c>
      <c r="W107" s="155">
        <v>60.082360000000001</v>
      </c>
      <c r="X107" s="155">
        <v>62.590218</v>
      </c>
      <c r="Y107" s="155">
        <v>57.344845999999997</v>
      </c>
      <c r="Z107" s="155">
        <v>60.766948999999997</v>
      </c>
      <c r="AA107" s="155">
        <v>56.85528</v>
      </c>
      <c r="AB107" s="155">
        <v>55.094645</v>
      </c>
      <c r="AC107" s="155">
        <v>50.896061000000003</v>
      </c>
    </row>
    <row r="108" spans="1:29">
      <c r="B108" s="156" t="s">
        <v>455</v>
      </c>
      <c r="C108" s="157"/>
      <c r="D108" s="157"/>
      <c r="E108" s="157"/>
      <c r="F108" s="157"/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57"/>
      <c r="R108" s="157"/>
      <c r="S108" s="157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</row>
    <row r="109" spans="1:29">
      <c r="B109" s="159" t="s">
        <v>362</v>
      </c>
      <c r="C109" s="157">
        <v>3.0990000000000002</v>
      </c>
      <c r="D109" s="157">
        <v>3.0649999999999999</v>
      </c>
      <c r="E109" s="157">
        <v>2.9430000000000001</v>
      </c>
      <c r="F109" s="157">
        <v>2.9129999999999998</v>
      </c>
      <c r="G109" s="157">
        <v>2.96</v>
      </c>
      <c r="H109" s="157">
        <v>2.992</v>
      </c>
      <c r="I109" s="157">
        <v>3.0249999999999999</v>
      </c>
      <c r="J109" s="157">
        <v>2.9750000000000001</v>
      </c>
      <c r="K109" s="157">
        <v>2.8580000000000001</v>
      </c>
      <c r="L109" s="157">
        <v>3.0070000000000001</v>
      </c>
      <c r="M109" s="157">
        <v>3.1219999999999999</v>
      </c>
      <c r="N109" s="157">
        <v>3.0739999999999998</v>
      </c>
      <c r="O109" s="157">
        <v>3.35</v>
      </c>
      <c r="P109" s="157">
        <v>3.3860000000000001</v>
      </c>
      <c r="Q109" s="157">
        <v>3.4540000000000002</v>
      </c>
      <c r="R109" s="157">
        <v>3.5339999999999998</v>
      </c>
      <c r="S109" s="157">
        <v>3.496</v>
      </c>
      <c r="T109" s="158">
        <v>3.2770000000000001</v>
      </c>
      <c r="U109" s="158">
        <v>3.7759999999999998</v>
      </c>
      <c r="V109" s="158">
        <v>3.4260000000000002</v>
      </c>
      <c r="W109" s="158">
        <v>3.5910000000000002</v>
      </c>
      <c r="X109" s="158">
        <v>3.7149999999999999</v>
      </c>
      <c r="Y109" s="158">
        <v>3.6819999999999999</v>
      </c>
      <c r="Z109" s="158">
        <v>4.0810000000000004</v>
      </c>
      <c r="AA109" s="158">
        <v>2.9390000000000001</v>
      </c>
      <c r="AB109" s="158">
        <v>3.0249999999999999</v>
      </c>
      <c r="AC109" s="158">
        <v>3.0009999999999999</v>
      </c>
    </row>
    <row r="110" spans="1:29">
      <c r="B110" s="177" t="s">
        <v>363</v>
      </c>
      <c r="C110" s="157">
        <v>0.46833000000000002</v>
      </c>
      <c r="D110" s="157">
        <v>5.3655000000000001E-2</v>
      </c>
      <c r="E110" s="157">
        <v>9.4133999999999995E-2</v>
      </c>
      <c r="F110" s="157">
        <v>0.141429</v>
      </c>
      <c r="G110" s="157">
        <v>0.24038599999999999</v>
      </c>
      <c r="H110" s="157">
        <v>0.87896399999999997</v>
      </c>
      <c r="I110" s="157">
        <v>0.89114300000000002</v>
      </c>
      <c r="J110" s="157">
        <v>0.45738099999999998</v>
      </c>
      <c r="K110" s="157">
        <v>0.70544600000000002</v>
      </c>
      <c r="L110" s="157">
        <v>0.89549900000000004</v>
      </c>
      <c r="M110" s="157">
        <v>1.296961</v>
      </c>
      <c r="N110" s="157">
        <v>0.83010799999999996</v>
      </c>
      <c r="O110" s="157">
        <v>0.75936499999999996</v>
      </c>
      <c r="P110" s="157">
        <v>0.72741199999999995</v>
      </c>
      <c r="Q110" s="157">
        <v>0.66090800000000005</v>
      </c>
      <c r="R110" s="157">
        <v>0.62578400000000001</v>
      </c>
      <c r="S110" s="157">
        <v>0.54375899999999999</v>
      </c>
      <c r="T110" s="158">
        <v>0.65261400000000003</v>
      </c>
      <c r="U110" s="158">
        <v>0.64413799999999999</v>
      </c>
      <c r="V110" s="158">
        <v>0.77734899999999996</v>
      </c>
      <c r="W110" s="158">
        <v>0.66155900000000001</v>
      </c>
      <c r="X110" s="158">
        <v>0.36501800000000001</v>
      </c>
      <c r="Y110" s="158">
        <v>0.67856799999999995</v>
      </c>
      <c r="Z110" s="158">
        <v>0.68348600000000004</v>
      </c>
      <c r="AA110" s="158">
        <v>2.2532749999999999</v>
      </c>
      <c r="AB110" s="158">
        <v>2.5188220000000001</v>
      </c>
      <c r="AC110" s="158">
        <v>2.8218670000000001</v>
      </c>
    </row>
    <row r="111" spans="1:29">
      <c r="B111" s="159" t="s">
        <v>364</v>
      </c>
      <c r="C111" s="157">
        <v>6.4567959999999998</v>
      </c>
      <c r="D111" s="157">
        <v>4.3879060000000001</v>
      </c>
      <c r="E111" s="157">
        <v>3.8163480000000001</v>
      </c>
      <c r="F111" s="157">
        <v>3.6715979999999999</v>
      </c>
      <c r="G111" s="157">
        <v>2.6299709999999998</v>
      </c>
      <c r="H111" s="157">
        <v>8.1710729999999998</v>
      </c>
      <c r="I111" s="157">
        <v>3.1462650000000001</v>
      </c>
      <c r="J111" s="157">
        <v>3.5132219999999998</v>
      </c>
      <c r="K111" s="157">
        <v>2.8002069999999999</v>
      </c>
      <c r="L111" s="157">
        <v>2.4917959999999999</v>
      </c>
      <c r="M111" s="157">
        <v>2.6695829999999998</v>
      </c>
      <c r="N111" s="157">
        <v>0.64618900000000001</v>
      </c>
      <c r="O111" s="157">
        <v>0.64148099999999997</v>
      </c>
      <c r="P111" s="157">
        <v>1.03217</v>
      </c>
      <c r="Q111" s="157">
        <v>0.98199800000000004</v>
      </c>
      <c r="R111" s="157">
        <v>0.51426400000000005</v>
      </c>
      <c r="S111" s="157">
        <v>0.72341599999999995</v>
      </c>
      <c r="T111" s="158">
        <v>0.99841899999999995</v>
      </c>
      <c r="U111" s="158">
        <v>0.57605399999999995</v>
      </c>
      <c r="V111" s="158">
        <v>0.70660100000000003</v>
      </c>
      <c r="W111" s="158">
        <v>0.66753399999999996</v>
      </c>
      <c r="X111" s="158">
        <v>0.76517900000000005</v>
      </c>
      <c r="Y111" s="158">
        <v>0.941083</v>
      </c>
      <c r="Z111" s="158">
        <v>1.137945</v>
      </c>
      <c r="AA111" s="158">
        <v>1.4494610000000001</v>
      </c>
      <c r="AB111" s="158">
        <v>1.451751</v>
      </c>
      <c r="AC111" s="158">
        <v>1.7520119999999999</v>
      </c>
    </row>
    <row r="112" spans="1:29">
      <c r="B112" s="159" t="s">
        <v>365</v>
      </c>
      <c r="C112" s="157">
        <v>33.212417000000002</v>
      </c>
      <c r="D112" s="157">
        <v>37.696047</v>
      </c>
      <c r="E112" s="157">
        <v>37.066220999999999</v>
      </c>
      <c r="F112" s="157">
        <v>33.652633999999999</v>
      </c>
      <c r="G112" s="157">
        <v>35.097991</v>
      </c>
      <c r="H112" s="157">
        <v>38.461083000000002</v>
      </c>
      <c r="I112" s="157">
        <v>35.917645999999998</v>
      </c>
      <c r="J112" s="157">
        <v>41.768951999999999</v>
      </c>
      <c r="K112" s="157">
        <v>40.877732000000002</v>
      </c>
      <c r="L112" s="157">
        <v>39.744276999999997</v>
      </c>
      <c r="M112" s="157">
        <v>43.183750000000003</v>
      </c>
      <c r="N112" s="157">
        <v>43.026017000000003</v>
      </c>
      <c r="O112" s="157">
        <v>49.977559999999997</v>
      </c>
      <c r="P112" s="157">
        <v>51.925756</v>
      </c>
      <c r="Q112" s="157">
        <v>45.477358000000002</v>
      </c>
      <c r="R112" s="157">
        <v>47.363886000000001</v>
      </c>
      <c r="S112" s="157">
        <v>45.695265999999997</v>
      </c>
      <c r="T112" s="157">
        <v>49.522663999999999</v>
      </c>
      <c r="U112" s="157">
        <v>52.405186</v>
      </c>
      <c r="V112" s="157">
        <v>51.285676000000002</v>
      </c>
      <c r="W112" s="157">
        <v>55.140509999999999</v>
      </c>
      <c r="X112" s="157">
        <v>57.707676999999997</v>
      </c>
      <c r="Y112" s="157">
        <v>51.995151999999997</v>
      </c>
      <c r="Z112" s="157">
        <v>54.812533999999999</v>
      </c>
      <c r="AA112" s="157">
        <v>50.142048000000003</v>
      </c>
      <c r="AB112" s="157">
        <v>48.099072999999997</v>
      </c>
      <c r="AC112" s="157">
        <v>43.321182</v>
      </c>
    </row>
    <row r="113" spans="1:29">
      <c r="B113" s="159" t="s">
        <v>366</v>
      </c>
      <c r="C113" s="163" t="s">
        <v>367</v>
      </c>
      <c r="D113" s="163" t="s">
        <v>367</v>
      </c>
      <c r="E113" s="163" t="s">
        <v>367</v>
      </c>
      <c r="F113" s="163" t="s">
        <v>367</v>
      </c>
      <c r="G113" s="163" t="s">
        <v>367</v>
      </c>
      <c r="H113" s="163" t="s">
        <v>367</v>
      </c>
      <c r="I113" s="163" t="s">
        <v>367</v>
      </c>
      <c r="J113" s="163" t="s">
        <v>367</v>
      </c>
      <c r="K113" s="163" t="s">
        <v>367</v>
      </c>
      <c r="L113" s="163" t="s">
        <v>367</v>
      </c>
      <c r="M113" s="163" t="s">
        <v>367</v>
      </c>
      <c r="N113" s="163" t="s">
        <v>367</v>
      </c>
      <c r="O113" s="163" t="s">
        <v>367</v>
      </c>
      <c r="P113" s="163" t="s">
        <v>367</v>
      </c>
      <c r="Q113" s="163" t="s">
        <v>367</v>
      </c>
      <c r="R113" s="163">
        <v>2.4229999999999998E-3</v>
      </c>
      <c r="S113" s="163">
        <v>3.5209999999999998E-3</v>
      </c>
      <c r="T113" s="163">
        <v>2.2078E-2</v>
      </c>
      <c r="U113" s="163">
        <v>1.4227E-2</v>
      </c>
      <c r="V113" s="163">
        <v>1.9213999999999998E-2</v>
      </c>
      <c r="W113" s="163">
        <v>2.1758E-2</v>
      </c>
      <c r="X113" s="163">
        <v>3.7344000000000002E-2</v>
      </c>
      <c r="Y113" s="163">
        <v>4.8043000000000002E-2</v>
      </c>
      <c r="Z113" s="163">
        <v>5.1984000000000002E-2</v>
      </c>
      <c r="AA113" s="163">
        <v>7.1496000000000004E-2</v>
      </c>
      <c r="AB113" s="163" t="s">
        <v>367</v>
      </c>
      <c r="AC113" s="163" t="s">
        <v>367</v>
      </c>
    </row>
    <row r="114" spans="1:29">
      <c r="B114" s="159" t="s">
        <v>369</v>
      </c>
      <c r="C114" s="157">
        <v>0</v>
      </c>
      <c r="D114" s="157">
        <v>0</v>
      </c>
      <c r="E114" s="157">
        <v>0</v>
      </c>
      <c r="F114" s="157">
        <v>0</v>
      </c>
      <c r="G114" s="157">
        <v>0</v>
      </c>
      <c r="H114" s="157">
        <v>0</v>
      </c>
      <c r="I114" s="157">
        <v>0</v>
      </c>
      <c r="J114" s="157">
        <v>0</v>
      </c>
      <c r="K114" s="157">
        <v>0</v>
      </c>
      <c r="L114" s="157">
        <v>0</v>
      </c>
      <c r="M114" s="157">
        <v>0</v>
      </c>
      <c r="N114" s="163" t="s">
        <v>367</v>
      </c>
      <c r="O114" s="163" t="s">
        <v>367</v>
      </c>
      <c r="P114" s="163" t="s">
        <v>367</v>
      </c>
      <c r="Q114" s="163" t="s">
        <v>367</v>
      </c>
      <c r="R114" s="163" t="s">
        <v>367</v>
      </c>
      <c r="S114" s="163" t="s">
        <v>367</v>
      </c>
      <c r="T114" s="163" t="s">
        <v>367</v>
      </c>
      <c r="U114" s="163" t="s">
        <v>367</v>
      </c>
      <c r="V114" s="163" t="s">
        <v>367</v>
      </c>
      <c r="W114" s="163" t="s">
        <v>367</v>
      </c>
      <c r="X114" s="163" t="s">
        <v>367</v>
      </c>
      <c r="Y114" s="163" t="s">
        <v>367</v>
      </c>
      <c r="Z114" s="163" t="s">
        <v>367</v>
      </c>
      <c r="AA114" s="163" t="s">
        <v>367</v>
      </c>
      <c r="AB114" s="163" t="s">
        <v>367</v>
      </c>
      <c r="AC114" s="163" t="s">
        <v>367</v>
      </c>
    </row>
    <row r="115" spans="1:29">
      <c r="B115" s="159" t="s">
        <v>370</v>
      </c>
      <c r="C115" s="157">
        <v>2.7655120000000002</v>
      </c>
      <c r="D115" s="157">
        <v>2.7533949999999998</v>
      </c>
      <c r="E115" s="157">
        <v>2.7945069999999999</v>
      </c>
      <c r="F115" s="157">
        <v>2.3413029999999999</v>
      </c>
      <c r="G115" s="157">
        <v>4.4000000000000003E-3</v>
      </c>
      <c r="H115" s="157">
        <v>0.18537000000000001</v>
      </c>
      <c r="I115" s="157">
        <v>7.9699999999999997E-4</v>
      </c>
      <c r="J115" s="157">
        <v>0</v>
      </c>
      <c r="K115" s="157">
        <v>0</v>
      </c>
      <c r="L115" s="157">
        <v>0</v>
      </c>
      <c r="M115" s="157">
        <v>0</v>
      </c>
      <c r="N115" s="157">
        <v>0.38148300000000002</v>
      </c>
      <c r="O115" s="157">
        <v>0.70436900000000002</v>
      </c>
      <c r="P115" s="157">
        <v>0.75573900000000005</v>
      </c>
      <c r="Q115" s="157">
        <v>1.4134709999999999</v>
      </c>
      <c r="R115" s="157">
        <v>3.432725</v>
      </c>
      <c r="S115" s="157">
        <v>0</v>
      </c>
      <c r="T115" s="158">
        <v>0</v>
      </c>
      <c r="U115" s="158">
        <v>0</v>
      </c>
      <c r="V115" s="158">
        <v>0</v>
      </c>
      <c r="W115" s="158">
        <v>0</v>
      </c>
      <c r="X115" s="158">
        <v>0</v>
      </c>
      <c r="Y115" s="158">
        <v>0</v>
      </c>
      <c r="Z115" s="158">
        <v>0</v>
      </c>
      <c r="AA115" s="158">
        <v>0</v>
      </c>
      <c r="AB115" s="158">
        <v>0</v>
      </c>
      <c r="AC115" s="158">
        <v>0</v>
      </c>
    </row>
    <row r="116" spans="1:29">
      <c r="B116" s="186"/>
      <c r="C116" s="157"/>
      <c r="D116" s="157"/>
      <c r="E116" s="157"/>
      <c r="F116" s="157"/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57"/>
      <c r="R116" s="157"/>
      <c r="S116" s="157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</row>
    <row r="117" spans="1:29">
      <c r="B117" s="162" t="s">
        <v>456</v>
      </c>
      <c r="C117" s="157"/>
      <c r="D117" s="157"/>
      <c r="E117" s="157"/>
      <c r="F117" s="157"/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57"/>
      <c r="R117" s="157"/>
      <c r="S117" s="157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</row>
    <row r="118" spans="1:29">
      <c r="B118" s="159" t="s">
        <v>362</v>
      </c>
      <c r="C118" s="157">
        <v>6.736656</v>
      </c>
      <c r="D118" s="157">
        <v>6.3912750000000003</v>
      </c>
      <c r="E118" s="157">
        <v>6.3000100000000003</v>
      </c>
      <c r="F118" s="157">
        <v>6.8188259999999996</v>
      </c>
      <c r="G118" s="157">
        <v>7.2313739999999997</v>
      </c>
      <c r="H118" s="157">
        <v>5.9027209999999997</v>
      </c>
      <c r="I118" s="157">
        <v>7.0380180000000001</v>
      </c>
      <c r="J118" s="157">
        <v>6.1070039999999999</v>
      </c>
      <c r="K118" s="157">
        <v>6.0497800000000002</v>
      </c>
      <c r="L118" s="157">
        <v>6.5173240000000003</v>
      </c>
      <c r="M118" s="157">
        <v>6.2101800000000003</v>
      </c>
      <c r="N118" s="157">
        <v>6.409802</v>
      </c>
      <c r="O118" s="157">
        <v>6.0433560000000002</v>
      </c>
      <c r="P118" s="157">
        <v>5.8553879999999996</v>
      </c>
      <c r="Q118" s="157">
        <v>6.6438750000000004</v>
      </c>
      <c r="R118" s="157">
        <v>6.3706569999999996</v>
      </c>
      <c r="S118" s="157">
        <v>6.9279909999999996</v>
      </c>
      <c r="T118" s="158">
        <v>6.0158490000000002</v>
      </c>
      <c r="U118" s="158">
        <v>6.5766090000000004</v>
      </c>
      <c r="V118" s="158">
        <v>6.0944760000000002</v>
      </c>
      <c r="W118" s="158">
        <v>5.9767960000000002</v>
      </c>
      <c r="X118" s="158">
        <v>5.9354319999999996</v>
      </c>
      <c r="Y118" s="158">
        <v>6.4208040000000004</v>
      </c>
      <c r="Z118" s="158">
        <v>6.7158220000000002</v>
      </c>
      <c r="AA118" s="158">
        <v>5.1692650000000002</v>
      </c>
      <c r="AB118" s="158">
        <v>5.4905520000000001</v>
      </c>
      <c r="AC118" s="158">
        <v>5.896331</v>
      </c>
    </row>
    <row r="119" spans="1:29">
      <c r="B119" s="177" t="s">
        <v>363</v>
      </c>
      <c r="C119" s="157">
        <v>1.0180640000000001</v>
      </c>
      <c r="D119" s="157">
        <v>0.111883</v>
      </c>
      <c r="E119" s="157">
        <v>0.20150999999999999</v>
      </c>
      <c r="F119" s="157">
        <v>0.33106000000000002</v>
      </c>
      <c r="G119" s="157">
        <v>0.58726999999999996</v>
      </c>
      <c r="H119" s="157">
        <v>1.734051</v>
      </c>
      <c r="I119" s="157">
        <v>2.0733489999999999</v>
      </c>
      <c r="J119" s="157">
        <v>0.93889999999999996</v>
      </c>
      <c r="K119" s="157">
        <v>1.493279</v>
      </c>
      <c r="L119" s="157">
        <v>1.9408890000000001</v>
      </c>
      <c r="M119" s="157">
        <v>2.5798719999999999</v>
      </c>
      <c r="N119" s="157">
        <v>1.7309129999999999</v>
      </c>
      <c r="O119" s="157">
        <v>1.3698840000000001</v>
      </c>
      <c r="P119" s="157">
        <v>1.2579089999999999</v>
      </c>
      <c r="Q119" s="157">
        <v>1.2712779999999999</v>
      </c>
      <c r="R119" s="157">
        <v>1.1280859999999999</v>
      </c>
      <c r="S119" s="157">
        <v>1.0775619999999999</v>
      </c>
      <c r="T119" s="158">
        <v>1.1980550000000001</v>
      </c>
      <c r="U119" s="158">
        <v>1.1218870000000001</v>
      </c>
      <c r="V119" s="158">
        <v>1.382819</v>
      </c>
      <c r="W119" s="158">
        <v>1.101086</v>
      </c>
      <c r="X119" s="158">
        <v>0.58318599999999998</v>
      </c>
      <c r="Y119" s="158">
        <v>1.183311</v>
      </c>
      <c r="Z119" s="158">
        <v>1.1247670000000001</v>
      </c>
      <c r="AA119" s="158">
        <v>3.9631750000000001</v>
      </c>
      <c r="AB119" s="158">
        <v>4.571809</v>
      </c>
      <c r="AC119" s="158">
        <v>5.5443709999999999</v>
      </c>
    </row>
    <row r="120" spans="1:29">
      <c r="B120" s="159" t="s">
        <v>364</v>
      </c>
      <c r="C120" s="157">
        <v>14.035886</v>
      </c>
      <c r="D120" s="157">
        <v>9.1498570000000008</v>
      </c>
      <c r="E120" s="157">
        <v>8.1695650000000004</v>
      </c>
      <c r="F120" s="157">
        <v>8.5945710000000002</v>
      </c>
      <c r="G120" s="157">
        <v>6.4251019999999999</v>
      </c>
      <c r="H120" s="157">
        <v>16.120173999999999</v>
      </c>
      <c r="I120" s="157">
        <v>7.3201549999999997</v>
      </c>
      <c r="J120" s="157">
        <v>7.2118529999999996</v>
      </c>
      <c r="K120" s="157">
        <v>5.9274449999999996</v>
      </c>
      <c r="L120" s="157">
        <v>5.4006790000000002</v>
      </c>
      <c r="M120" s="157">
        <v>5.3102470000000004</v>
      </c>
      <c r="N120" s="157">
        <v>1.3474120000000001</v>
      </c>
      <c r="O120" s="157">
        <v>1.1572229999999999</v>
      </c>
      <c r="P120" s="157">
        <v>1.7849250000000001</v>
      </c>
      <c r="Q120" s="157">
        <v>1.8889039999999999</v>
      </c>
      <c r="R120" s="157">
        <v>0.92705199999999999</v>
      </c>
      <c r="S120" s="157">
        <v>1.4335869999999999</v>
      </c>
      <c r="T120" s="158">
        <v>1.832878</v>
      </c>
      <c r="U120" s="158">
        <v>1.003306</v>
      </c>
      <c r="V120" s="158">
        <v>1.256966</v>
      </c>
      <c r="W120" s="158">
        <v>1.111032</v>
      </c>
      <c r="X120" s="158">
        <v>1.222521</v>
      </c>
      <c r="Y120" s="158">
        <v>1.6410940000000001</v>
      </c>
      <c r="Z120" s="158">
        <v>1.8726370000000001</v>
      </c>
      <c r="AA120" s="158">
        <v>2.5493860000000002</v>
      </c>
      <c r="AB120" s="158">
        <v>2.6350120000000001</v>
      </c>
      <c r="AC120" s="158">
        <v>3.4423339999999998</v>
      </c>
    </row>
    <row r="121" spans="1:29">
      <c r="B121" s="159" t="s">
        <v>365</v>
      </c>
      <c r="C121" s="158">
        <v>72.197680000000005</v>
      </c>
      <c r="D121" s="158">
        <v>78.605481999999995</v>
      </c>
      <c r="E121" s="158">
        <v>79.346779999999995</v>
      </c>
      <c r="F121" s="158">
        <v>78.774958999999996</v>
      </c>
      <c r="G121" s="158">
        <v>85.745503999999997</v>
      </c>
      <c r="H121" s="158">
        <v>75.877350000000007</v>
      </c>
      <c r="I121" s="158">
        <v>83.566624000000004</v>
      </c>
      <c r="J121" s="158">
        <v>85.742242000000005</v>
      </c>
      <c r="K121" s="158">
        <v>86.529494999999997</v>
      </c>
      <c r="L121" s="158">
        <v>86.141109</v>
      </c>
      <c r="M121" s="158">
        <v>85.899700999999993</v>
      </c>
      <c r="N121" s="158">
        <v>89.716417000000007</v>
      </c>
      <c r="O121" s="158">
        <v>90.158863999999994</v>
      </c>
      <c r="P121" s="158">
        <v>89.794882000000001</v>
      </c>
      <c r="Q121" s="158">
        <v>87.477087999999995</v>
      </c>
      <c r="R121" s="158">
        <v>85.381746000000007</v>
      </c>
      <c r="S121" s="158">
        <v>90.553883999999996</v>
      </c>
      <c r="T121" s="158">
        <v>90.912688000000003</v>
      </c>
      <c r="U121" s="158">
        <v>91.273418000000007</v>
      </c>
      <c r="V121" s="158">
        <v>91.231560999999999</v>
      </c>
      <c r="W121" s="158">
        <v>91.774872000000002</v>
      </c>
      <c r="X121" s="158">
        <v>92.199195000000003</v>
      </c>
      <c r="Y121" s="158">
        <v>90.671012000000005</v>
      </c>
      <c r="Z121" s="158">
        <v>90.201227000000003</v>
      </c>
      <c r="AA121" s="158">
        <v>88.192421999999993</v>
      </c>
      <c r="AB121" s="158">
        <v>87.302627000000001</v>
      </c>
      <c r="AC121" s="158">
        <v>85.116964999999993</v>
      </c>
    </row>
    <row r="122" spans="1:29">
      <c r="B122" s="159" t="s">
        <v>366</v>
      </c>
      <c r="C122" s="160" t="s">
        <v>367</v>
      </c>
      <c r="D122" s="160" t="s">
        <v>367</v>
      </c>
      <c r="E122" s="160" t="s">
        <v>367</v>
      </c>
      <c r="F122" s="160" t="s">
        <v>367</v>
      </c>
      <c r="G122" s="160" t="s">
        <v>367</v>
      </c>
      <c r="H122" s="160" t="s">
        <v>367</v>
      </c>
      <c r="I122" s="160" t="s">
        <v>367</v>
      </c>
      <c r="J122" s="160" t="s">
        <v>367</v>
      </c>
      <c r="K122" s="160" t="s">
        <v>367</v>
      </c>
      <c r="L122" s="160" t="s">
        <v>367</v>
      </c>
      <c r="M122" s="160" t="s">
        <v>367</v>
      </c>
      <c r="N122" s="160" t="s">
        <v>367</v>
      </c>
      <c r="O122" s="160" t="s">
        <v>367</v>
      </c>
      <c r="P122" s="160" t="s">
        <v>367</v>
      </c>
      <c r="Q122" s="160" t="s">
        <v>367</v>
      </c>
      <c r="R122" s="160">
        <v>4.3670000000000002E-3</v>
      </c>
      <c r="S122" s="160">
        <v>6.9769999999999997E-3</v>
      </c>
      <c r="T122" s="160">
        <v>4.0529999999999997E-2</v>
      </c>
      <c r="U122" s="160">
        <v>2.478E-2</v>
      </c>
      <c r="V122" s="160">
        <v>3.4179000000000001E-2</v>
      </c>
      <c r="W122" s="160">
        <v>3.6213000000000002E-2</v>
      </c>
      <c r="X122" s="160">
        <v>5.9665000000000003E-2</v>
      </c>
      <c r="Y122" s="160">
        <v>8.3779999999999993E-2</v>
      </c>
      <c r="Z122" s="160">
        <v>8.5546999999999998E-2</v>
      </c>
      <c r="AA122" s="160">
        <v>0.125751</v>
      </c>
      <c r="AB122" s="160" t="s">
        <v>367</v>
      </c>
      <c r="AC122" s="160" t="s">
        <v>367</v>
      </c>
    </row>
    <row r="123" spans="1:29">
      <c r="B123" s="159" t="s">
        <v>369</v>
      </c>
      <c r="C123" s="158">
        <v>0</v>
      </c>
      <c r="D123" s="158">
        <v>0</v>
      </c>
      <c r="E123" s="158">
        <v>0</v>
      </c>
      <c r="F123" s="158">
        <v>0</v>
      </c>
      <c r="G123" s="158">
        <v>0</v>
      </c>
      <c r="H123" s="158">
        <v>0</v>
      </c>
      <c r="I123" s="158">
        <v>0</v>
      </c>
      <c r="J123" s="158">
        <v>0</v>
      </c>
      <c r="K123" s="158">
        <v>0</v>
      </c>
      <c r="L123" s="158">
        <v>0</v>
      </c>
      <c r="M123" s="158">
        <v>0</v>
      </c>
      <c r="N123" s="160" t="s">
        <v>367</v>
      </c>
      <c r="O123" s="160" t="s">
        <v>367</v>
      </c>
      <c r="P123" s="160" t="s">
        <v>367</v>
      </c>
      <c r="Q123" s="160" t="s">
        <v>367</v>
      </c>
      <c r="R123" s="160" t="s">
        <v>367</v>
      </c>
      <c r="S123" s="160" t="s">
        <v>367</v>
      </c>
      <c r="T123" s="160" t="s">
        <v>367</v>
      </c>
      <c r="U123" s="160" t="s">
        <v>367</v>
      </c>
      <c r="V123" s="160" t="s">
        <v>367</v>
      </c>
      <c r="W123" s="160" t="s">
        <v>367</v>
      </c>
      <c r="X123" s="160" t="s">
        <v>367</v>
      </c>
      <c r="Y123" s="160" t="s">
        <v>367</v>
      </c>
      <c r="Z123" s="160" t="s">
        <v>367</v>
      </c>
      <c r="AA123" s="160" t="s">
        <v>367</v>
      </c>
      <c r="AB123" s="160" t="s">
        <v>367</v>
      </c>
      <c r="AC123" s="160" t="s">
        <v>367</v>
      </c>
    </row>
    <row r="124" spans="1:29">
      <c r="B124" s="159" t="s">
        <v>370</v>
      </c>
      <c r="C124" s="157">
        <v>6.0117139999999996</v>
      </c>
      <c r="D124" s="157">
        <v>5.7415019999999997</v>
      </c>
      <c r="E124" s="157">
        <v>5.9821350000000004</v>
      </c>
      <c r="F124" s="157">
        <v>5.4805840000000003</v>
      </c>
      <c r="G124" s="157">
        <v>1.0749E-2</v>
      </c>
      <c r="H124" s="157">
        <v>0.365705</v>
      </c>
      <c r="I124" s="157">
        <v>1.854E-3</v>
      </c>
      <c r="J124" s="157">
        <v>0</v>
      </c>
      <c r="K124" s="157">
        <v>0</v>
      </c>
      <c r="L124" s="157">
        <v>0</v>
      </c>
      <c r="M124" s="157">
        <v>0</v>
      </c>
      <c r="N124" s="157">
        <v>0.79545500000000002</v>
      </c>
      <c r="O124" s="157">
        <v>1.2706729999999999</v>
      </c>
      <c r="P124" s="157">
        <v>1.3068960000000001</v>
      </c>
      <c r="Q124" s="157">
        <v>2.7188560000000002</v>
      </c>
      <c r="R124" s="157">
        <v>6.188091</v>
      </c>
      <c r="S124" s="157">
        <v>0</v>
      </c>
      <c r="T124" s="158">
        <v>0</v>
      </c>
      <c r="U124" s="158">
        <v>0</v>
      </c>
      <c r="V124" s="158">
        <v>0</v>
      </c>
      <c r="W124" s="158">
        <v>0</v>
      </c>
      <c r="X124" s="158">
        <v>0</v>
      </c>
      <c r="Y124" s="158">
        <v>0</v>
      </c>
      <c r="Z124" s="158">
        <v>0</v>
      </c>
      <c r="AA124" s="158">
        <v>0</v>
      </c>
      <c r="AB124" s="158">
        <v>0</v>
      </c>
      <c r="AC124" s="158">
        <v>0</v>
      </c>
    </row>
    <row r="125" spans="1:29">
      <c r="B125" s="2"/>
      <c r="C125" s="157"/>
      <c r="D125" s="157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  <c r="P125" s="157"/>
      <c r="Q125" s="157"/>
      <c r="R125" s="157"/>
      <c r="S125" s="157"/>
      <c r="T125" s="158"/>
      <c r="U125" s="158"/>
      <c r="V125" s="158"/>
      <c r="W125" s="158"/>
      <c r="X125" s="158"/>
      <c r="Y125" s="158"/>
      <c r="Z125" s="158"/>
      <c r="AA125" s="158"/>
      <c r="AB125" s="158"/>
      <c r="AC125" s="158"/>
    </row>
    <row r="126" spans="1:29">
      <c r="B126" s="172" t="s">
        <v>374</v>
      </c>
      <c r="C126" s="157"/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  <c r="R126" s="157"/>
      <c r="S126" s="157"/>
      <c r="T126" s="158"/>
      <c r="U126" s="158"/>
      <c r="V126" s="158"/>
      <c r="W126" s="158"/>
      <c r="X126" s="158"/>
      <c r="Y126" s="158"/>
      <c r="Z126" s="158"/>
      <c r="AA126" s="158"/>
      <c r="AB126" s="158"/>
      <c r="AC126" s="158"/>
    </row>
    <row r="127" spans="1:29">
      <c r="B127" s="165" t="s">
        <v>490</v>
      </c>
      <c r="C127" s="10">
        <v>35668.694822999998</v>
      </c>
      <c r="D127" s="10">
        <v>35485.848955000001</v>
      </c>
      <c r="E127" s="10">
        <v>36111.123517</v>
      </c>
      <c r="F127" s="10">
        <v>34665.295701000003</v>
      </c>
      <c r="G127" s="10">
        <v>33883.389897000001</v>
      </c>
      <c r="H127" s="10">
        <v>43992.926899999999</v>
      </c>
      <c r="I127" s="10">
        <v>38341.167887000003</v>
      </c>
      <c r="J127" s="10">
        <v>43728.024383999997</v>
      </c>
      <c r="K127" s="10">
        <v>42770.074505999997</v>
      </c>
      <c r="L127" s="10">
        <v>43406.424211999998</v>
      </c>
      <c r="M127" s="10">
        <v>47459.507195999999</v>
      </c>
      <c r="N127" s="10">
        <v>46126.050217999997</v>
      </c>
      <c r="O127" s="10">
        <v>53781.109450000004</v>
      </c>
      <c r="P127" s="10">
        <v>57601.311177000003</v>
      </c>
      <c r="Q127" s="10">
        <v>51331.275975999997</v>
      </c>
      <c r="R127" s="10">
        <v>56865.812021999998</v>
      </c>
      <c r="S127" s="10">
        <v>60578.345350000003</v>
      </c>
      <c r="T127" s="166">
        <v>54026.095717999997</v>
      </c>
      <c r="U127" s="166">
        <v>56391.703759000004</v>
      </c>
      <c r="V127" s="166">
        <v>62139.037272000001</v>
      </c>
      <c r="W127" s="166">
        <v>66984.419848000005</v>
      </c>
      <c r="X127" s="166">
        <v>70931.321834999995</v>
      </c>
      <c r="Y127" s="166">
        <v>66556.743403</v>
      </c>
      <c r="Z127" s="166">
        <v>65429.595480999997</v>
      </c>
      <c r="AA127" s="166">
        <v>58848.662967999997</v>
      </c>
      <c r="AB127" s="166">
        <v>55893.308351</v>
      </c>
      <c r="AC127" s="166">
        <v>51969.070162000004</v>
      </c>
    </row>
    <row r="128" spans="1:29">
      <c r="A128" s="182"/>
      <c r="B128" s="2"/>
      <c r="C128" s="157"/>
      <c r="D128" s="157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  <c r="O128" s="157"/>
      <c r="P128" s="157"/>
      <c r="Q128" s="157"/>
      <c r="R128" s="157"/>
      <c r="S128" s="157"/>
      <c r="T128" s="158"/>
      <c r="U128" s="158"/>
      <c r="V128" s="158"/>
      <c r="W128" s="158"/>
      <c r="X128" s="158"/>
      <c r="Y128" s="158"/>
      <c r="Z128" s="158"/>
      <c r="AA128" s="158"/>
      <c r="AB128" s="158"/>
      <c r="AC128" s="158"/>
    </row>
    <row r="129" spans="1:29">
      <c r="A129" s="152"/>
      <c r="B129" s="172" t="s">
        <v>491</v>
      </c>
      <c r="C129" s="167">
        <v>1.289704</v>
      </c>
      <c r="D129" s="167">
        <v>1.3514120000000001</v>
      </c>
      <c r="E129" s="167">
        <v>1.2936240000000001</v>
      </c>
      <c r="F129" s="167">
        <v>1.2323550000000001</v>
      </c>
      <c r="G129" s="167">
        <v>1.208048</v>
      </c>
      <c r="H129" s="167">
        <v>1.152196</v>
      </c>
      <c r="I129" s="167">
        <v>1.1210100000000001</v>
      </c>
      <c r="J129" s="167">
        <v>1.1140350000000001</v>
      </c>
      <c r="K129" s="167">
        <v>1.1045430000000001</v>
      </c>
      <c r="L129" s="167">
        <v>1.062943</v>
      </c>
      <c r="M129" s="167">
        <v>1.059267</v>
      </c>
      <c r="N129" s="167">
        <v>1.039712</v>
      </c>
      <c r="O129" s="167">
        <v>1.0307109999999999</v>
      </c>
      <c r="P129" s="167">
        <v>1.003919</v>
      </c>
      <c r="Q129" s="167">
        <v>1.0127889999999999</v>
      </c>
      <c r="R129" s="167">
        <v>0.97550800000000004</v>
      </c>
      <c r="S129" s="167">
        <v>0.83300300000000005</v>
      </c>
      <c r="T129" s="168">
        <v>1.0082679999999999</v>
      </c>
      <c r="U129" s="168">
        <v>1.018157</v>
      </c>
      <c r="V129" s="168">
        <v>0.90466199999999997</v>
      </c>
      <c r="W129" s="168">
        <v>0.89695999999999998</v>
      </c>
      <c r="X129" s="168">
        <v>0.88240600000000002</v>
      </c>
      <c r="Y129" s="168">
        <v>0.86159300000000005</v>
      </c>
      <c r="Z129" s="168">
        <v>0.92873799999999995</v>
      </c>
      <c r="AA129" s="168">
        <v>0.96612699999999996</v>
      </c>
      <c r="AB129" s="168">
        <v>0.985711</v>
      </c>
      <c r="AC129" s="168">
        <v>0.97935300000000003</v>
      </c>
    </row>
    <row r="130" spans="1:29">
      <c r="B130" s="2"/>
      <c r="C130" s="157"/>
      <c r="D130" s="157"/>
      <c r="E130" s="157"/>
      <c r="F130" s="157"/>
      <c r="G130" s="157"/>
      <c r="H130" s="157"/>
      <c r="I130" s="157"/>
      <c r="J130" s="157"/>
      <c r="K130" s="157"/>
      <c r="L130" s="157"/>
      <c r="M130" s="157"/>
      <c r="N130" s="157"/>
      <c r="O130" s="157"/>
      <c r="P130" s="157"/>
      <c r="Q130" s="157"/>
      <c r="R130" s="157"/>
      <c r="S130" s="157"/>
      <c r="T130" s="158"/>
      <c r="U130" s="158"/>
      <c r="V130" s="158"/>
      <c r="W130" s="158"/>
      <c r="X130" s="158"/>
      <c r="Y130" s="158"/>
      <c r="Z130" s="158"/>
      <c r="AA130" s="158"/>
      <c r="AB130" s="158"/>
      <c r="AC130" s="158"/>
    </row>
    <row r="131" spans="1:29">
      <c r="B131" s="2"/>
      <c r="C131" s="157"/>
      <c r="D131" s="157"/>
      <c r="E131" s="157"/>
      <c r="F131" s="157"/>
      <c r="G131" s="157"/>
      <c r="H131" s="157"/>
      <c r="I131" s="157"/>
      <c r="J131" s="157"/>
      <c r="K131" s="157"/>
      <c r="L131" s="157"/>
      <c r="M131" s="157"/>
      <c r="N131" s="157"/>
      <c r="O131" s="157"/>
      <c r="P131" s="157"/>
      <c r="Q131" s="157"/>
      <c r="R131" s="157"/>
      <c r="S131" s="157"/>
      <c r="T131" s="158"/>
      <c r="U131" s="158"/>
      <c r="V131" s="158"/>
      <c r="W131" s="158"/>
      <c r="X131" s="158"/>
      <c r="Y131" s="158"/>
      <c r="Z131" s="158"/>
      <c r="AA131" s="158"/>
      <c r="AB131" s="158"/>
      <c r="AC131" s="158"/>
    </row>
    <row r="132" spans="1:29" ht="15">
      <c r="A132" s="152"/>
      <c r="B132" s="169" t="s">
        <v>498</v>
      </c>
      <c r="C132" s="154">
        <v>3.1346980000000002</v>
      </c>
      <c r="D132" s="154">
        <v>3.2800419999999999</v>
      </c>
      <c r="E132" s="154">
        <v>3.2017880000000001</v>
      </c>
      <c r="F132" s="154">
        <v>2.9065449999999999</v>
      </c>
      <c r="G132" s="154">
        <v>2.8007719999999998</v>
      </c>
      <c r="H132" s="154">
        <v>3.4602010000000001</v>
      </c>
      <c r="I132" s="154">
        <v>2.9307310000000002</v>
      </c>
      <c r="J132" s="154">
        <v>3.3618579999999998</v>
      </c>
      <c r="K132" s="154">
        <v>3.306209</v>
      </c>
      <c r="L132" s="154">
        <v>3.209654</v>
      </c>
      <c r="M132" s="154">
        <v>3.501325</v>
      </c>
      <c r="N132" s="154">
        <v>3.3669060000000002</v>
      </c>
      <c r="O132" s="154">
        <v>3.8930669999999998</v>
      </c>
      <c r="P132" s="154">
        <v>4.0716650000000003</v>
      </c>
      <c r="Q132" s="154">
        <v>3.6371259999999999</v>
      </c>
      <c r="R132" s="154">
        <v>3.8566699999999998</v>
      </c>
      <c r="S132" s="154">
        <v>3.5327199999999999</v>
      </c>
      <c r="T132" s="155">
        <v>3.8209409999999999</v>
      </c>
      <c r="U132" s="155">
        <v>4.0136580000000004</v>
      </c>
      <c r="V132" s="155">
        <v>3.9143669999999999</v>
      </c>
      <c r="W132" s="155">
        <v>4.19651</v>
      </c>
      <c r="X132" s="155">
        <v>4.3547060000000002</v>
      </c>
      <c r="Y132" s="155">
        <v>3.9625240000000002</v>
      </c>
      <c r="Z132" s="155">
        <v>4.1941189999999997</v>
      </c>
      <c r="AA132" s="155">
        <v>3.905875</v>
      </c>
      <c r="AB132" s="155">
        <v>3.7743720000000001</v>
      </c>
      <c r="AC132" s="155">
        <v>3.4502449999999998</v>
      </c>
    </row>
    <row r="133" spans="1:29" ht="15">
      <c r="B133" s="162" t="s">
        <v>460</v>
      </c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  <c r="Q133" s="157"/>
      <c r="R133" s="157"/>
      <c r="S133" s="157"/>
      <c r="T133" s="158"/>
      <c r="U133" s="158"/>
      <c r="V133" s="158"/>
      <c r="W133" s="158"/>
      <c r="X133" s="158"/>
      <c r="Y133" s="158"/>
      <c r="Z133" s="158"/>
      <c r="AA133" s="158"/>
      <c r="AB133" s="158"/>
      <c r="AC133" s="158"/>
    </row>
    <row r="134" spans="1:29">
      <c r="B134" s="159" t="s">
        <v>362</v>
      </c>
      <c r="C134" s="157">
        <v>0.17424700000000001</v>
      </c>
      <c r="D134" s="157">
        <v>0.166273</v>
      </c>
      <c r="E134" s="157">
        <v>0.16645599999999999</v>
      </c>
      <c r="F134" s="157">
        <v>0.14586299999999999</v>
      </c>
      <c r="G134" s="157">
        <v>0.14508499999999999</v>
      </c>
      <c r="H134" s="157">
        <v>0.15090400000000001</v>
      </c>
      <c r="I134" s="157">
        <v>0.14707000000000001</v>
      </c>
      <c r="J134" s="157">
        <v>0.160826</v>
      </c>
      <c r="K134" s="157">
        <v>0.175152</v>
      </c>
      <c r="L134" s="157">
        <v>0.16884399999999999</v>
      </c>
      <c r="M134" s="157">
        <v>0.181723</v>
      </c>
      <c r="N134" s="157">
        <v>0.19250400000000001</v>
      </c>
      <c r="O134" s="157">
        <v>0.20590800000000001</v>
      </c>
      <c r="P134" s="157">
        <v>0.216251</v>
      </c>
      <c r="Q134" s="157">
        <v>0.20710999999999999</v>
      </c>
      <c r="R134" s="157">
        <v>0.20164399999999999</v>
      </c>
      <c r="S134" s="157">
        <v>0.194271</v>
      </c>
      <c r="T134" s="158">
        <v>0.18310000000000001</v>
      </c>
      <c r="U134" s="158">
        <v>0.19886400000000001</v>
      </c>
      <c r="V134" s="158">
        <v>0.16353300000000001</v>
      </c>
      <c r="W134" s="158">
        <v>0.17787500000000001</v>
      </c>
      <c r="X134" s="158">
        <v>0.15926499999999999</v>
      </c>
      <c r="Y134" s="158">
        <v>0.146978</v>
      </c>
      <c r="Z134" s="158">
        <v>0.163267</v>
      </c>
      <c r="AA134" s="158">
        <v>0.109721</v>
      </c>
      <c r="AB134" s="158">
        <v>0.116493</v>
      </c>
      <c r="AC134" s="158">
        <v>0.108666</v>
      </c>
    </row>
    <row r="135" spans="1:29">
      <c r="B135" s="177" t="s">
        <v>363</v>
      </c>
      <c r="C135" s="157">
        <v>2.3556000000000001E-2</v>
      </c>
      <c r="D135" s="157">
        <v>2.6949999999999999E-3</v>
      </c>
      <c r="E135" s="157">
        <v>4.7219999999999996E-3</v>
      </c>
      <c r="F135" s="157">
        <v>7.0699999999999999E-3</v>
      </c>
      <c r="G135" s="157">
        <v>1.1849E-2</v>
      </c>
      <c r="H135" s="157">
        <v>4.3883999999999999E-2</v>
      </c>
      <c r="I135" s="157">
        <v>4.4445999999999999E-2</v>
      </c>
      <c r="J135" s="157">
        <v>2.2800000000000001E-2</v>
      </c>
      <c r="K135" s="157">
        <v>3.5119999999999998E-2</v>
      </c>
      <c r="L135" s="157">
        <v>4.4628000000000001E-2</v>
      </c>
      <c r="M135" s="157">
        <v>6.4873E-2</v>
      </c>
      <c r="N135" s="157">
        <v>4.1412999999999998E-2</v>
      </c>
      <c r="O135" s="157">
        <v>3.7883E-2</v>
      </c>
      <c r="P135" s="157">
        <v>3.6185000000000002E-2</v>
      </c>
      <c r="Q135" s="157">
        <v>3.2868000000000001E-2</v>
      </c>
      <c r="R135" s="157">
        <v>3.108E-2</v>
      </c>
      <c r="S135" s="157">
        <v>2.7063E-2</v>
      </c>
      <c r="T135" s="158">
        <v>3.2541E-2</v>
      </c>
      <c r="U135" s="158">
        <v>3.1992E-2</v>
      </c>
      <c r="V135" s="158">
        <v>3.8436999999999999E-2</v>
      </c>
      <c r="W135" s="158">
        <v>3.2634999999999997E-2</v>
      </c>
      <c r="X135" s="158">
        <v>1.7988000000000001E-2</v>
      </c>
      <c r="Y135" s="158">
        <v>3.3284000000000001E-2</v>
      </c>
      <c r="Z135" s="158">
        <v>3.3431000000000002E-2</v>
      </c>
      <c r="AA135" s="158">
        <v>0.109789</v>
      </c>
      <c r="AB135" s="158">
        <v>0.121977</v>
      </c>
      <c r="AC135" s="158">
        <v>0.13738700000000001</v>
      </c>
    </row>
    <row r="136" spans="1:29">
      <c r="B136" s="159" t="s">
        <v>364</v>
      </c>
      <c r="C136" s="157">
        <v>0.43695200000000001</v>
      </c>
      <c r="D136" s="157">
        <v>0.29683900000000002</v>
      </c>
      <c r="E136" s="157">
        <v>0.25807000000000002</v>
      </c>
      <c r="F136" s="157">
        <v>0.24817700000000001</v>
      </c>
      <c r="G136" s="157">
        <v>0.177727</v>
      </c>
      <c r="H136" s="157">
        <v>0.55206699999999997</v>
      </c>
      <c r="I136" s="157">
        <v>0.212895</v>
      </c>
      <c r="J136" s="157">
        <v>0.23802200000000001</v>
      </c>
      <c r="K136" s="157">
        <v>0.18809200000000001</v>
      </c>
      <c r="L136" s="157">
        <v>0.16757</v>
      </c>
      <c r="M136" s="157">
        <v>0.17968700000000001</v>
      </c>
      <c r="N136" s="157">
        <v>4.3575999999999997E-2</v>
      </c>
      <c r="O136" s="157">
        <v>4.3284999999999997E-2</v>
      </c>
      <c r="P136" s="157">
        <v>6.9716E-2</v>
      </c>
      <c r="Q136" s="157">
        <v>6.6380999999999996E-2</v>
      </c>
      <c r="R136" s="157">
        <v>3.4741000000000001E-2</v>
      </c>
      <c r="S136" s="157">
        <v>4.8911000000000003E-2</v>
      </c>
      <c r="T136" s="158">
        <v>6.7551E-2</v>
      </c>
      <c r="U136" s="158">
        <v>3.8993E-2</v>
      </c>
      <c r="V136" s="158">
        <v>4.7844999999999999E-2</v>
      </c>
      <c r="W136" s="158">
        <v>4.5220999999999997E-2</v>
      </c>
      <c r="X136" s="158">
        <v>5.1860000000000003E-2</v>
      </c>
      <c r="Y136" s="158">
        <v>6.3801999999999998E-2</v>
      </c>
      <c r="Z136" s="158">
        <v>7.7170000000000002E-2</v>
      </c>
      <c r="AA136" s="158">
        <v>9.8347000000000004E-2</v>
      </c>
      <c r="AB136" s="158">
        <v>9.8526000000000002E-2</v>
      </c>
      <c r="AC136" s="158">
        <v>0.118452</v>
      </c>
    </row>
    <row r="137" spans="1:29">
      <c r="B137" s="159" t="s">
        <v>365</v>
      </c>
      <c r="C137" s="157">
        <v>2.3331879999999998</v>
      </c>
      <c r="D137" s="157">
        <v>2.6482109999999999</v>
      </c>
      <c r="E137" s="157">
        <v>2.6040359999999998</v>
      </c>
      <c r="F137" s="157">
        <v>2.3642599999999998</v>
      </c>
      <c r="G137" s="157">
        <v>2.465846</v>
      </c>
      <c r="H137" s="157">
        <v>2.702169</v>
      </c>
      <c r="I137" s="157">
        <v>2.5262720000000001</v>
      </c>
      <c r="J137" s="157">
        <v>2.9402089999999999</v>
      </c>
      <c r="K137" s="157">
        <v>2.9078439999999999</v>
      </c>
      <c r="L137" s="157">
        <v>2.828611</v>
      </c>
      <c r="M137" s="157">
        <v>3.0750410000000001</v>
      </c>
      <c r="N137" s="157">
        <v>3.066211</v>
      </c>
      <c r="O137" s="157">
        <v>3.5631499999999998</v>
      </c>
      <c r="P137" s="157">
        <v>3.7035469999999999</v>
      </c>
      <c r="Q137" s="157">
        <v>3.2447970000000002</v>
      </c>
      <c r="R137" s="157">
        <v>3.3802629999999998</v>
      </c>
      <c r="S137" s="157">
        <v>3.2622469999999999</v>
      </c>
      <c r="T137" s="157">
        <v>3.536321</v>
      </c>
      <c r="U137" s="157">
        <v>3.7428880000000002</v>
      </c>
      <c r="V137" s="157">
        <v>3.6633070000000001</v>
      </c>
      <c r="W137" s="157">
        <v>3.939368</v>
      </c>
      <c r="X137" s="157">
        <v>4.12317</v>
      </c>
      <c r="Y137" s="157">
        <v>3.715341</v>
      </c>
      <c r="Z137" s="157">
        <v>3.9168750000000001</v>
      </c>
      <c r="AA137" s="157">
        <v>3.5833729999999999</v>
      </c>
      <c r="AB137" s="157">
        <v>3.437376</v>
      </c>
      <c r="AC137" s="157">
        <v>3.0857399999999999</v>
      </c>
    </row>
    <row r="138" spans="1:29">
      <c r="B138" s="159" t="s">
        <v>366</v>
      </c>
      <c r="C138" s="163" t="s">
        <v>367</v>
      </c>
      <c r="D138" s="163" t="s">
        <v>367</v>
      </c>
      <c r="E138" s="163" t="s">
        <v>367</v>
      </c>
      <c r="F138" s="163" t="s">
        <v>367</v>
      </c>
      <c r="G138" s="163" t="s">
        <v>367</v>
      </c>
      <c r="H138" s="163" t="s">
        <v>367</v>
      </c>
      <c r="I138" s="163" t="s">
        <v>367</v>
      </c>
      <c r="J138" s="163" t="s">
        <v>367</v>
      </c>
      <c r="K138" s="163" t="s">
        <v>367</v>
      </c>
      <c r="L138" s="163" t="s">
        <v>367</v>
      </c>
      <c r="M138" s="163" t="s">
        <v>367</v>
      </c>
      <c r="N138" s="163" t="s">
        <v>367</v>
      </c>
      <c r="O138" s="163" t="s">
        <v>367</v>
      </c>
      <c r="P138" s="163" t="s">
        <v>367</v>
      </c>
      <c r="Q138" s="163" t="s">
        <v>367</v>
      </c>
      <c r="R138" s="163">
        <v>1.56E-4</v>
      </c>
      <c r="S138" s="163">
        <v>2.2800000000000001E-4</v>
      </c>
      <c r="T138" s="163">
        <v>1.428E-3</v>
      </c>
      <c r="U138" s="163">
        <v>9.2100000000000005E-4</v>
      </c>
      <c r="V138" s="163">
        <v>1.245E-3</v>
      </c>
      <c r="W138" s="163">
        <v>1.41E-3</v>
      </c>
      <c r="X138" s="163">
        <v>2.4229999999999998E-3</v>
      </c>
      <c r="Y138" s="163">
        <v>3.1180000000000001E-3</v>
      </c>
      <c r="Z138" s="163">
        <v>3.375E-3</v>
      </c>
      <c r="AA138" s="163">
        <v>4.646E-3</v>
      </c>
      <c r="AB138" s="163" t="s">
        <v>367</v>
      </c>
      <c r="AC138" s="163" t="s">
        <v>367</v>
      </c>
    </row>
    <row r="139" spans="1:29">
      <c r="B139" s="159" t="s">
        <v>369</v>
      </c>
      <c r="C139" s="157">
        <v>0</v>
      </c>
      <c r="D139" s="157">
        <v>0</v>
      </c>
      <c r="E139" s="157">
        <v>0</v>
      </c>
      <c r="F139" s="157">
        <v>0</v>
      </c>
      <c r="G139" s="157">
        <v>0</v>
      </c>
      <c r="H139" s="157">
        <v>0</v>
      </c>
      <c r="I139" s="157">
        <v>0</v>
      </c>
      <c r="J139" s="157">
        <v>0</v>
      </c>
      <c r="K139" s="157">
        <v>0</v>
      </c>
      <c r="L139" s="157">
        <v>0</v>
      </c>
      <c r="M139" s="157">
        <v>0</v>
      </c>
      <c r="N139" s="163" t="s">
        <v>367</v>
      </c>
      <c r="O139" s="163" t="s">
        <v>367</v>
      </c>
      <c r="P139" s="163" t="s">
        <v>367</v>
      </c>
      <c r="Q139" s="163" t="s">
        <v>367</v>
      </c>
      <c r="R139" s="163" t="s">
        <v>367</v>
      </c>
      <c r="S139" s="163" t="s">
        <v>367</v>
      </c>
      <c r="T139" s="163" t="s">
        <v>367</v>
      </c>
      <c r="U139" s="163" t="s">
        <v>367</v>
      </c>
      <c r="V139" s="163" t="s">
        <v>367</v>
      </c>
      <c r="W139" s="163" t="s">
        <v>367</v>
      </c>
      <c r="X139" s="163" t="s">
        <v>367</v>
      </c>
      <c r="Y139" s="163" t="s">
        <v>367</v>
      </c>
      <c r="Z139" s="163" t="s">
        <v>367</v>
      </c>
      <c r="AA139" s="163" t="s">
        <v>367</v>
      </c>
      <c r="AB139" s="163" t="s">
        <v>367</v>
      </c>
      <c r="AC139" s="163" t="s">
        <v>367</v>
      </c>
    </row>
    <row r="140" spans="1:29">
      <c r="B140" s="159" t="s">
        <v>370</v>
      </c>
      <c r="C140" s="157">
        <v>0.16675499999999999</v>
      </c>
      <c r="D140" s="157">
        <v>0.166024</v>
      </c>
      <c r="E140" s="157">
        <v>0.16850300000000001</v>
      </c>
      <c r="F140" s="157">
        <v>0.141176</v>
      </c>
      <c r="G140" s="157">
        <v>2.6499999999999999E-4</v>
      </c>
      <c r="H140" s="157">
        <v>1.1176999999999999E-2</v>
      </c>
      <c r="I140" s="157">
        <v>4.8000000000000001E-5</v>
      </c>
      <c r="J140" s="157">
        <v>0</v>
      </c>
      <c r="K140" s="157">
        <v>0</v>
      </c>
      <c r="L140" s="157">
        <v>0</v>
      </c>
      <c r="M140" s="157">
        <v>0</v>
      </c>
      <c r="N140" s="157">
        <v>2.3203000000000001E-2</v>
      </c>
      <c r="O140" s="157">
        <v>4.2840999999999997E-2</v>
      </c>
      <c r="P140" s="157">
        <v>4.5966E-2</v>
      </c>
      <c r="Q140" s="157">
        <v>8.5970000000000005E-2</v>
      </c>
      <c r="R140" s="157">
        <v>0.208785</v>
      </c>
      <c r="S140" s="157">
        <v>0</v>
      </c>
      <c r="T140" s="158">
        <v>0</v>
      </c>
      <c r="U140" s="158">
        <v>0</v>
      </c>
      <c r="V140" s="158">
        <v>0</v>
      </c>
      <c r="W140" s="158">
        <v>0</v>
      </c>
      <c r="X140" s="158">
        <v>0</v>
      </c>
      <c r="Y140" s="158">
        <v>0</v>
      </c>
      <c r="Z140" s="158">
        <v>0</v>
      </c>
      <c r="AA140" s="158">
        <v>0</v>
      </c>
      <c r="AB140" s="158">
        <v>0</v>
      </c>
      <c r="AC140" s="158">
        <v>0</v>
      </c>
    </row>
    <row r="141" spans="1:29">
      <c r="B141" s="186"/>
      <c r="C141" s="157"/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  <c r="Q141" s="157"/>
      <c r="R141" s="157"/>
      <c r="S141" s="157"/>
      <c r="T141" s="158"/>
      <c r="U141" s="158"/>
      <c r="V141" s="158"/>
      <c r="W141" s="158"/>
      <c r="X141" s="158"/>
      <c r="Y141" s="158"/>
      <c r="Z141" s="158"/>
      <c r="AA141" s="158"/>
      <c r="AB141" s="158"/>
      <c r="AC141" s="158"/>
    </row>
    <row r="142" spans="1:29">
      <c r="B142" s="162" t="s">
        <v>456</v>
      </c>
      <c r="C142" s="157"/>
      <c r="D142" s="157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  <c r="P142" s="157"/>
      <c r="Q142" s="157"/>
      <c r="R142" s="157"/>
      <c r="S142" s="157"/>
      <c r="T142" s="158"/>
      <c r="U142" s="158"/>
      <c r="V142" s="158"/>
      <c r="W142" s="158"/>
      <c r="X142" s="158"/>
      <c r="Y142" s="158"/>
      <c r="Z142" s="158"/>
      <c r="AA142" s="158"/>
      <c r="AB142" s="158"/>
      <c r="AC142" s="158"/>
    </row>
    <row r="143" spans="1:29">
      <c r="B143" s="159" t="s">
        <v>362</v>
      </c>
      <c r="C143" s="157">
        <v>5.558662</v>
      </c>
      <c r="D143" s="157">
        <v>5.0692279999999998</v>
      </c>
      <c r="E143" s="157">
        <v>5.1988560000000001</v>
      </c>
      <c r="F143" s="157">
        <v>5.0184290000000003</v>
      </c>
      <c r="G143" s="157">
        <v>5.1801719999999998</v>
      </c>
      <c r="H143" s="157">
        <v>4.3611219999999999</v>
      </c>
      <c r="I143" s="157">
        <v>5.0181880000000003</v>
      </c>
      <c r="J143" s="157">
        <v>4.7838520000000004</v>
      </c>
      <c r="K143" s="157">
        <v>5.2976830000000001</v>
      </c>
      <c r="L143" s="157">
        <v>5.2605110000000002</v>
      </c>
      <c r="M143" s="157">
        <v>5.1901289999999998</v>
      </c>
      <c r="N143" s="157">
        <v>5.7175229999999999</v>
      </c>
      <c r="O143" s="157">
        <v>5.2891009999999996</v>
      </c>
      <c r="P143" s="157">
        <v>5.3111139999999999</v>
      </c>
      <c r="Q143" s="157">
        <v>5.6943450000000002</v>
      </c>
      <c r="R143" s="157">
        <v>5.2284519999999999</v>
      </c>
      <c r="S143" s="157">
        <v>5.4991979999999998</v>
      </c>
      <c r="T143" s="158">
        <v>4.7920179999999997</v>
      </c>
      <c r="U143" s="158">
        <v>4.9546780000000004</v>
      </c>
      <c r="V143" s="158">
        <v>4.1777689999999996</v>
      </c>
      <c r="W143" s="158">
        <v>4.238645</v>
      </c>
      <c r="X143" s="158">
        <v>3.6573180000000001</v>
      </c>
      <c r="Y143" s="158">
        <v>3.7091940000000001</v>
      </c>
      <c r="Z143" s="158">
        <v>3.8927719999999999</v>
      </c>
      <c r="AA143" s="158">
        <v>2.8091179999999998</v>
      </c>
      <c r="AB143" s="158">
        <v>3.0864289999999999</v>
      </c>
      <c r="AC143" s="158">
        <v>3.1495069999999998</v>
      </c>
    </row>
    <row r="144" spans="1:29">
      <c r="B144" s="177" t="s">
        <v>363</v>
      </c>
      <c r="C144" s="157">
        <v>0.75145399999999996</v>
      </c>
      <c r="D144" s="157">
        <v>8.2168000000000005E-2</v>
      </c>
      <c r="E144" s="157">
        <v>0.14748600000000001</v>
      </c>
      <c r="F144" s="157">
        <v>0.24326</v>
      </c>
      <c r="G144" s="157">
        <v>0.42307299999999998</v>
      </c>
      <c r="H144" s="157">
        <v>1.268262</v>
      </c>
      <c r="I144" s="157">
        <v>1.5165420000000001</v>
      </c>
      <c r="J144" s="157">
        <v>0.67819399999999996</v>
      </c>
      <c r="K144" s="157">
        <v>1.0622320000000001</v>
      </c>
      <c r="L144" s="157">
        <v>1.3904259999999999</v>
      </c>
      <c r="M144" s="157">
        <v>1.8528199999999999</v>
      </c>
      <c r="N144" s="157">
        <v>1.2299869999999999</v>
      </c>
      <c r="O144" s="157">
        <v>0.97309599999999996</v>
      </c>
      <c r="P144" s="157">
        <v>0.88869600000000004</v>
      </c>
      <c r="Q144" s="157">
        <v>0.90367799999999998</v>
      </c>
      <c r="R144" s="157">
        <v>0.80588899999999997</v>
      </c>
      <c r="S144" s="157">
        <v>0.76607099999999995</v>
      </c>
      <c r="T144" s="158">
        <v>0.85163800000000001</v>
      </c>
      <c r="U144" s="158">
        <v>0.79708000000000001</v>
      </c>
      <c r="V144" s="158">
        <v>0.98195699999999997</v>
      </c>
      <c r="W144" s="158">
        <v>0.77768099999999996</v>
      </c>
      <c r="X144" s="158">
        <v>0.41307199999999999</v>
      </c>
      <c r="Y144" s="158">
        <v>0.83998200000000001</v>
      </c>
      <c r="Z144" s="158">
        <v>0.79708800000000002</v>
      </c>
      <c r="AA144" s="158">
        <v>2.8108590000000002</v>
      </c>
      <c r="AB144" s="158">
        <v>3.231706</v>
      </c>
      <c r="AC144" s="158">
        <v>3.9819520000000002</v>
      </c>
    </row>
    <row r="145" spans="1:29">
      <c r="B145" s="159" t="s">
        <v>364</v>
      </c>
      <c r="C145" s="157">
        <v>13.939209</v>
      </c>
      <c r="D145" s="157">
        <v>9.0498659999999997</v>
      </c>
      <c r="E145" s="157">
        <v>8.060181</v>
      </c>
      <c r="F145" s="157">
        <v>8.5385399999999994</v>
      </c>
      <c r="G145" s="157">
        <v>6.3456289999999997</v>
      </c>
      <c r="H145" s="157">
        <v>15.954758</v>
      </c>
      <c r="I145" s="157">
        <v>7.26424</v>
      </c>
      <c r="J145" s="157">
        <v>7.080076</v>
      </c>
      <c r="K145" s="157">
        <v>5.6890660000000004</v>
      </c>
      <c r="L145" s="157">
        <v>5.2208209999999999</v>
      </c>
      <c r="M145" s="157">
        <v>5.1319800000000004</v>
      </c>
      <c r="N145" s="157">
        <v>1.294254</v>
      </c>
      <c r="O145" s="157">
        <v>1.1118429999999999</v>
      </c>
      <c r="P145" s="157">
        <v>1.7122310000000001</v>
      </c>
      <c r="Q145" s="157">
        <v>1.8250820000000001</v>
      </c>
      <c r="R145" s="157">
        <v>0.90079299999999995</v>
      </c>
      <c r="S145" s="157">
        <v>1.3845019999999999</v>
      </c>
      <c r="T145" s="158">
        <v>1.767906</v>
      </c>
      <c r="U145" s="158">
        <v>0.97150800000000004</v>
      </c>
      <c r="V145" s="158">
        <v>1.222286</v>
      </c>
      <c r="W145" s="158">
        <v>1.0775980000000001</v>
      </c>
      <c r="X145" s="158">
        <v>1.190887</v>
      </c>
      <c r="Y145" s="158">
        <v>1.6101449999999999</v>
      </c>
      <c r="Z145" s="158">
        <v>1.8399479999999999</v>
      </c>
      <c r="AA145" s="158">
        <v>2.5179170000000002</v>
      </c>
      <c r="AB145" s="158">
        <v>2.6103909999999999</v>
      </c>
      <c r="AC145" s="158">
        <v>3.4331420000000001</v>
      </c>
    </row>
    <row r="146" spans="1:29">
      <c r="B146" s="159" t="s">
        <v>365</v>
      </c>
      <c r="C146" s="158">
        <v>74.431032999999999</v>
      </c>
      <c r="D146" s="158">
        <v>80.737093999999999</v>
      </c>
      <c r="E146" s="158">
        <v>81.330697999999998</v>
      </c>
      <c r="F146" s="158">
        <v>81.342602999999997</v>
      </c>
      <c r="G146" s="158">
        <v>88.041653999999994</v>
      </c>
      <c r="H146" s="158">
        <v>78.092828999999995</v>
      </c>
      <c r="I146" s="158">
        <v>86.199389999999994</v>
      </c>
      <c r="J146" s="158">
        <v>87.457877999999994</v>
      </c>
      <c r="K146" s="158">
        <v>87.951019000000002</v>
      </c>
      <c r="L146" s="158">
        <v>88.128241000000003</v>
      </c>
      <c r="M146" s="158">
        <v>87.825072000000006</v>
      </c>
      <c r="N146" s="158">
        <v>91.069100000000006</v>
      </c>
      <c r="O146" s="158">
        <v>91.525510999999995</v>
      </c>
      <c r="P146" s="158">
        <v>90.959044000000006</v>
      </c>
      <c r="Q146" s="158">
        <v>89.213207999999995</v>
      </c>
      <c r="R146" s="158">
        <v>87.647189999999995</v>
      </c>
      <c r="S146" s="158">
        <v>92.343788000000004</v>
      </c>
      <c r="T146" s="158">
        <v>92.551058999999995</v>
      </c>
      <c r="U146" s="158">
        <v>93.253782999999999</v>
      </c>
      <c r="V146" s="158">
        <v>93.586190999999999</v>
      </c>
      <c r="W146" s="158">
        <v>93.872477000000003</v>
      </c>
      <c r="X146" s="158">
        <v>94.683091000000005</v>
      </c>
      <c r="Y146" s="158">
        <v>93.761988000000002</v>
      </c>
      <c r="Z146" s="158">
        <v>93.389713</v>
      </c>
      <c r="AA146" s="158">
        <v>91.743149000000003</v>
      </c>
      <c r="AB146" s="158">
        <v>91.071473999999995</v>
      </c>
      <c r="AC146" s="158">
        <v>89.435399000000004</v>
      </c>
    </row>
    <row r="147" spans="1:29">
      <c r="B147" s="159" t="s">
        <v>366</v>
      </c>
      <c r="C147" s="160" t="s">
        <v>367</v>
      </c>
      <c r="D147" s="160" t="s">
        <v>367</v>
      </c>
      <c r="E147" s="160" t="s">
        <v>367</v>
      </c>
      <c r="F147" s="160" t="s">
        <v>367</v>
      </c>
      <c r="G147" s="160" t="s">
        <v>367</v>
      </c>
      <c r="H147" s="160" t="s">
        <v>367</v>
      </c>
      <c r="I147" s="160" t="s">
        <v>367</v>
      </c>
      <c r="J147" s="160" t="s">
        <v>367</v>
      </c>
      <c r="K147" s="160" t="s">
        <v>367</v>
      </c>
      <c r="L147" s="160" t="s">
        <v>367</v>
      </c>
      <c r="M147" s="160" t="s">
        <v>367</v>
      </c>
      <c r="N147" s="160" t="s">
        <v>367</v>
      </c>
      <c r="O147" s="160" t="s">
        <v>367</v>
      </c>
      <c r="P147" s="160" t="s">
        <v>367</v>
      </c>
      <c r="Q147" s="160" t="s">
        <v>367</v>
      </c>
      <c r="R147" s="160">
        <v>4.0569999999999998E-3</v>
      </c>
      <c r="S147" s="160">
        <v>6.4409999999999997E-3</v>
      </c>
      <c r="T147" s="160">
        <v>3.7379000000000003E-2</v>
      </c>
      <c r="U147" s="160">
        <v>2.2950999999999999E-2</v>
      </c>
      <c r="V147" s="160">
        <v>3.1798E-2</v>
      </c>
      <c r="W147" s="160">
        <v>3.3598999999999997E-2</v>
      </c>
      <c r="X147" s="160">
        <v>5.5631E-2</v>
      </c>
      <c r="Y147" s="160">
        <v>7.8690999999999997E-2</v>
      </c>
      <c r="Z147" s="160">
        <v>8.0478999999999995E-2</v>
      </c>
      <c r="AA147" s="160">
        <v>0.11895699999999999</v>
      </c>
      <c r="AB147" s="160" t="s">
        <v>367</v>
      </c>
      <c r="AC147" s="160" t="s">
        <v>367</v>
      </c>
    </row>
    <row r="148" spans="1:29">
      <c r="B148" s="159" t="s">
        <v>369</v>
      </c>
      <c r="C148" s="158">
        <v>0</v>
      </c>
      <c r="D148" s="158">
        <v>0</v>
      </c>
      <c r="E148" s="158">
        <v>0</v>
      </c>
      <c r="F148" s="158">
        <v>0</v>
      </c>
      <c r="G148" s="158">
        <v>0</v>
      </c>
      <c r="H148" s="158">
        <v>0</v>
      </c>
      <c r="I148" s="158">
        <v>0</v>
      </c>
      <c r="J148" s="158">
        <v>0</v>
      </c>
      <c r="K148" s="158">
        <v>0</v>
      </c>
      <c r="L148" s="158">
        <v>0</v>
      </c>
      <c r="M148" s="158">
        <v>0</v>
      </c>
      <c r="N148" s="160" t="s">
        <v>367</v>
      </c>
      <c r="O148" s="160" t="s">
        <v>367</v>
      </c>
      <c r="P148" s="160" t="s">
        <v>367</v>
      </c>
      <c r="Q148" s="160" t="s">
        <v>367</v>
      </c>
      <c r="R148" s="160" t="s">
        <v>367</v>
      </c>
      <c r="S148" s="160" t="s">
        <v>367</v>
      </c>
      <c r="T148" s="160" t="s">
        <v>367</v>
      </c>
      <c r="U148" s="160" t="s">
        <v>367</v>
      </c>
      <c r="V148" s="160" t="s">
        <v>367</v>
      </c>
      <c r="W148" s="160" t="s">
        <v>367</v>
      </c>
      <c r="X148" s="160" t="s">
        <v>367</v>
      </c>
      <c r="Y148" s="160" t="s">
        <v>367</v>
      </c>
      <c r="Z148" s="160" t="s">
        <v>367</v>
      </c>
      <c r="AA148" s="160" t="s">
        <v>367</v>
      </c>
      <c r="AB148" s="160" t="s">
        <v>367</v>
      </c>
      <c r="AC148" s="160" t="s">
        <v>367</v>
      </c>
    </row>
    <row r="149" spans="1:29">
      <c r="B149" s="159" t="s">
        <v>370</v>
      </c>
      <c r="C149" s="157">
        <v>5.3196409999999998</v>
      </c>
      <c r="D149" s="157">
        <v>5.0616440000000003</v>
      </c>
      <c r="E149" s="157">
        <v>5.2627790000000001</v>
      </c>
      <c r="F149" s="157">
        <v>4.8571669999999996</v>
      </c>
      <c r="G149" s="157">
        <v>9.4719999999999995E-3</v>
      </c>
      <c r="H149" s="157">
        <v>0.32302900000000001</v>
      </c>
      <c r="I149" s="157">
        <v>1.64E-3</v>
      </c>
      <c r="J149" s="157">
        <v>0</v>
      </c>
      <c r="K149" s="157">
        <v>0</v>
      </c>
      <c r="L149" s="157">
        <v>0</v>
      </c>
      <c r="M149" s="157">
        <v>0</v>
      </c>
      <c r="N149" s="157">
        <v>0.68913599999999997</v>
      </c>
      <c r="O149" s="157">
        <v>1.100449</v>
      </c>
      <c r="P149" s="157">
        <v>1.1289149999999999</v>
      </c>
      <c r="Q149" s="157">
        <v>2.3636870000000001</v>
      </c>
      <c r="R149" s="157">
        <v>5.4136199999999999</v>
      </c>
      <c r="S149" s="157">
        <v>0</v>
      </c>
      <c r="T149" s="158">
        <v>0</v>
      </c>
      <c r="U149" s="158">
        <v>0</v>
      </c>
      <c r="V149" s="158">
        <v>0</v>
      </c>
      <c r="W149" s="158">
        <v>0</v>
      </c>
      <c r="X149" s="158">
        <v>0</v>
      </c>
      <c r="Y149" s="158">
        <v>0</v>
      </c>
      <c r="Z149" s="158">
        <v>0</v>
      </c>
      <c r="AA149" s="158">
        <v>0</v>
      </c>
      <c r="AB149" s="158">
        <v>0</v>
      </c>
      <c r="AC149" s="158">
        <v>0</v>
      </c>
    </row>
    <row r="150" spans="1:29">
      <c r="A150" s="182"/>
      <c r="B150" s="2"/>
      <c r="C150" s="157"/>
      <c r="D150" s="157"/>
      <c r="E150" s="157"/>
      <c r="F150" s="157"/>
      <c r="G150" s="157"/>
      <c r="H150" s="157"/>
      <c r="I150" s="157"/>
      <c r="J150" s="157"/>
      <c r="K150" s="157"/>
      <c r="L150" s="157"/>
      <c r="M150" s="157"/>
      <c r="N150" s="157"/>
      <c r="O150" s="157"/>
      <c r="P150" s="157"/>
      <c r="Q150" s="157"/>
      <c r="R150" s="157"/>
      <c r="S150" s="157"/>
      <c r="T150" s="158"/>
      <c r="U150" s="158"/>
      <c r="V150" s="158"/>
      <c r="W150" s="158"/>
      <c r="X150" s="158"/>
      <c r="Y150" s="158"/>
      <c r="Z150" s="158"/>
      <c r="AA150" s="158"/>
      <c r="AB150" s="158"/>
      <c r="AC150" s="158"/>
    </row>
    <row r="151" spans="1:29">
      <c r="A151" s="152"/>
      <c r="B151" s="172" t="s">
        <v>461</v>
      </c>
      <c r="C151" s="154">
        <v>68.142572999999999</v>
      </c>
      <c r="D151" s="154">
        <v>68.396905000000004</v>
      </c>
      <c r="E151" s="154">
        <v>68.539906999999999</v>
      </c>
      <c r="F151" s="154">
        <v>68.037167999999994</v>
      </c>
      <c r="G151" s="154">
        <v>68.423739999999995</v>
      </c>
      <c r="H151" s="154">
        <v>68.264043999999998</v>
      </c>
      <c r="I151" s="154">
        <v>68.186888999999994</v>
      </c>
      <c r="J151" s="154">
        <v>69.011360999999994</v>
      </c>
      <c r="K151" s="154">
        <v>69.985437000000005</v>
      </c>
      <c r="L151" s="154">
        <v>69.565517999999997</v>
      </c>
      <c r="M151" s="154">
        <v>69.647211999999996</v>
      </c>
      <c r="N151" s="154">
        <v>70.205609999999993</v>
      </c>
      <c r="O151" s="154">
        <v>70.230422000000004</v>
      </c>
      <c r="P151" s="154">
        <v>70.411038000000005</v>
      </c>
      <c r="Q151" s="154">
        <v>69.961225999999996</v>
      </c>
      <c r="R151" s="154">
        <v>69.523263999999998</v>
      </c>
      <c r="S151" s="154">
        <v>70.007579000000007</v>
      </c>
      <c r="T151" s="155">
        <v>70.144040000000004</v>
      </c>
      <c r="U151" s="155">
        <v>69.905344999999997</v>
      </c>
      <c r="V151" s="155">
        <v>69.632266999999999</v>
      </c>
      <c r="W151" s="155">
        <v>69.845956999999999</v>
      </c>
      <c r="X151" s="155">
        <v>69.574858000000006</v>
      </c>
      <c r="Y151" s="155">
        <v>69.099907999999999</v>
      </c>
      <c r="Z151" s="155">
        <v>69.019732000000005</v>
      </c>
      <c r="AA151" s="155">
        <v>68.698549999999997</v>
      </c>
      <c r="AB151" s="155">
        <v>68.507052000000002</v>
      </c>
      <c r="AC151" s="155">
        <v>67.790019000000001</v>
      </c>
    </row>
    <row r="152" spans="1:29">
      <c r="B152" s="2"/>
      <c r="C152" s="157"/>
      <c r="D152" s="157"/>
      <c r="E152" s="157"/>
      <c r="F152" s="157"/>
      <c r="G152" s="157"/>
      <c r="H152" s="157"/>
      <c r="I152" s="157"/>
      <c r="J152" s="157"/>
      <c r="K152" s="157"/>
      <c r="L152" s="157"/>
      <c r="M152" s="157"/>
      <c r="N152" s="157"/>
      <c r="O152" s="157"/>
      <c r="P152" s="157"/>
      <c r="Q152" s="157"/>
      <c r="R152" s="157"/>
      <c r="S152" s="157"/>
      <c r="T152" s="158"/>
      <c r="U152" s="158"/>
      <c r="V152" s="158"/>
      <c r="W152" s="158"/>
      <c r="X152" s="158"/>
      <c r="Y152" s="158"/>
      <c r="Z152" s="158"/>
      <c r="AA152" s="158"/>
      <c r="AB152" s="158"/>
      <c r="AC152" s="158"/>
    </row>
    <row r="153" spans="1:29">
      <c r="B153" s="2"/>
      <c r="C153" s="157"/>
      <c r="D153" s="157"/>
      <c r="E153" s="157"/>
      <c r="F153" s="157"/>
      <c r="G153" s="157"/>
      <c r="H153" s="157"/>
      <c r="I153" s="157"/>
      <c r="J153" s="157"/>
      <c r="K153" s="157"/>
      <c r="L153" s="157"/>
      <c r="M153" s="157"/>
      <c r="N153" s="157"/>
      <c r="O153" s="157"/>
      <c r="P153" s="157"/>
      <c r="Q153" s="157"/>
      <c r="R153" s="157"/>
      <c r="S153" s="157"/>
      <c r="T153" s="158"/>
      <c r="U153" s="158"/>
      <c r="V153" s="158"/>
      <c r="W153" s="158"/>
      <c r="X153" s="158"/>
      <c r="Y153" s="158"/>
      <c r="Z153" s="158"/>
      <c r="AA153" s="158"/>
      <c r="AB153" s="158"/>
      <c r="AC153" s="158"/>
    </row>
    <row r="154" spans="1:29" ht="15">
      <c r="B154" s="188" t="s">
        <v>499</v>
      </c>
      <c r="C154" s="154">
        <v>0.17424700000000001</v>
      </c>
      <c r="D154" s="154">
        <v>0.166273</v>
      </c>
      <c r="E154" s="154">
        <v>0.16645599999999999</v>
      </c>
      <c r="F154" s="154">
        <v>0.14586299999999999</v>
      </c>
      <c r="G154" s="154">
        <v>0.14508499999999999</v>
      </c>
      <c r="H154" s="154">
        <v>0.15090400000000001</v>
      </c>
      <c r="I154" s="154">
        <v>0.14707000000000001</v>
      </c>
      <c r="J154" s="154">
        <v>0.160826</v>
      </c>
      <c r="K154" s="154">
        <v>0.175152</v>
      </c>
      <c r="L154" s="154">
        <v>0.16884399999999999</v>
      </c>
      <c r="M154" s="154">
        <v>0.181723</v>
      </c>
      <c r="N154" s="154">
        <v>0.19250400000000001</v>
      </c>
      <c r="O154" s="154">
        <v>0.20590800000000001</v>
      </c>
      <c r="P154" s="154">
        <v>0.216251</v>
      </c>
      <c r="Q154" s="154">
        <v>0.20710999999999999</v>
      </c>
      <c r="R154" s="154">
        <v>0.20164399999999999</v>
      </c>
      <c r="S154" s="154">
        <v>0.194271</v>
      </c>
      <c r="T154" s="155">
        <v>0.18310000000000001</v>
      </c>
      <c r="U154" s="155">
        <v>0.19886400000000001</v>
      </c>
      <c r="V154" s="155">
        <v>0.16353300000000001</v>
      </c>
      <c r="W154" s="155">
        <v>0.17787500000000001</v>
      </c>
      <c r="X154" s="155">
        <v>0.15926499999999999</v>
      </c>
      <c r="Y154" s="155">
        <v>0.146978</v>
      </c>
      <c r="Z154" s="155">
        <v>0.163267</v>
      </c>
      <c r="AA154" s="155">
        <v>0.109721</v>
      </c>
      <c r="AB154" s="155">
        <v>0.116493</v>
      </c>
      <c r="AC154" s="155">
        <v>0.108666</v>
      </c>
    </row>
    <row r="156" spans="1:29" ht="15.5">
      <c r="A156" s="146" t="s">
        <v>500</v>
      </c>
      <c r="B156" s="147"/>
      <c r="C156" s="147"/>
      <c r="D156" s="147"/>
      <c r="E156" s="147"/>
      <c r="F156" s="147"/>
      <c r="G156" s="147"/>
      <c r="H156" s="148"/>
      <c r="I156" s="148"/>
      <c r="J156" s="148"/>
      <c r="K156" s="148"/>
      <c r="L156" s="149"/>
      <c r="M156" s="149"/>
      <c r="N156" s="149"/>
      <c r="O156" s="149"/>
    </row>
    <row r="158" spans="1:29" ht="15.5">
      <c r="C158" s="148"/>
      <c r="D158" s="148"/>
      <c r="E158" s="149"/>
      <c r="F158" s="149"/>
      <c r="H158" s="61"/>
      <c r="I158" s="61"/>
      <c r="J158" s="61"/>
      <c r="K158" s="61"/>
      <c r="L158" s="149"/>
    </row>
    <row r="159" spans="1:29">
      <c r="C159" s="150">
        <v>1990</v>
      </c>
      <c r="D159" s="150">
        <v>1991</v>
      </c>
      <c r="E159" s="150">
        <v>1992</v>
      </c>
      <c r="F159" s="150">
        <v>1993</v>
      </c>
      <c r="G159" s="150">
        <v>1994</v>
      </c>
      <c r="H159" s="150">
        <v>1995</v>
      </c>
      <c r="I159" s="150">
        <v>1996</v>
      </c>
      <c r="J159" s="150">
        <v>1997</v>
      </c>
      <c r="K159" s="150">
        <v>1998</v>
      </c>
      <c r="L159" s="150">
        <v>1999</v>
      </c>
      <c r="M159" s="150">
        <v>2000</v>
      </c>
      <c r="N159" s="150">
        <v>2001</v>
      </c>
      <c r="O159" s="150">
        <v>2002</v>
      </c>
      <c r="P159" s="150">
        <v>2003</v>
      </c>
      <c r="Q159" s="150">
        <v>2004</v>
      </c>
      <c r="R159" s="150">
        <v>2005</v>
      </c>
      <c r="S159" s="150">
        <v>2006</v>
      </c>
      <c r="T159" s="151">
        <v>2007</v>
      </c>
      <c r="U159" s="151">
        <v>2008</v>
      </c>
      <c r="V159" s="151">
        <v>2009</v>
      </c>
      <c r="W159" s="151">
        <v>2010</v>
      </c>
      <c r="X159" s="151">
        <v>2011</v>
      </c>
      <c r="Y159" s="151">
        <v>2012</v>
      </c>
      <c r="Z159" s="151">
        <v>2013</v>
      </c>
      <c r="AA159" s="151">
        <v>2014</v>
      </c>
      <c r="AB159" s="151">
        <v>2015</v>
      </c>
      <c r="AC159" s="151">
        <v>2016</v>
      </c>
    </row>
    <row r="161" spans="1:29" ht="15.5">
      <c r="A161" s="152"/>
      <c r="B161" s="169" t="s">
        <v>501</v>
      </c>
      <c r="C161" s="154">
        <v>2.3747020000000001</v>
      </c>
      <c r="D161" s="154">
        <v>2.1973180000000001</v>
      </c>
      <c r="E161" s="154">
        <v>2.1364040000000002</v>
      </c>
      <c r="F161" s="154">
        <v>2.135297</v>
      </c>
      <c r="G161" s="154">
        <v>2.1278649999999999</v>
      </c>
      <c r="H161" s="154">
        <v>2.0703239999999998</v>
      </c>
      <c r="I161" s="154">
        <v>2.0514100000000002</v>
      </c>
      <c r="J161" s="154">
        <v>2.1246049999999999</v>
      </c>
      <c r="K161" s="154">
        <v>2.2498589999999998</v>
      </c>
      <c r="L161" s="154">
        <v>2.3314720000000002</v>
      </c>
      <c r="M161" s="154">
        <v>2.4653260000000001</v>
      </c>
      <c r="N161" s="154">
        <v>2.4992779999999999</v>
      </c>
      <c r="O161" s="154">
        <v>2.8523019999999999</v>
      </c>
      <c r="P161" s="154">
        <v>3.0487199999999999</v>
      </c>
      <c r="Q161" s="154">
        <v>3.3112940000000002</v>
      </c>
      <c r="R161" s="154">
        <v>3.2882470000000001</v>
      </c>
      <c r="S161" s="154">
        <v>3.4879519999999999</v>
      </c>
      <c r="T161" s="155">
        <v>3.7014969999999998</v>
      </c>
      <c r="U161" s="155">
        <v>3.7870590000000002</v>
      </c>
      <c r="V161" s="155">
        <v>5.1116840000000003</v>
      </c>
      <c r="W161" s="155">
        <v>5.3277409999999996</v>
      </c>
      <c r="X161" s="155">
        <v>5.4247199999999998</v>
      </c>
      <c r="Y161" s="155">
        <v>5.6312309999999997</v>
      </c>
      <c r="Z161" s="155">
        <v>5.6227679999999998</v>
      </c>
      <c r="AA161" s="155">
        <v>5.4209500000000004</v>
      </c>
      <c r="AB161" s="155">
        <v>5.5343390000000001</v>
      </c>
      <c r="AC161" s="155">
        <v>5.6335499999999996</v>
      </c>
    </row>
    <row r="162" spans="1:29">
      <c r="B162" s="162" t="s">
        <v>464</v>
      </c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7"/>
      <c r="S162" s="157"/>
      <c r="T162" s="158"/>
      <c r="U162" s="158"/>
      <c r="V162" s="158"/>
      <c r="W162" s="158"/>
      <c r="X162" s="158"/>
      <c r="Y162" s="158"/>
      <c r="Z162" s="158"/>
      <c r="AA162" s="158"/>
      <c r="AB162" s="158"/>
      <c r="AC162" s="158"/>
    </row>
    <row r="163" spans="1:29">
      <c r="B163" s="170" t="s">
        <v>465</v>
      </c>
      <c r="C163" s="157">
        <v>3.7638999999999999E-2</v>
      </c>
      <c r="D163" s="157">
        <v>3.3674000000000003E-2</v>
      </c>
      <c r="E163" s="157">
        <v>3.0710999999999999E-2</v>
      </c>
      <c r="F163" s="157">
        <v>2.9923999999999999E-2</v>
      </c>
      <c r="G163" s="157">
        <v>2.7806000000000001E-2</v>
      </c>
      <c r="H163" s="157">
        <v>2.5479000000000002E-2</v>
      </c>
      <c r="I163" s="157">
        <v>2.5905000000000001E-2</v>
      </c>
      <c r="J163" s="157">
        <v>2.4372999999999999E-2</v>
      </c>
      <c r="K163" s="157">
        <v>2.4188999999999999E-2</v>
      </c>
      <c r="L163" s="157">
        <v>2.3821999999999999E-2</v>
      </c>
      <c r="M163" s="157">
        <v>2.4490000000000001E-2</v>
      </c>
      <c r="N163" s="157">
        <v>2.4261000000000001E-2</v>
      </c>
      <c r="O163" s="157">
        <v>2.7261000000000001E-2</v>
      </c>
      <c r="P163" s="157">
        <v>2.9201000000000001E-2</v>
      </c>
      <c r="Q163" s="157">
        <v>2.913E-2</v>
      </c>
      <c r="R163" s="157">
        <v>3.1942999999999999E-2</v>
      </c>
      <c r="S163" s="157">
        <v>3.6079E-2</v>
      </c>
      <c r="T163" s="158">
        <v>4.9843999999999999E-2</v>
      </c>
      <c r="U163" s="158">
        <v>6.3420000000000004E-2</v>
      </c>
      <c r="V163" s="158">
        <v>8.9927999999999994E-2</v>
      </c>
      <c r="W163" s="158">
        <v>9.7836999999999993E-2</v>
      </c>
      <c r="X163" s="158">
        <v>0.122101</v>
      </c>
      <c r="Y163" s="158">
        <v>0.13486999999999999</v>
      </c>
      <c r="Z163" s="158">
        <v>0.11745</v>
      </c>
      <c r="AA163" s="158">
        <v>0.13273599999999999</v>
      </c>
      <c r="AB163" s="158">
        <v>0.13919899999999999</v>
      </c>
      <c r="AC163" s="158">
        <v>0.135601</v>
      </c>
    </row>
    <row r="164" spans="1:29">
      <c r="B164" s="170" t="s">
        <v>19</v>
      </c>
      <c r="C164" s="157">
        <v>7.7660000000000003E-3</v>
      </c>
      <c r="D164" s="157">
        <v>9.0259999999999993E-3</v>
      </c>
      <c r="E164" s="157">
        <v>6.9309999999999997E-3</v>
      </c>
      <c r="F164" s="157">
        <v>7.6249999999999998E-3</v>
      </c>
      <c r="G164" s="157">
        <v>7.7039999999999999E-3</v>
      </c>
      <c r="H164" s="157">
        <v>7.2160000000000002E-3</v>
      </c>
      <c r="I164" s="157">
        <v>8.1460000000000005E-3</v>
      </c>
      <c r="J164" s="157">
        <v>8.2369999999999995E-3</v>
      </c>
      <c r="K164" s="157">
        <v>8.6569999999999998E-3</v>
      </c>
      <c r="L164" s="157">
        <v>8.8140000000000007E-3</v>
      </c>
      <c r="M164" s="157">
        <v>8.6920000000000001E-3</v>
      </c>
      <c r="N164" s="157">
        <v>7.9520000000000007E-3</v>
      </c>
      <c r="O164" s="157">
        <v>1.0075000000000001E-2</v>
      </c>
      <c r="P164" s="157">
        <v>1.1750999999999999E-2</v>
      </c>
      <c r="Q164" s="157">
        <v>1.3908E-2</v>
      </c>
      <c r="R164" s="157">
        <v>1.4487E-2</v>
      </c>
      <c r="S164" s="157">
        <v>1.6697E-2</v>
      </c>
      <c r="T164" s="158">
        <v>1.8453000000000001E-2</v>
      </c>
      <c r="U164" s="158">
        <v>1.958E-2</v>
      </c>
      <c r="V164" s="158">
        <v>2.9488E-2</v>
      </c>
      <c r="W164" s="158">
        <v>3.1174E-2</v>
      </c>
      <c r="X164" s="158">
        <v>3.4278999999999997E-2</v>
      </c>
      <c r="Y164" s="158">
        <v>3.3043999999999997E-2</v>
      </c>
      <c r="Z164" s="158">
        <v>2.6893E-2</v>
      </c>
      <c r="AA164" s="158">
        <v>2.5153999999999999E-2</v>
      </c>
      <c r="AB164" s="158">
        <v>2.3618E-2</v>
      </c>
      <c r="AC164" s="158">
        <v>2.3914000000000001E-2</v>
      </c>
    </row>
    <row r="165" spans="1:29">
      <c r="B165" s="170" t="s">
        <v>466</v>
      </c>
      <c r="C165" s="157">
        <v>0.10241400000000001</v>
      </c>
      <c r="D165" s="157">
        <v>8.2698999999999995E-2</v>
      </c>
      <c r="E165" s="157">
        <v>7.7962000000000004E-2</v>
      </c>
      <c r="F165" s="157">
        <v>7.5362999999999999E-2</v>
      </c>
      <c r="G165" s="157">
        <v>7.4839000000000003E-2</v>
      </c>
      <c r="H165" s="157">
        <v>7.7182000000000001E-2</v>
      </c>
      <c r="I165" s="157">
        <v>8.4064E-2</v>
      </c>
      <c r="J165" s="157">
        <v>6.9014000000000006E-2</v>
      </c>
      <c r="K165" s="157">
        <v>9.2371999999999996E-2</v>
      </c>
      <c r="L165" s="157">
        <v>7.4959999999999999E-2</v>
      </c>
      <c r="M165" s="157">
        <v>8.5026000000000004E-2</v>
      </c>
      <c r="N165" s="157">
        <v>6.4831E-2</v>
      </c>
      <c r="O165" s="157">
        <v>7.2871000000000005E-2</v>
      </c>
      <c r="P165" s="157">
        <v>6.4078999999999997E-2</v>
      </c>
      <c r="Q165" s="157">
        <v>8.0332000000000001E-2</v>
      </c>
      <c r="R165" s="157">
        <v>8.7940000000000004E-2</v>
      </c>
      <c r="S165" s="157">
        <v>0.10290199999999999</v>
      </c>
      <c r="T165" s="158">
        <v>0.104709</v>
      </c>
      <c r="U165" s="158">
        <v>0.12836800000000001</v>
      </c>
      <c r="V165" s="158">
        <v>0.14180400000000001</v>
      </c>
      <c r="W165" s="158">
        <v>0.16211100000000001</v>
      </c>
      <c r="X165" s="158">
        <v>0.18420900000000001</v>
      </c>
      <c r="Y165" s="158">
        <v>0.20107</v>
      </c>
      <c r="Z165" s="158">
        <v>0.16223799999999999</v>
      </c>
      <c r="AA165" s="158">
        <v>0.15095</v>
      </c>
      <c r="AB165" s="158">
        <v>0.17300099999999999</v>
      </c>
      <c r="AC165" s="158">
        <v>0.19529099999999999</v>
      </c>
    </row>
    <row r="166" spans="1:29">
      <c r="B166" s="170" t="s">
        <v>467</v>
      </c>
      <c r="C166" s="157">
        <v>5.9646999999999999E-2</v>
      </c>
      <c r="D166" s="157">
        <v>6.0920000000000002E-2</v>
      </c>
      <c r="E166" s="157">
        <v>5.7994999999999998E-2</v>
      </c>
      <c r="F166" s="157">
        <v>5.6973999999999997E-2</v>
      </c>
      <c r="G166" s="157">
        <v>6.0567999999999997E-2</v>
      </c>
      <c r="H166" s="157">
        <v>5.5564000000000002E-2</v>
      </c>
      <c r="I166" s="157">
        <v>5.9067000000000001E-2</v>
      </c>
      <c r="J166" s="157">
        <v>6.0589999999999998E-2</v>
      </c>
      <c r="K166" s="157">
        <v>6.3286999999999996E-2</v>
      </c>
      <c r="L166" s="157">
        <v>6.3103999999999993E-2</v>
      </c>
      <c r="M166" s="157">
        <v>6.6547999999999996E-2</v>
      </c>
      <c r="N166" s="157">
        <v>7.2503999999999999E-2</v>
      </c>
      <c r="O166" s="157">
        <v>8.7152999999999994E-2</v>
      </c>
      <c r="P166" s="157">
        <v>9.2811000000000005E-2</v>
      </c>
      <c r="Q166" s="157">
        <v>0.10514800000000001</v>
      </c>
      <c r="R166" s="157">
        <v>0.10202600000000001</v>
      </c>
      <c r="S166" s="157">
        <v>0.11600199999999999</v>
      </c>
      <c r="T166" s="158">
        <v>0.116434</v>
      </c>
      <c r="U166" s="158">
        <v>0.124929</v>
      </c>
      <c r="V166" s="158">
        <v>0.14632000000000001</v>
      </c>
      <c r="W166" s="158">
        <v>0.16545299999999999</v>
      </c>
      <c r="X166" s="158">
        <v>0.18385599999999999</v>
      </c>
      <c r="Y166" s="158">
        <v>0.20485800000000001</v>
      </c>
      <c r="Z166" s="158">
        <v>0.158691</v>
      </c>
      <c r="AA166" s="158">
        <v>0.143452</v>
      </c>
      <c r="AB166" s="158">
        <v>0.175929</v>
      </c>
      <c r="AC166" s="158">
        <v>0.191861</v>
      </c>
    </row>
    <row r="167" spans="1:29">
      <c r="B167" s="170" t="s">
        <v>15</v>
      </c>
      <c r="C167" s="157">
        <v>0.62296899999999999</v>
      </c>
      <c r="D167" s="157">
        <v>0.56020199999999998</v>
      </c>
      <c r="E167" s="157">
        <v>0.556199</v>
      </c>
      <c r="F167" s="157">
        <v>0.554284</v>
      </c>
      <c r="G167" s="157">
        <v>0.57277800000000001</v>
      </c>
      <c r="H167" s="157">
        <v>0.57621199999999995</v>
      </c>
      <c r="I167" s="157">
        <v>0.60357899999999998</v>
      </c>
      <c r="J167" s="157">
        <v>0.615838</v>
      </c>
      <c r="K167" s="157">
        <v>0.64949999999999997</v>
      </c>
      <c r="L167" s="157">
        <v>0.79645500000000002</v>
      </c>
      <c r="M167" s="157">
        <v>0.77259100000000003</v>
      </c>
      <c r="N167" s="157">
        <v>0.85229999999999995</v>
      </c>
      <c r="O167" s="157">
        <v>0.94494999999999996</v>
      </c>
      <c r="P167" s="157">
        <v>1.044632</v>
      </c>
      <c r="Q167" s="157">
        <v>1.1221479999999999</v>
      </c>
      <c r="R167" s="157">
        <v>1.1040920000000001</v>
      </c>
      <c r="S167" s="157">
        <v>1.138809</v>
      </c>
      <c r="T167" s="158">
        <v>1.195838</v>
      </c>
      <c r="U167" s="158">
        <v>1.1274280000000001</v>
      </c>
      <c r="V167" s="158">
        <v>1.4763759999999999</v>
      </c>
      <c r="W167" s="158">
        <v>1.4318679999999999</v>
      </c>
      <c r="X167" s="158">
        <v>1.4954289999999999</v>
      </c>
      <c r="Y167" s="158">
        <v>1.5174369999999999</v>
      </c>
      <c r="Z167" s="158">
        <v>1.478272</v>
      </c>
      <c r="AA167" s="158">
        <v>1.353542</v>
      </c>
      <c r="AB167" s="158">
        <v>1.4066069999999999</v>
      </c>
      <c r="AC167" s="158">
        <v>1.477363</v>
      </c>
    </row>
    <row r="168" spans="1:29">
      <c r="B168" s="170" t="s">
        <v>16</v>
      </c>
      <c r="C168" s="157">
        <v>0.76527299999999998</v>
      </c>
      <c r="D168" s="157">
        <v>0.71991899999999998</v>
      </c>
      <c r="E168" s="157">
        <v>0.68760299999999996</v>
      </c>
      <c r="F168" s="157">
        <v>0.68654899999999996</v>
      </c>
      <c r="G168" s="157">
        <v>0.65711399999999998</v>
      </c>
      <c r="H168" s="157">
        <v>0.62000500000000003</v>
      </c>
      <c r="I168" s="157">
        <v>0.58746799999999999</v>
      </c>
      <c r="J168" s="157">
        <v>0.61122600000000005</v>
      </c>
      <c r="K168" s="157">
        <v>0.63376299999999997</v>
      </c>
      <c r="L168" s="157">
        <v>0.59692400000000001</v>
      </c>
      <c r="M168" s="157">
        <v>0.70519200000000004</v>
      </c>
      <c r="N168" s="157">
        <v>0.79040900000000003</v>
      </c>
      <c r="O168" s="157">
        <v>0.94181400000000004</v>
      </c>
      <c r="P168" s="157">
        <v>0.99029699999999998</v>
      </c>
      <c r="Q168" s="157">
        <v>1.069202</v>
      </c>
      <c r="R168" s="157">
        <v>1.0683050000000001</v>
      </c>
      <c r="S168" s="157">
        <v>1.144101</v>
      </c>
      <c r="T168" s="158">
        <v>1.219724</v>
      </c>
      <c r="U168" s="158">
        <v>1.3063990000000001</v>
      </c>
      <c r="V168" s="158">
        <v>1.8757470000000001</v>
      </c>
      <c r="W168" s="158">
        <v>2.0057170000000002</v>
      </c>
      <c r="X168" s="158">
        <v>2.056365</v>
      </c>
      <c r="Y168" s="158">
        <v>2.0263330000000002</v>
      </c>
      <c r="Z168" s="158">
        <v>2.0966119999999999</v>
      </c>
      <c r="AA168" s="158">
        <v>1.996486</v>
      </c>
      <c r="AB168" s="158">
        <v>1.9666779999999999</v>
      </c>
      <c r="AC168" s="158">
        <v>1.954124</v>
      </c>
    </row>
    <row r="169" spans="1:29">
      <c r="B169" s="170" t="s">
        <v>17</v>
      </c>
      <c r="C169" s="157">
        <v>5.0449000000000001E-2</v>
      </c>
      <c r="D169" s="157">
        <v>5.3553000000000003E-2</v>
      </c>
      <c r="E169" s="157">
        <v>5.0272999999999998E-2</v>
      </c>
      <c r="F169" s="157">
        <v>4.6350000000000002E-2</v>
      </c>
      <c r="G169" s="157">
        <v>4.4909999999999999E-2</v>
      </c>
      <c r="H169" s="157">
        <v>4.2494999999999998E-2</v>
      </c>
      <c r="I169" s="157">
        <v>2.9935E-2</v>
      </c>
      <c r="J169" s="157">
        <v>3.2774999999999999E-2</v>
      </c>
      <c r="K169" s="157">
        <v>3.2114999999999998E-2</v>
      </c>
      <c r="L169" s="157">
        <v>2.2213E-2</v>
      </c>
      <c r="M169" s="157">
        <v>2.1798000000000001E-2</v>
      </c>
      <c r="N169" s="157">
        <v>3.3112000000000003E-2</v>
      </c>
      <c r="O169" s="157">
        <v>4.9590000000000002E-2</v>
      </c>
      <c r="P169" s="157">
        <v>5.4760000000000003E-2</v>
      </c>
      <c r="Q169" s="157">
        <v>5.7671E-2</v>
      </c>
      <c r="R169" s="157">
        <v>5.8014000000000003E-2</v>
      </c>
      <c r="S169" s="157">
        <v>7.0888999999999994E-2</v>
      </c>
      <c r="T169" s="158">
        <v>6.2781000000000003E-2</v>
      </c>
      <c r="U169" s="158">
        <v>6.4403000000000002E-2</v>
      </c>
      <c r="V169" s="158">
        <v>8.9459999999999998E-2</v>
      </c>
      <c r="W169" s="158">
        <v>0.104322</v>
      </c>
      <c r="X169" s="158">
        <v>0.114911</v>
      </c>
      <c r="Y169" s="158">
        <v>0.15449399999999999</v>
      </c>
      <c r="Z169" s="158">
        <v>0.158939</v>
      </c>
      <c r="AA169" s="158">
        <v>0.16907900000000001</v>
      </c>
      <c r="AB169" s="158">
        <v>0.17461299999999999</v>
      </c>
      <c r="AC169" s="158">
        <v>0.19146099999999999</v>
      </c>
    </row>
    <row r="170" spans="1:29">
      <c r="B170" s="170" t="s">
        <v>18</v>
      </c>
      <c r="C170" s="157">
        <v>1.7368999999999999E-2</v>
      </c>
      <c r="D170" s="157">
        <v>1.823E-2</v>
      </c>
      <c r="E170" s="157">
        <v>2.2131000000000001E-2</v>
      </c>
      <c r="F170" s="157">
        <v>4.2035999999999997E-2</v>
      </c>
      <c r="G170" s="157">
        <v>4.5041999999999999E-2</v>
      </c>
      <c r="H170" s="157">
        <v>4.4178000000000002E-2</v>
      </c>
      <c r="I170" s="157">
        <v>4.4262000000000003E-2</v>
      </c>
      <c r="J170" s="157">
        <v>4.8726999999999999E-2</v>
      </c>
      <c r="K170" s="157">
        <v>5.1979999999999998E-2</v>
      </c>
      <c r="L170" s="157">
        <v>4.9725999999999999E-2</v>
      </c>
      <c r="M170" s="157">
        <v>4.6891000000000002E-2</v>
      </c>
      <c r="N170" s="157">
        <v>2.9346000000000001E-2</v>
      </c>
      <c r="O170" s="157">
        <v>3.4519000000000001E-2</v>
      </c>
      <c r="P170" s="157">
        <v>4.2258999999999998E-2</v>
      </c>
      <c r="Q170" s="157">
        <v>4.4044E-2</v>
      </c>
      <c r="R170" s="157">
        <v>3.8956999999999999E-2</v>
      </c>
      <c r="S170" s="157">
        <v>4.6671999999999998E-2</v>
      </c>
      <c r="T170" s="158">
        <v>5.3870000000000001E-2</v>
      </c>
      <c r="U170" s="158">
        <v>6.5734000000000001E-2</v>
      </c>
      <c r="V170" s="158">
        <v>9.2963000000000004E-2</v>
      </c>
      <c r="W170" s="158">
        <v>0.12112000000000001</v>
      </c>
      <c r="X170" s="158">
        <v>0.12403</v>
      </c>
      <c r="Y170" s="158">
        <v>0.135575</v>
      </c>
      <c r="Z170" s="158">
        <v>0.130499</v>
      </c>
      <c r="AA170" s="158">
        <v>0.11094999999999999</v>
      </c>
      <c r="AB170" s="158">
        <v>0.10369299999999999</v>
      </c>
      <c r="AC170" s="158">
        <v>9.6449999999999994E-2</v>
      </c>
    </row>
    <row r="171" spans="1:29">
      <c r="B171" s="170" t="s">
        <v>468</v>
      </c>
      <c r="C171" s="157">
        <v>0.32222600000000001</v>
      </c>
      <c r="D171" s="157">
        <v>0.29013800000000001</v>
      </c>
      <c r="E171" s="157">
        <v>0.27081499999999997</v>
      </c>
      <c r="F171" s="157">
        <v>0.27055600000000002</v>
      </c>
      <c r="G171" s="157">
        <v>0.27160099999999998</v>
      </c>
      <c r="H171" s="157">
        <v>0.26664100000000002</v>
      </c>
      <c r="I171" s="157">
        <v>0.25911299999999998</v>
      </c>
      <c r="J171" s="157">
        <v>0.27288699999999999</v>
      </c>
      <c r="K171" s="157">
        <v>0.29552299999999998</v>
      </c>
      <c r="L171" s="157">
        <v>0.27651500000000001</v>
      </c>
      <c r="M171" s="157">
        <v>0.302838</v>
      </c>
      <c r="N171" s="157">
        <v>0.37547599999999998</v>
      </c>
      <c r="O171" s="157">
        <v>0.41998000000000002</v>
      </c>
      <c r="P171" s="157">
        <v>0.43917600000000001</v>
      </c>
      <c r="Q171" s="157">
        <v>0.46120699999999998</v>
      </c>
      <c r="R171" s="157">
        <v>0.46239000000000002</v>
      </c>
      <c r="S171" s="157">
        <v>0.49854399999999999</v>
      </c>
      <c r="T171" s="158">
        <v>0.54910599999999998</v>
      </c>
      <c r="U171" s="158">
        <v>0.55838600000000005</v>
      </c>
      <c r="V171" s="158">
        <v>0.72824999999999995</v>
      </c>
      <c r="W171" s="158">
        <v>0.74221499999999996</v>
      </c>
      <c r="X171" s="158">
        <v>0.67498899999999995</v>
      </c>
      <c r="Y171" s="158">
        <v>0.75673299999999999</v>
      </c>
      <c r="Z171" s="158">
        <v>0.81397699999999995</v>
      </c>
      <c r="AA171" s="158">
        <v>0.85066399999999998</v>
      </c>
      <c r="AB171" s="158">
        <v>0.83773900000000001</v>
      </c>
      <c r="AC171" s="158">
        <v>0.84902900000000003</v>
      </c>
    </row>
    <row r="172" spans="1:29">
      <c r="B172" s="170" t="s">
        <v>469</v>
      </c>
      <c r="C172" s="157">
        <v>0.38894800000000002</v>
      </c>
      <c r="D172" s="157">
        <v>0.36895600000000001</v>
      </c>
      <c r="E172" s="157">
        <v>0.37578299999999998</v>
      </c>
      <c r="F172" s="157">
        <v>0.36563499999999999</v>
      </c>
      <c r="G172" s="157">
        <v>0.36550300000000002</v>
      </c>
      <c r="H172" s="157">
        <v>0.355352</v>
      </c>
      <c r="I172" s="157">
        <v>0.34987099999999999</v>
      </c>
      <c r="J172" s="157">
        <v>0.38093700000000003</v>
      </c>
      <c r="K172" s="157">
        <v>0.39847399999999999</v>
      </c>
      <c r="L172" s="157">
        <v>0.41893999999999998</v>
      </c>
      <c r="M172" s="157">
        <v>0.43125799999999997</v>
      </c>
      <c r="N172" s="157">
        <v>0.249087</v>
      </c>
      <c r="O172" s="157">
        <v>0.26408799999999999</v>
      </c>
      <c r="P172" s="157">
        <v>0.27975499999999998</v>
      </c>
      <c r="Q172" s="157">
        <v>0.32850600000000002</v>
      </c>
      <c r="R172" s="157">
        <v>0.32009300000000002</v>
      </c>
      <c r="S172" s="157">
        <v>0.31725599999999998</v>
      </c>
      <c r="T172" s="158">
        <v>0.330737</v>
      </c>
      <c r="U172" s="158">
        <v>0.32841300000000001</v>
      </c>
      <c r="V172" s="158">
        <v>0.44134800000000002</v>
      </c>
      <c r="W172" s="158">
        <v>0.465924</v>
      </c>
      <c r="X172" s="158">
        <v>0.43455199999999999</v>
      </c>
      <c r="Y172" s="158">
        <v>0.46681699999999998</v>
      </c>
      <c r="Z172" s="158">
        <v>0.47919699999999998</v>
      </c>
      <c r="AA172" s="158">
        <v>0.48793700000000001</v>
      </c>
      <c r="AB172" s="158">
        <v>0.53326300000000004</v>
      </c>
      <c r="AC172" s="158">
        <v>0.51845600000000003</v>
      </c>
    </row>
    <row r="173" spans="1:29">
      <c r="B173" s="171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8"/>
      <c r="U173" s="158"/>
      <c r="V173" s="158"/>
      <c r="W173" s="158"/>
      <c r="X173" s="158"/>
      <c r="Y173" s="158"/>
      <c r="Z173" s="158"/>
      <c r="AA173" s="158"/>
      <c r="AB173" s="158"/>
      <c r="AC173" s="158"/>
    </row>
    <row r="174" spans="1:29">
      <c r="B174" s="162" t="s">
        <v>456</v>
      </c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8"/>
      <c r="U174" s="158"/>
      <c r="V174" s="158"/>
      <c r="W174" s="158"/>
      <c r="X174" s="158"/>
      <c r="Y174" s="158"/>
      <c r="Z174" s="158"/>
      <c r="AA174" s="158"/>
      <c r="AB174" s="158"/>
      <c r="AC174" s="158"/>
    </row>
    <row r="175" spans="1:29">
      <c r="B175" s="170" t="s">
        <v>465</v>
      </c>
      <c r="C175" s="157">
        <v>1.585019</v>
      </c>
      <c r="D175" s="157">
        <v>1.532486</v>
      </c>
      <c r="E175" s="157">
        <v>1.437494</v>
      </c>
      <c r="F175" s="157">
        <v>1.4013960000000001</v>
      </c>
      <c r="G175" s="157">
        <v>1.30677</v>
      </c>
      <c r="H175" s="157">
        <v>1.230658</v>
      </c>
      <c r="I175" s="157">
        <v>1.262786</v>
      </c>
      <c r="J175" s="157">
        <v>1.147194</v>
      </c>
      <c r="K175" s="157">
        <v>1.075126</v>
      </c>
      <c r="L175" s="157">
        <v>1.0217430000000001</v>
      </c>
      <c r="M175" s="157">
        <v>0.99338800000000005</v>
      </c>
      <c r="N175" s="157">
        <v>0.97070999999999996</v>
      </c>
      <c r="O175" s="157">
        <v>0.95576499999999998</v>
      </c>
      <c r="P175" s="157">
        <v>0.95782</v>
      </c>
      <c r="Q175" s="157">
        <v>0.87972700000000004</v>
      </c>
      <c r="R175" s="157">
        <v>0.971441</v>
      </c>
      <c r="S175" s="157">
        <v>1.034375</v>
      </c>
      <c r="T175" s="158">
        <v>1.3466</v>
      </c>
      <c r="U175" s="158">
        <v>1.674661</v>
      </c>
      <c r="V175" s="158">
        <v>1.7592719999999999</v>
      </c>
      <c r="W175" s="158">
        <v>1.8363640000000001</v>
      </c>
      <c r="X175" s="158">
        <v>2.250826</v>
      </c>
      <c r="Y175" s="158">
        <v>2.3950269999999998</v>
      </c>
      <c r="Z175" s="158">
        <v>2.0888330000000002</v>
      </c>
      <c r="AA175" s="158">
        <v>2.4485790000000001</v>
      </c>
      <c r="AB175" s="158">
        <v>2.5151870000000001</v>
      </c>
      <c r="AC175" s="158">
        <v>2.4070330000000002</v>
      </c>
    </row>
    <row r="176" spans="1:29">
      <c r="B176" s="170" t="s">
        <v>19</v>
      </c>
      <c r="C176" s="157">
        <v>0.32701599999999997</v>
      </c>
      <c r="D176" s="157">
        <v>0.41078500000000001</v>
      </c>
      <c r="E176" s="157">
        <v>0.324409</v>
      </c>
      <c r="F176" s="157">
        <v>0.35709400000000002</v>
      </c>
      <c r="G176" s="157">
        <v>0.36207099999999998</v>
      </c>
      <c r="H176" s="157">
        <v>0.34853299999999998</v>
      </c>
      <c r="I176" s="157">
        <v>0.39707199999999998</v>
      </c>
      <c r="J176" s="157">
        <v>0.38768900000000001</v>
      </c>
      <c r="K176" s="157">
        <v>0.38479400000000002</v>
      </c>
      <c r="L176" s="157">
        <v>0.37806499999999998</v>
      </c>
      <c r="M176" s="157">
        <v>0.352572</v>
      </c>
      <c r="N176" s="157">
        <v>0.31818600000000002</v>
      </c>
      <c r="O176" s="157">
        <v>0.353238</v>
      </c>
      <c r="P176" s="157">
        <v>0.38542700000000002</v>
      </c>
      <c r="Q176" s="157">
        <v>0.42000199999999999</v>
      </c>
      <c r="R176" s="157">
        <v>0.440581</v>
      </c>
      <c r="S176" s="157">
        <v>0.47871799999999998</v>
      </c>
      <c r="T176" s="158">
        <v>0.49852400000000002</v>
      </c>
      <c r="U176" s="158">
        <v>0.51702199999999998</v>
      </c>
      <c r="V176" s="158">
        <v>0.57686599999999999</v>
      </c>
      <c r="W176" s="158">
        <v>0.585121</v>
      </c>
      <c r="X176" s="158">
        <v>0.63190100000000005</v>
      </c>
      <c r="Y176" s="158">
        <v>0.58680100000000002</v>
      </c>
      <c r="Z176" s="158">
        <v>0.47827999999999998</v>
      </c>
      <c r="AA176" s="158">
        <v>0.464009</v>
      </c>
      <c r="AB176" s="158">
        <v>0.42675200000000002</v>
      </c>
      <c r="AC176" s="158">
        <v>0.42448900000000001</v>
      </c>
    </row>
    <row r="177" spans="1:29">
      <c r="B177" s="170" t="s">
        <v>466</v>
      </c>
      <c r="C177" s="157">
        <v>4.3127250000000004</v>
      </c>
      <c r="D177" s="157">
        <v>3.7636210000000001</v>
      </c>
      <c r="E177" s="157">
        <v>3.6491980000000002</v>
      </c>
      <c r="F177" s="157">
        <v>3.5294129999999999</v>
      </c>
      <c r="G177" s="157">
        <v>3.5171030000000001</v>
      </c>
      <c r="H177" s="157">
        <v>3.7280289999999998</v>
      </c>
      <c r="I177" s="157">
        <v>4.097861</v>
      </c>
      <c r="J177" s="157">
        <v>3.2483420000000001</v>
      </c>
      <c r="K177" s="157">
        <v>4.1057009999999998</v>
      </c>
      <c r="L177" s="157">
        <v>3.2151299999999998</v>
      </c>
      <c r="M177" s="157">
        <v>3.4488789999999998</v>
      </c>
      <c r="N177" s="157">
        <v>2.593985</v>
      </c>
      <c r="O177" s="157">
        <v>2.5547970000000002</v>
      </c>
      <c r="P177" s="157">
        <v>2.1018349999999999</v>
      </c>
      <c r="Q177" s="157">
        <v>2.4259879999999998</v>
      </c>
      <c r="R177" s="157">
        <v>2.674372</v>
      </c>
      <c r="S177" s="157">
        <v>2.9502190000000001</v>
      </c>
      <c r="T177" s="158">
        <v>2.8288289999999998</v>
      </c>
      <c r="U177" s="158">
        <v>3.389656</v>
      </c>
      <c r="V177" s="158">
        <v>2.7741180000000001</v>
      </c>
      <c r="W177" s="158">
        <v>3.042767</v>
      </c>
      <c r="X177" s="158">
        <v>3.3957310000000001</v>
      </c>
      <c r="Y177" s="158">
        <v>3.5706259999999999</v>
      </c>
      <c r="Z177" s="158">
        <v>2.8853840000000002</v>
      </c>
      <c r="AA177" s="158">
        <v>2.7845650000000002</v>
      </c>
      <c r="AB177" s="158">
        <v>3.1259480000000002</v>
      </c>
      <c r="AC177" s="158">
        <v>3.4665699999999999</v>
      </c>
    </row>
    <row r="178" spans="1:29">
      <c r="B178" s="170" t="s">
        <v>467</v>
      </c>
      <c r="C178" s="157">
        <v>2.5117720000000001</v>
      </c>
      <c r="D178" s="157">
        <v>2.772481</v>
      </c>
      <c r="E178" s="157">
        <v>2.7146149999999998</v>
      </c>
      <c r="F178" s="157">
        <v>2.668218</v>
      </c>
      <c r="G178" s="157">
        <v>2.846403</v>
      </c>
      <c r="H178" s="157">
        <v>2.6838099999999998</v>
      </c>
      <c r="I178" s="157">
        <v>2.879337</v>
      </c>
      <c r="J178" s="157">
        <v>2.8518029999999999</v>
      </c>
      <c r="K178" s="157">
        <v>2.8129339999999998</v>
      </c>
      <c r="L178" s="157">
        <v>2.7065969999999999</v>
      </c>
      <c r="M178" s="157">
        <v>2.6993680000000002</v>
      </c>
      <c r="N178" s="157">
        <v>2.9010020000000001</v>
      </c>
      <c r="O178" s="157">
        <v>3.05552</v>
      </c>
      <c r="P178" s="157">
        <v>3.0442629999999999</v>
      </c>
      <c r="Q178" s="157">
        <v>3.175421</v>
      </c>
      <c r="R178" s="157">
        <v>3.1027490000000002</v>
      </c>
      <c r="S178" s="157">
        <v>3.3257840000000001</v>
      </c>
      <c r="T178" s="158">
        <v>3.1455790000000001</v>
      </c>
      <c r="U178" s="158">
        <v>3.298848</v>
      </c>
      <c r="V178" s="158">
        <v>2.8624529999999999</v>
      </c>
      <c r="W178" s="158">
        <v>3.105496</v>
      </c>
      <c r="X178" s="158">
        <v>3.3892310000000001</v>
      </c>
      <c r="Y178" s="158">
        <v>3.6378940000000002</v>
      </c>
      <c r="Z178" s="158">
        <v>2.8223009999999999</v>
      </c>
      <c r="AA178" s="158">
        <v>2.646252</v>
      </c>
      <c r="AB178" s="158">
        <v>3.178855</v>
      </c>
      <c r="AC178" s="158">
        <v>3.4056860000000002</v>
      </c>
    </row>
    <row r="179" spans="1:29">
      <c r="B179" s="170" t="s">
        <v>15</v>
      </c>
      <c r="C179" s="157">
        <v>26.233578999999999</v>
      </c>
      <c r="D179" s="157">
        <v>25.494824999999999</v>
      </c>
      <c r="E179" s="157">
        <v>26.034372000000001</v>
      </c>
      <c r="F179" s="157">
        <v>25.958195</v>
      </c>
      <c r="G179" s="157">
        <v>26.917973</v>
      </c>
      <c r="H179" s="157">
        <v>27.831962000000001</v>
      </c>
      <c r="I179" s="157">
        <v>29.422630000000002</v>
      </c>
      <c r="J179" s="157">
        <v>28.985992</v>
      </c>
      <c r="K179" s="157">
        <v>28.868483000000001</v>
      </c>
      <c r="L179" s="157">
        <v>34.161019000000003</v>
      </c>
      <c r="M179" s="157">
        <v>31.338273999999998</v>
      </c>
      <c r="N179" s="157">
        <v>34.101863000000002</v>
      </c>
      <c r="O179" s="157">
        <v>33.129387000000001</v>
      </c>
      <c r="P179" s="157">
        <v>34.264597000000002</v>
      </c>
      <c r="Q179" s="157">
        <v>33.888499000000003</v>
      </c>
      <c r="R179" s="157">
        <v>33.576923999999998</v>
      </c>
      <c r="S179" s="157">
        <v>32.649804000000003</v>
      </c>
      <c r="T179" s="158">
        <v>32.306874000000001</v>
      </c>
      <c r="U179" s="158">
        <v>29.770534000000001</v>
      </c>
      <c r="V179" s="158">
        <v>28.882387999999999</v>
      </c>
      <c r="W179" s="158">
        <v>26.875705</v>
      </c>
      <c r="X179" s="158">
        <v>27.566925000000001</v>
      </c>
      <c r="Y179" s="158">
        <v>26.946801000000001</v>
      </c>
      <c r="Z179" s="158">
        <v>26.290818000000002</v>
      </c>
      <c r="AA179" s="158">
        <v>24.968723000000001</v>
      </c>
      <c r="AB179" s="158">
        <v>25.415996</v>
      </c>
      <c r="AC179" s="158">
        <v>26.224367000000001</v>
      </c>
    </row>
    <row r="180" spans="1:29">
      <c r="B180" s="170" t="s">
        <v>16</v>
      </c>
      <c r="C180" s="157">
        <v>32.226084999999998</v>
      </c>
      <c r="D180" s="157">
        <v>32.763553999999999</v>
      </c>
      <c r="E180" s="157">
        <v>32.185091999999997</v>
      </c>
      <c r="F180" s="157">
        <v>32.152391000000001</v>
      </c>
      <c r="G180" s="157">
        <v>30.881357000000001</v>
      </c>
      <c r="H180" s="157">
        <v>29.947239</v>
      </c>
      <c r="I180" s="157">
        <v>28.637297</v>
      </c>
      <c r="J180" s="157">
        <v>28.768948999999999</v>
      </c>
      <c r="K180" s="157">
        <v>28.168990000000001</v>
      </c>
      <c r="L180" s="157">
        <v>25.602892000000001</v>
      </c>
      <c r="M180" s="157">
        <v>28.604434000000001</v>
      </c>
      <c r="N180" s="157">
        <v>31.625502000000001</v>
      </c>
      <c r="O180" s="157">
        <v>33.019433999999997</v>
      </c>
      <c r="P180" s="157">
        <v>32.482370000000003</v>
      </c>
      <c r="Q180" s="157">
        <v>32.289538</v>
      </c>
      <c r="R180" s="157">
        <v>32.488574999999997</v>
      </c>
      <c r="S180" s="157">
        <v>32.801513</v>
      </c>
      <c r="T180" s="158">
        <v>32.952184000000003</v>
      </c>
      <c r="U180" s="158">
        <v>34.496389000000001</v>
      </c>
      <c r="V180" s="158">
        <v>36.695289000000002</v>
      </c>
      <c r="W180" s="158">
        <v>37.646667999999998</v>
      </c>
      <c r="X180" s="158">
        <v>37.907304000000003</v>
      </c>
      <c r="Y180" s="158">
        <v>35.983837000000001</v>
      </c>
      <c r="Z180" s="158">
        <v>37.287894999999999</v>
      </c>
      <c r="AA180" s="158">
        <v>36.829084000000002</v>
      </c>
      <c r="AB180" s="158">
        <v>35.535913999999998</v>
      </c>
      <c r="AC180" s="158">
        <v>34.687258999999997</v>
      </c>
    </row>
    <row r="181" spans="1:29">
      <c r="B181" s="170" t="s">
        <v>17</v>
      </c>
      <c r="C181" s="157">
        <v>2.1244459999999998</v>
      </c>
      <c r="D181" s="157">
        <v>2.4371879999999999</v>
      </c>
      <c r="E181" s="157">
        <v>2.3531650000000002</v>
      </c>
      <c r="F181" s="157">
        <v>2.1706409999999998</v>
      </c>
      <c r="G181" s="157">
        <v>2.110544</v>
      </c>
      <c r="H181" s="157">
        <v>2.0526010000000001</v>
      </c>
      <c r="I181" s="157">
        <v>1.459252</v>
      </c>
      <c r="J181" s="157">
        <v>1.5426260000000001</v>
      </c>
      <c r="K181" s="157">
        <v>1.427403</v>
      </c>
      <c r="L181" s="157">
        <v>0.952739</v>
      </c>
      <c r="M181" s="157">
        <v>0.88418799999999997</v>
      </c>
      <c r="N181" s="157">
        <v>1.324878</v>
      </c>
      <c r="O181" s="157">
        <v>1.7385969999999999</v>
      </c>
      <c r="P181" s="157">
        <v>1.796162</v>
      </c>
      <c r="Q181" s="157">
        <v>1.741633</v>
      </c>
      <c r="R181" s="157">
        <v>1.76427</v>
      </c>
      <c r="S181" s="157">
        <v>2.0324080000000002</v>
      </c>
      <c r="T181" s="158">
        <v>1.6961109999999999</v>
      </c>
      <c r="U181" s="158">
        <v>1.7005980000000001</v>
      </c>
      <c r="V181" s="158">
        <v>1.750105</v>
      </c>
      <c r="W181" s="158">
        <v>1.958099</v>
      </c>
      <c r="X181" s="158">
        <v>2.1182859999999999</v>
      </c>
      <c r="Y181" s="158">
        <v>2.7435269999999998</v>
      </c>
      <c r="Z181" s="158">
        <v>2.8267030000000002</v>
      </c>
      <c r="AA181" s="158">
        <v>3.118989</v>
      </c>
      <c r="AB181" s="158">
        <v>3.155081</v>
      </c>
      <c r="AC181" s="158">
        <v>3.3985850000000002</v>
      </c>
    </row>
    <row r="182" spans="1:29">
      <c r="B182" s="170" t="s">
        <v>18</v>
      </c>
      <c r="C182" s="157">
        <v>0.73141800000000001</v>
      </c>
      <c r="D182" s="157">
        <v>0.82966499999999999</v>
      </c>
      <c r="E182" s="157">
        <v>1.035919</v>
      </c>
      <c r="F182" s="157">
        <v>1.9686079999999999</v>
      </c>
      <c r="G182" s="157">
        <v>2.1167859999999998</v>
      </c>
      <c r="H182" s="157">
        <v>2.133893</v>
      </c>
      <c r="I182" s="157">
        <v>2.1576270000000002</v>
      </c>
      <c r="J182" s="157">
        <v>2.293469</v>
      </c>
      <c r="K182" s="157">
        <v>2.3103609999999999</v>
      </c>
      <c r="L182" s="157">
        <v>2.1328149999999999</v>
      </c>
      <c r="M182" s="157">
        <v>1.902026</v>
      </c>
      <c r="N182" s="157">
        <v>1.1741649999999999</v>
      </c>
      <c r="O182" s="157">
        <v>1.210232</v>
      </c>
      <c r="P182" s="157">
        <v>1.38612</v>
      </c>
      <c r="Q182" s="157">
        <v>1.330111</v>
      </c>
      <c r="R182" s="157">
        <v>1.1847350000000001</v>
      </c>
      <c r="S182" s="157">
        <v>1.33809</v>
      </c>
      <c r="T182" s="158">
        <v>1.4553670000000001</v>
      </c>
      <c r="U182" s="158">
        <v>1.735741</v>
      </c>
      <c r="V182" s="158">
        <v>1.8186439999999999</v>
      </c>
      <c r="W182" s="158">
        <v>2.27339</v>
      </c>
      <c r="X182" s="158">
        <v>2.286378</v>
      </c>
      <c r="Y182" s="158">
        <v>2.4075579999999999</v>
      </c>
      <c r="Z182" s="158">
        <v>2.3209040000000001</v>
      </c>
      <c r="AA182" s="158">
        <v>2.046694</v>
      </c>
      <c r="AB182" s="158">
        <v>1.873632</v>
      </c>
      <c r="AC182" s="158">
        <v>1.7120569999999999</v>
      </c>
    </row>
    <row r="183" spans="1:29">
      <c r="B183" s="170" t="s">
        <v>468</v>
      </c>
      <c r="C183" s="157">
        <v>13.569107000000001</v>
      </c>
      <c r="D183" s="157">
        <v>13.204186</v>
      </c>
      <c r="E183" s="157">
        <v>12.676212</v>
      </c>
      <c r="F183" s="157">
        <v>12.670640000000001</v>
      </c>
      <c r="G183" s="157">
        <v>12.764003000000001</v>
      </c>
      <c r="H183" s="157">
        <v>12.879215</v>
      </c>
      <c r="I183" s="157">
        <v>12.630983000000001</v>
      </c>
      <c r="J183" s="157">
        <v>12.844135</v>
      </c>
      <c r="K183" s="157">
        <v>13.135158000000001</v>
      </c>
      <c r="L183" s="157">
        <v>11.860116</v>
      </c>
      <c r="M183" s="157">
        <v>12.283912000000001</v>
      </c>
      <c r="N183" s="157">
        <v>15.023362000000001</v>
      </c>
      <c r="O183" s="157">
        <v>14.724254</v>
      </c>
      <c r="P183" s="157">
        <v>14.405272</v>
      </c>
      <c r="Q183" s="157">
        <v>13.928304000000001</v>
      </c>
      <c r="R183" s="157">
        <v>14.061897</v>
      </c>
      <c r="S183" s="157">
        <v>14.293312999999999</v>
      </c>
      <c r="T183" s="158">
        <v>14.834702</v>
      </c>
      <c r="U183" s="158">
        <v>14.744579</v>
      </c>
      <c r="V183" s="158">
        <v>14.246772999999999</v>
      </c>
      <c r="W183" s="158">
        <v>13.931141999999999</v>
      </c>
      <c r="X183" s="158">
        <v>12.442828</v>
      </c>
      <c r="Y183" s="158">
        <v>13.438145</v>
      </c>
      <c r="Z183" s="158">
        <v>14.476449000000001</v>
      </c>
      <c r="AA183" s="158">
        <v>15.692164</v>
      </c>
      <c r="AB183" s="158">
        <v>15.137111000000001</v>
      </c>
      <c r="AC183" s="158">
        <v>15.070947</v>
      </c>
    </row>
    <row r="184" spans="1:29">
      <c r="B184" s="170" t="s">
        <v>469</v>
      </c>
      <c r="C184" s="157">
        <v>16.378833</v>
      </c>
      <c r="D184" s="157">
        <v>16.791208999999998</v>
      </c>
      <c r="E184" s="157">
        <v>17.589524999999998</v>
      </c>
      <c r="F184" s="157">
        <v>17.123404000000001</v>
      </c>
      <c r="G184" s="157">
        <v>17.17699</v>
      </c>
      <c r="H184" s="157">
        <v>17.164061</v>
      </c>
      <c r="I184" s="157">
        <v>17.055154000000002</v>
      </c>
      <c r="J184" s="157">
        <v>17.929801000000001</v>
      </c>
      <c r="K184" s="157">
        <v>17.711048999999999</v>
      </c>
      <c r="L184" s="157">
        <v>17.968883999999999</v>
      </c>
      <c r="M184" s="157">
        <v>17.492958999999999</v>
      </c>
      <c r="N184" s="157">
        <v>9.9663470000000007</v>
      </c>
      <c r="O184" s="157">
        <v>9.2587759999999992</v>
      </c>
      <c r="P184" s="157">
        <v>9.1761339999999993</v>
      </c>
      <c r="Q184" s="157">
        <v>9.9207769999999993</v>
      </c>
      <c r="R184" s="157">
        <v>9.7344559999999998</v>
      </c>
      <c r="S184" s="157">
        <v>9.0957760000000007</v>
      </c>
      <c r="T184" s="158">
        <v>8.9352319999999992</v>
      </c>
      <c r="U184" s="158">
        <v>8.6719720000000002</v>
      </c>
      <c r="V184" s="158">
        <v>8.6340920000000008</v>
      </c>
      <c r="W184" s="158">
        <v>8.7452480000000001</v>
      </c>
      <c r="X184" s="158">
        <v>8.0105900000000005</v>
      </c>
      <c r="Y184" s="158">
        <v>8.2897839999999992</v>
      </c>
      <c r="Z184" s="158">
        <v>8.5224329999999995</v>
      </c>
      <c r="AA184" s="158">
        <v>9.0009420000000002</v>
      </c>
      <c r="AB184" s="158">
        <v>9.6355249999999995</v>
      </c>
      <c r="AC184" s="158">
        <v>9.2030069999999995</v>
      </c>
    </row>
    <row r="185" spans="1:29">
      <c r="B185" s="171"/>
    </row>
    <row r="186" spans="1:29">
      <c r="B186" s="172" t="s">
        <v>374</v>
      </c>
    </row>
    <row r="187" spans="1:29">
      <c r="B187" s="165" t="s">
        <v>490</v>
      </c>
      <c r="C187" s="10">
        <v>1603.568876</v>
      </c>
      <c r="D187" s="10">
        <v>1483.7865380000001</v>
      </c>
      <c r="E187" s="10">
        <v>1442.652781</v>
      </c>
      <c r="F187" s="10">
        <v>1441.9053100000001</v>
      </c>
      <c r="G187" s="10">
        <v>1436.8464059999999</v>
      </c>
      <c r="H187" s="10">
        <v>1398.030833</v>
      </c>
      <c r="I187" s="10">
        <v>1385.2196819999999</v>
      </c>
      <c r="J187" s="10">
        <v>1434.6317340000001</v>
      </c>
      <c r="K187" s="10">
        <v>1504.4252610000001</v>
      </c>
      <c r="L187" s="10">
        <v>1558.985484</v>
      </c>
      <c r="M187" s="10">
        <v>1648.561148</v>
      </c>
      <c r="N187" s="10">
        <v>1853.634378</v>
      </c>
      <c r="O187" s="10">
        <v>2202.0744249999998</v>
      </c>
      <c r="P187" s="10">
        <v>2353.7639220000001</v>
      </c>
      <c r="Q187" s="10">
        <v>2556.4519799999998</v>
      </c>
      <c r="R187" s="10">
        <v>2774.8873680000002</v>
      </c>
      <c r="S187" s="10">
        <v>2943.4697719999999</v>
      </c>
      <c r="T187" s="166">
        <v>3197.7687780000001</v>
      </c>
      <c r="U187" s="166">
        <v>3271.869291</v>
      </c>
      <c r="V187" s="166">
        <v>2913.2002739999998</v>
      </c>
      <c r="W187" s="166">
        <v>3036.3472099999999</v>
      </c>
      <c r="X187" s="166">
        <v>3091.5797769999999</v>
      </c>
      <c r="Y187" s="166">
        <v>3209.2354340000002</v>
      </c>
      <c r="Z187" s="166">
        <v>3204.4957599999998</v>
      </c>
      <c r="AA187" s="166">
        <v>3089.413556</v>
      </c>
      <c r="AB187" s="166">
        <v>3154.043064</v>
      </c>
      <c r="AC187" s="166">
        <v>3210.6284879999998</v>
      </c>
    </row>
    <row r="188" spans="1:29">
      <c r="B188" s="165"/>
    </row>
    <row r="189" spans="1:29">
      <c r="A189" s="152"/>
      <c r="B189" s="172" t="s">
        <v>491</v>
      </c>
      <c r="C189" s="167">
        <v>1.4808859999999999</v>
      </c>
      <c r="D189" s="167">
        <v>1.4808859999999999</v>
      </c>
      <c r="E189" s="167">
        <v>1.4808859999999999</v>
      </c>
      <c r="F189" s="167">
        <v>1.4808859999999999</v>
      </c>
      <c r="G189" s="167">
        <v>1.4809270000000001</v>
      </c>
      <c r="H189" s="167">
        <v>1.4808859999999999</v>
      </c>
      <c r="I189" s="167">
        <v>1.4809270000000001</v>
      </c>
      <c r="J189" s="167">
        <v>1.4809410000000001</v>
      </c>
      <c r="K189" s="167">
        <v>1.4954940000000001</v>
      </c>
      <c r="L189" s="167">
        <v>1.495506</v>
      </c>
      <c r="M189" s="167">
        <v>1.495441</v>
      </c>
      <c r="N189" s="167">
        <v>1.348312</v>
      </c>
      <c r="O189" s="167">
        <v>1.29528</v>
      </c>
      <c r="P189" s="167">
        <v>1.295253</v>
      </c>
      <c r="Q189" s="167">
        <v>1.295269</v>
      </c>
      <c r="R189" s="167">
        <v>1.1850020000000001</v>
      </c>
      <c r="S189" s="167">
        <v>1.1849799999999999</v>
      </c>
      <c r="T189" s="168">
        <v>1.1575249999999999</v>
      </c>
      <c r="U189" s="168">
        <v>1.1574599999999999</v>
      </c>
      <c r="V189" s="168">
        <v>1.7546630000000001</v>
      </c>
      <c r="W189" s="168">
        <v>1.7546550000000001</v>
      </c>
      <c r="X189" s="168">
        <v>1.7546759999999999</v>
      </c>
      <c r="Y189" s="168">
        <v>1.7546949999999999</v>
      </c>
      <c r="Z189" s="168">
        <v>1.75465</v>
      </c>
      <c r="AA189" s="168">
        <v>1.754686</v>
      </c>
      <c r="AB189" s="168">
        <v>1.7546809999999999</v>
      </c>
      <c r="AC189" s="168">
        <v>1.754656</v>
      </c>
    </row>
    <row r="190" spans="1:29">
      <c r="B190" s="172"/>
    </row>
    <row r="191" spans="1:29">
      <c r="B191" s="172"/>
    </row>
    <row r="192" spans="1:29" ht="16">
      <c r="A192" s="152"/>
      <c r="B192" s="169" t="s">
        <v>502</v>
      </c>
      <c r="C192" s="154">
        <v>0.16362399999999999</v>
      </c>
      <c r="D192" s="154">
        <v>0.15140100000000001</v>
      </c>
      <c r="E192" s="154">
        <v>0.147204</v>
      </c>
      <c r="F192" s="154">
        <v>0.14712800000000001</v>
      </c>
      <c r="G192" s="154">
        <v>0.146616</v>
      </c>
      <c r="H192" s="154">
        <v>0.142651</v>
      </c>
      <c r="I192" s="154">
        <v>0.141348</v>
      </c>
      <c r="J192" s="154">
        <v>0.14639099999999999</v>
      </c>
      <c r="K192" s="154">
        <v>0.15351600000000001</v>
      </c>
      <c r="L192" s="154">
        <v>0.15798100000000001</v>
      </c>
      <c r="M192" s="154">
        <v>0.16681599999999999</v>
      </c>
      <c r="N192" s="154">
        <v>0.16889899999999999</v>
      </c>
      <c r="O192" s="154">
        <v>0.19253799999999999</v>
      </c>
      <c r="P192" s="154">
        <v>0.20560800000000001</v>
      </c>
      <c r="Q192" s="154">
        <v>0.22316800000000001</v>
      </c>
      <c r="R192" s="154">
        <v>0.22134699999999999</v>
      </c>
      <c r="S192" s="154">
        <v>0.23466400000000001</v>
      </c>
      <c r="T192" s="155">
        <v>0.24876000000000001</v>
      </c>
      <c r="U192" s="155">
        <v>0.25440600000000002</v>
      </c>
      <c r="V192" s="155">
        <v>0.34323199999999998</v>
      </c>
      <c r="W192" s="155">
        <v>0.35756399999999999</v>
      </c>
      <c r="X192" s="155">
        <v>0.36368899999999998</v>
      </c>
      <c r="Y192" s="155">
        <v>0.37740899999999999</v>
      </c>
      <c r="Z192" s="155">
        <v>0.37684600000000001</v>
      </c>
      <c r="AA192" s="155">
        <v>0.36310500000000001</v>
      </c>
      <c r="AB192" s="155">
        <v>0.37148700000000001</v>
      </c>
      <c r="AC192" s="155">
        <v>0.37669799999999998</v>
      </c>
    </row>
    <row r="193" spans="2:29" ht="15">
      <c r="B193" s="174" t="s">
        <v>471</v>
      </c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8"/>
      <c r="U193" s="158"/>
      <c r="V193" s="158"/>
      <c r="W193" s="158"/>
      <c r="X193" s="158"/>
      <c r="Y193" s="158"/>
      <c r="Z193" s="158"/>
      <c r="AA193" s="158"/>
      <c r="AB193" s="158"/>
      <c r="AC193" s="158"/>
    </row>
    <row r="194" spans="2:29">
      <c r="B194" s="170" t="s">
        <v>465</v>
      </c>
      <c r="C194" s="157">
        <v>2.5929999999999998E-3</v>
      </c>
      <c r="D194" s="157">
        <v>2.32E-3</v>
      </c>
      <c r="E194" s="157">
        <v>2.1159999999999998E-3</v>
      </c>
      <c r="F194" s="157">
        <v>2.062E-3</v>
      </c>
      <c r="G194" s="157">
        <v>1.916E-3</v>
      </c>
      <c r="H194" s="157">
        <v>1.756E-3</v>
      </c>
      <c r="I194" s="157">
        <v>1.7849999999999999E-3</v>
      </c>
      <c r="J194" s="157">
        <v>1.6789999999999999E-3</v>
      </c>
      <c r="K194" s="157">
        <v>1.65E-3</v>
      </c>
      <c r="L194" s="157">
        <v>1.614E-3</v>
      </c>
      <c r="M194" s="157">
        <v>1.6570000000000001E-3</v>
      </c>
      <c r="N194" s="157">
        <v>1.64E-3</v>
      </c>
      <c r="O194" s="157">
        <v>1.8400000000000001E-3</v>
      </c>
      <c r="P194" s="157">
        <v>1.9689999999999998E-3</v>
      </c>
      <c r="Q194" s="157">
        <v>1.9629999999999999E-3</v>
      </c>
      <c r="R194" s="157">
        <v>2.1510000000000001E-3</v>
      </c>
      <c r="S194" s="157">
        <v>2.428E-3</v>
      </c>
      <c r="T194" s="158">
        <v>3.3530000000000001E-3</v>
      </c>
      <c r="U194" s="158">
        <v>4.2640000000000004E-3</v>
      </c>
      <c r="V194" s="158">
        <v>6.045E-3</v>
      </c>
      <c r="W194" s="158">
        <v>6.5750000000000001E-3</v>
      </c>
      <c r="X194" s="158">
        <v>8.1899999999999994E-3</v>
      </c>
      <c r="Y194" s="158">
        <v>9.0449999999999992E-3</v>
      </c>
      <c r="Z194" s="158">
        <v>7.8799999999999999E-3</v>
      </c>
      <c r="AA194" s="158">
        <v>8.8990000000000007E-3</v>
      </c>
      <c r="AB194" s="158">
        <v>9.3439999999999999E-3</v>
      </c>
      <c r="AC194" s="158">
        <v>9.0670000000000004E-3</v>
      </c>
    </row>
    <row r="195" spans="2:29">
      <c r="B195" s="170" t="s">
        <v>19</v>
      </c>
      <c r="C195" s="157">
        <v>5.3499999999999999E-4</v>
      </c>
      <c r="D195" s="157">
        <v>6.2200000000000005E-4</v>
      </c>
      <c r="E195" s="157">
        <v>4.7800000000000002E-4</v>
      </c>
      <c r="F195" s="157">
        <v>5.2499999999999997E-4</v>
      </c>
      <c r="G195" s="157">
        <v>5.31E-4</v>
      </c>
      <c r="H195" s="157">
        <v>4.9700000000000005E-4</v>
      </c>
      <c r="I195" s="157">
        <v>5.6099999999999998E-4</v>
      </c>
      <c r="J195" s="157">
        <v>5.6800000000000004E-4</v>
      </c>
      <c r="K195" s="157">
        <v>5.9100000000000005E-4</v>
      </c>
      <c r="L195" s="157">
        <v>5.9699999999999998E-4</v>
      </c>
      <c r="M195" s="157">
        <v>5.8799999999999998E-4</v>
      </c>
      <c r="N195" s="157">
        <v>5.3700000000000004E-4</v>
      </c>
      <c r="O195" s="157">
        <v>6.8000000000000005E-4</v>
      </c>
      <c r="P195" s="157">
        <v>7.9199999999999995E-4</v>
      </c>
      <c r="Q195" s="157">
        <v>9.3700000000000001E-4</v>
      </c>
      <c r="R195" s="157">
        <v>9.7499999999999996E-4</v>
      </c>
      <c r="S195" s="157">
        <v>1.124E-3</v>
      </c>
      <c r="T195" s="158">
        <v>1.2409999999999999E-3</v>
      </c>
      <c r="U195" s="158">
        <v>1.317E-3</v>
      </c>
      <c r="V195" s="158">
        <v>1.9819999999999998E-3</v>
      </c>
      <c r="W195" s="158">
        <v>2.0950000000000001E-3</v>
      </c>
      <c r="X195" s="158">
        <v>2.2989999999999998E-3</v>
      </c>
      <c r="Y195" s="158">
        <v>2.2160000000000001E-3</v>
      </c>
      <c r="Z195" s="158">
        <v>1.805E-3</v>
      </c>
      <c r="AA195" s="158">
        <v>1.678E-3</v>
      </c>
      <c r="AB195" s="158">
        <v>1.585E-3</v>
      </c>
      <c r="AC195" s="158">
        <v>1.5989999999999999E-3</v>
      </c>
    </row>
    <row r="196" spans="2:29">
      <c r="B196" s="170" t="s">
        <v>466</v>
      </c>
      <c r="C196" s="157">
        <v>7.0569999999999999E-3</v>
      </c>
      <c r="D196" s="157">
        <v>5.6979999999999999E-3</v>
      </c>
      <c r="E196" s="157">
        <v>5.372E-3</v>
      </c>
      <c r="F196" s="157">
        <v>5.1929999999999997E-3</v>
      </c>
      <c r="G196" s="157">
        <v>5.1570000000000001E-3</v>
      </c>
      <c r="H196" s="157">
        <v>5.3179999999999998E-3</v>
      </c>
      <c r="I196" s="157">
        <v>5.7920000000000003E-3</v>
      </c>
      <c r="J196" s="157">
        <v>4.7549999999999997E-3</v>
      </c>
      <c r="K196" s="157">
        <v>6.3029999999999996E-3</v>
      </c>
      <c r="L196" s="157">
        <v>5.0790000000000002E-3</v>
      </c>
      <c r="M196" s="157">
        <v>5.7530000000000003E-3</v>
      </c>
      <c r="N196" s="157">
        <v>4.3810000000000003E-3</v>
      </c>
      <c r="O196" s="157">
        <v>4.9189999999999998E-3</v>
      </c>
      <c r="P196" s="157">
        <v>4.3220000000000003E-3</v>
      </c>
      <c r="Q196" s="157">
        <v>5.4140000000000004E-3</v>
      </c>
      <c r="R196" s="157">
        <v>5.921E-3</v>
      </c>
      <c r="S196" s="157">
        <v>6.9249999999999997E-3</v>
      </c>
      <c r="T196" s="158">
        <v>7.0429999999999998E-3</v>
      </c>
      <c r="U196" s="158">
        <v>8.6309999999999998E-3</v>
      </c>
      <c r="V196" s="158">
        <v>9.5320000000000005E-3</v>
      </c>
      <c r="W196" s="158">
        <v>1.0893999999999999E-2</v>
      </c>
      <c r="X196" s="158">
        <v>1.2355E-2</v>
      </c>
      <c r="Y196" s="158">
        <v>1.3483E-2</v>
      </c>
      <c r="Z196" s="158">
        <v>1.0888999999999999E-2</v>
      </c>
      <c r="AA196" s="158">
        <v>1.0130999999999999E-2</v>
      </c>
      <c r="AB196" s="158">
        <v>1.1613E-2</v>
      </c>
      <c r="AC196" s="158">
        <v>1.3058999999999999E-2</v>
      </c>
    </row>
    <row r="197" spans="2:29">
      <c r="B197" s="170" t="s">
        <v>467</v>
      </c>
      <c r="C197" s="157">
        <v>4.1099999999999999E-3</v>
      </c>
      <c r="D197" s="157">
        <v>4.1980000000000003E-3</v>
      </c>
      <c r="E197" s="157">
        <v>3.9960000000000004E-3</v>
      </c>
      <c r="F197" s="157">
        <v>3.9259999999999998E-3</v>
      </c>
      <c r="G197" s="157">
        <v>4.1729999999999996E-3</v>
      </c>
      <c r="H197" s="157">
        <v>3.8279999999999998E-3</v>
      </c>
      <c r="I197" s="157">
        <v>4.0699999999999998E-3</v>
      </c>
      <c r="J197" s="157">
        <v>4.1749999999999999E-3</v>
      </c>
      <c r="K197" s="157">
        <v>4.3179999999999998E-3</v>
      </c>
      <c r="L197" s="157">
        <v>4.2760000000000003E-3</v>
      </c>
      <c r="M197" s="157">
        <v>4.5030000000000001E-3</v>
      </c>
      <c r="N197" s="157">
        <v>4.8999999999999998E-3</v>
      </c>
      <c r="O197" s="157">
        <v>5.8830000000000002E-3</v>
      </c>
      <c r="P197" s="157">
        <v>6.2589999999999998E-3</v>
      </c>
      <c r="Q197" s="157">
        <v>7.0870000000000004E-3</v>
      </c>
      <c r="R197" s="157">
        <v>6.8690000000000001E-3</v>
      </c>
      <c r="S197" s="157">
        <v>7.8059999999999996E-3</v>
      </c>
      <c r="T197" s="158">
        <v>7.8320000000000004E-3</v>
      </c>
      <c r="U197" s="158">
        <v>8.3999999999999995E-3</v>
      </c>
      <c r="V197" s="158">
        <v>9.835E-3</v>
      </c>
      <c r="W197" s="158">
        <v>1.1117999999999999E-2</v>
      </c>
      <c r="X197" s="158">
        <v>1.2331E-2</v>
      </c>
      <c r="Y197" s="158">
        <v>1.3736999999999999E-2</v>
      </c>
      <c r="Z197" s="158">
        <v>1.0647999999999999E-2</v>
      </c>
      <c r="AA197" s="158">
        <v>9.6249999999999999E-3</v>
      </c>
      <c r="AB197" s="158">
        <v>1.1809E-2</v>
      </c>
      <c r="AC197" s="158">
        <v>1.2829E-2</v>
      </c>
    </row>
    <row r="198" spans="2:29">
      <c r="B198" s="170" t="s">
        <v>15</v>
      </c>
      <c r="C198" s="157">
        <v>4.2923999999999997E-2</v>
      </c>
      <c r="D198" s="157">
        <v>3.8600000000000002E-2</v>
      </c>
      <c r="E198" s="157">
        <v>3.8323999999999997E-2</v>
      </c>
      <c r="F198" s="157">
        <v>3.8191999999999997E-2</v>
      </c>
      <c r="G198" s="157">
        <v>3.9466000000000001E-2</v>
      </c>
      <c r="H198" s="157">
        <v>3.9703000000000002E-2</v>
      </c>
      <c r="I198" s="157">
        <v>4.1588E-2</v>
      </c>
      <c r="J198" s="157">
        <v>4.2432999999999998E-2</v>
      </c>
      <c r="K198" s="157">
        <v>4.4318000000000003E-2</v>
      </c>
      <c r="L198" s="157">
        <v>5.3968000000000002E-2</v>
      </c>
      <c r="M198" s="157">
        <v>5.2276999999999997E-2</v>
      </c>
      <c r="N198" s="157">
        <v>5.7598000000000003E-2</v>
      </c>
      <c r="O198" s="157">
        <v>6.3786999999999996E-2</v>
      </c>
      <c r="P198" s="157">
        <v>7.0451E-2</v>
      </c>
      <c r="Q198" s="157">
        <v>7.5628000000000001E-2</v>
      </c>
      <c r="R198" s="157">
        <v>7.4319999999999997E-2</v>
      </c>
      <c r="S198" s="157">
        <v>7.6616000000000004E-2</v>
      </c>
      <c r="T198" s="158">
        <v>8.0398999999999998E-2</v>
      </c>
      <c r="U198" s="158">
        <v>7.5796000000000002E-2</v>
      </c>
      <c r="V198" s="158">
        <v>9.9199999999999997E-2</v>
      </c>
      <c r="W198" s="158">
        <v>9.6174999999999997E-2</v>
      </c>
      <c r="X198" s="158">
        <v>0.1003</v>
      </c>
      <c r="Y198" s="158">
        <v>0.101759</v>
      </c>
      <c r="Z198" s="158">
        <v>9.9113000000000007E-2</v>
      </c>
      <c r="AA198" s="158">
        <v>9.0699000000000002E-2</v>
      </c>
      <c r="AB198" s="158">
        <v>9.4417000000000001E-2</v>
      </c>
      <c r="AC198" s="158">
        <v>9.8787E-2</v>
      </c>
    </row>
    <row r="199" spans="2:29">
      <c r="B199" s="170" t="s">
        <v>16</v>
      </c>
      <c r="C199" s="157">
        <v>5.2729999999999999E-2</v>
      </c>
      <c r="D199" s="157">
        <v>4.9604000000000002E-2</v>
      </c>
      <c r="E199" s="157">
        <v>4.7378000000000003E-2</v>
      </c>
      <c r="F199" s="157">
        <v>4.7305E-2</v>
      </c>
      <c r="G199" s="157">
        <v>4.5276999999999998E-2</v>
      </c>
      <c r="H199" s="157">
        <v>4.2720000000000001E-2</v>
      </c>
      <c r="I199" s="157">
        <v>4.0478E-2</v>
      </c>
      <c r="J199" s="157">
        <v>4.2115E-2</v>
      </c>
      <c r="K199" s="157">
        <v>4.3243999999999998E-2</v>
      </c>
      <c r="L199" s="157">
        <v>4.0447999999999998E-2</v>
      </c>
      <c r="M199" s="157">
        <v>4.7717000000000002E-2</v>
      </c>
      <c r="N199" s="157">
        <v>5.3414999999999997E-2</v>
      </c>
      <c r="O199" s="157">
        <v>6.3575000000000007E-2</v>
      </c>
      <c r="P199" s="157">
        <v>6.6785999999999998E-2</v>
      </c>
      <c r="Q199" s="157">
        <v>7.2059999999999999E-2</v>
      </c>
      <c r="R199" s="157">
        <v>7.1911000000000003E-2</v>
      </c>
      <c r="S199" s="157">
        <v>7.6971999999999999E-2</v>
      </c>
      <c r="T199" s="158">
        <v>8.1905000000000006E-2</v>
      </c>
      <c r="U199" s="158">
        <v>8.7656999999999999E-2</v>
      </c>
      <c r="V199" s="158">
        <v>0.125828</v>
      </c>
      <c r="W199" s="158">
        <v>0.134494</v>
      </c>
      <c r="X199" s="158">
        <v>0.13781299999999999</v>
      </c>
      <c r="Y199" s="158">
        <v>0.135742</v>
      </c>
      <c r="Z199" s="158">
        <v>0.14043700000000001</v>
      </c>
      <c r="AA199" s="158">
        <v>0.13364999999999999</v>
      </c>
      <c r="AB199" s="158">
        <v>0.13201099999999999</v>
      </c>
      <c r="AC199" s="158">
        <v>0.130666</v>
      </c>
    </row>
    <row r="200" spans="2:29">
      <c r="B200" s="170" t="s">
        <v>17</v>
      </c>
      <c r="C200" s="157">
        <v>3.4759999999999999E-3</v>
      </c>
      <c r="D200" s="157">
        <v>3.6900000000000001E-3</v>
      </c>
      <c r="E200" s="157">
        <v>3.4640000000000001E-3</v>
      </c>
      <c r="F200" s="157">
        <v>3.1939999999999998E-3</v>
      </c>
      <c r="G200" s="157">
        <v>3.094E-3</v>
      </c>
      <c r="H200" s="157">
        <v>2.928E-3</v>
      </c>
      <c r="I200" s="157">
        <v>2.0630000000000002E-3</v>
      </c>
      <c r="J200" s="157">
        <v>2.258E-3</v>
      </c>
      <c r="K200" s="157">
        <v>2.1909999999999998E-3</v>
      </c>
      <c r="L200" s="157">
        <v>1.505E-3</v>
      </c>
      <c r="M200" s="157">
        <v>1.475E-3</v>
      </c>
      <c r="N200" s="157">
        <v>2.238E-3</v>
      </c>
      <c r="O200" s="157">
        <v>3.3470000000000001E-3</v>
      </c>
      <c r="P200" s="157">
        <v>3.6930000000000001E-3</v>
      </c>
      <c r="Q200" s="157">
        <v>3.8869999999999998E-3</v>
      </c>
      <c r="R200" s="157">
        <v>3.9050000000000001E-3</v>
      </c>
      <c r="S200" s="157">
        <v>4.7689999999999998E-3</v>
      </c>
      <c r="T200" s="158">
        <v>4.2209999999999999E-3</v>
      </c>
      <c r="U200" s="158">
        <v>4.3150000000000003E-3</v>
      </c>
      <c r="V200" s="158">
        <v>5.9919999999999999E-3</v>
      </c>
      <c r="W200" s="158">
        <v>6.986E-3</v>
      </c>
      <c r="X200" s="158">
        <v>7.6909999999999999E-3</v>
      </c>
      <c r="Y200" s="158">
        <v>1.0347E-2</v>
      </c>
      <c r="Z200" s="158">
        <v>1.0644000000000001E-2</v>
      </c>
      <c r="AA200" s="158">
        <v>1.1317000000000001E-2</v>
      </c>
      <c r="AB200" s="158">
        <v>1.1721000000000001E-2</v>
      </c>
      <c r="AC200" s="158">
        <v>1.2801999999999999E-2</v>
      </c>
    </row>
    <row r="201" spans="2:29">
      <c r="B201" s="170" t="s">
        <v>18</v>
      </c>
      <c r="C201" s="157">
        <v>1.1969999999999999E-3</v>
      </c>
      <c r="D201" s="157">
        <v>1.256E-3</v>
      </c>
      <c r="E201" s="157">
        <v>1.5250000000000001E-3</v>
      </c>
      <c r="F201" s="157">
        <v>2.8960000000000001E-3</v>
      </c>
      <c r="G201" s="157">
        <v>3.104E-3</v>
      </c>
      <c r="H201" s="157">
        <v>3.0439999999999998E-3</v>
      </c>
      <c r="I201" s="157">
        <v>3.0500000000000002E-3</v>
      </c>
      <c r="J201" s="157">
        <v>3.3570000000000002E-3</v>
      </c>
      <c r="K201" s="157">
        <v>3.5469999999999998E-3</v>
      </c>
      <c r="L201" s="157">
        <v>3.369E-3</v>
      </c>
      <c r="M201" s="157">
        <v>3.173E-3</v>
      </c>
      <c r="N201" s="157">
        <v>1.983E-3</v>
      </c>
      <c r="O201" s="157">
        <v>2.33E-3</v>
      </c>
      <c r="P201" s="157">
        <v>2.8500000000000001E-3</v>
      </c>
      <c r="Q201" s="157">
        <v>2.9680000000000002E-3</v>
      </c>
      <c r="R201" s="157">
        <v>2.6229999999999999E-3</v>
      </c>
      <c r="S201" s="157">
        <v>3.1389999999999999E-3</v>
      </c>
      <c r="T201" s="158">
        <v>3.6129999999999999E-3</v>
      </c>
      <c r="U201" s="158">
        <v>4.4079999999999996E-3</v>
      </c>
      <c r="V201" s="158">
        <v>6.2329999999999998E-3</v>
      </c>
      <c r="W201" s="158">
        <v>8.1150000000000007E-3</v>
      </c>
      <c r="X201" s="158">
        <v>8.3059999999999991E-3</v>
      </c>
      <c r="Y201" s="158">
        <v>9.0790000000000003E-3</v>
      </c>
      <c r="Z201" s="158">
        <v>8.7379999999999992E-3</v>
      </c>
      <c r="AA201" s="158">
        <v>7.4229999999999999E-3</v>
      </c>
      <c r="AB201" s="158">
        <v>6.96E-3</v>
      </c>
      <c r="AC201" s="158">
        <v>6.4489999999999999E-3</v>
      </c>
    </row>
    <row r="202" spans="2:29">
      <c r="B202" s="170" t="s">
        <v>468</v>
      </c>
      <c r="C202" s="157">
        <v>2.2202E-2</v>
      </c>
      <c r="D202" s="157">
        <v>1.9990999999999998E-2</v>
      </c>
      <c r="E202" s="157">
        <v>1.866E-2</v>
      </c>
      <c r="F202" s="157">
        <v>1.8641999999999999E-2</v>
      </c>
      <c r="G202" s="157">
        <v>1.8714000000000001E-2</v>
      </c>
      <c r="H202" s="157">
        <v>1.8371999999999999E-2</v>
      </c>
      <c r="I202" s="157">
        <v>1.7853999999999998E-2</v>
      </c>
      <c r="J202" s="157">
        <v>1.8803E-2</v>
      </c>
      <c r="K202" s="157">
        <v>2.0164999999999999E-2</v>
      </c>
      <c r="L202" s="157">
        <v>1.8737E-2</v>
      </c>
      <c r="M202" s="157">
        <v>2.0492E-2</v>
      </c>
      <c r="N202" s="157">
        <v>2.5374000000000001E-2</v>
      </c>
      <c r="O202" s="157">
        <v>2.835E-2</v>
      </c>
      <c r="P202" s="157">
        <v>2.9617999999999998E-2</v>
      </c>
      <c r="Q202" s="157">
        <v>3.1083E-2</v>
      </c>
      <c r="R202" s="157">
        <v>3.1125E-2</v>
      </c>
      <c r="S202" s="157">
        <v>3.354E-2</v>
      </c>
      <c r="T202" s="158">
        <v>3.6916999999999998E-2</v>
      </c>
      <c r="U202" s="158">
        <v>3.7539000000000003E-2</v>
      </c>
      <c r="V202" s="158">
        <v>4.8931000000000002E-2</v>
      </c>
      <c r="W202" s="158">
        <v>4.9852E-2</v>
      </c>
      <c r="X202" s="158">
        <v>4.5266000000000001E-2</v>
      </c>
      <c r="Y202" s="158">
        <v>5.0701999999999997E-2</v>
      </c>
      <c r="Z202" s="158">
        <v>5.4565000000000002E-2</v>
      </c>
      <c r="AA202" s="158">
        <v>5.6985000000000001E-2</v>
      </c>
      <c r="AB202" s="158">
        <v>5.6231999999999997E-2</v>
      </c>
      <c r="AC202" s="158">
        <v>5.6772000000000003E-2</v>
      </c>
    </row>
    <row r="203" spans="2:29">
      <c r="B203" s="170" t="s">
        <v>469</v>
      </c>
      <c r="C203" s="157">
        <v>2.6800000000000001E-2</v>
      </c>
      <c r="D203" s="157">
        <v>2.5422E-2</v>
      </c>
      <c r="E203" s="157">
        <v>2.5892999999999999E-2</v>
      </c>
      <c r="F203" s="157">
        <v>2.5193E-2</v>
      </c>
      <c r="G203" s="157">
        <v>2.5184000000000002E-2</v>
      </c>
      <c r="H203" s="157">
        <v>2.4485E-2</v>
      </c>
      <c r="I203" s="157">
        <v>2.4107E-2</v>
      </c>
      <c r="J203" s="157">
        <v>2.6248E-2</v>
      </c>
      <c r="K203" s="157">
        <v>2.7189000000000001E-2</v>
      </c>
      <c r="L203" s="157">
        <v>2.8386999999999999E-2</v>
      </c>
      <c r="M203" s="157">
        <v>2.9180999999999999E-2</v>
      </c>
      <c r="N203" s="157">
        <v>1.6833000000000001E-2</v>
      </c>
      <c r="O203" s="157">
        <v>1.7826999999999999E-2</v>
      </c>
      <c r="P203" s="157">
        <v>1.8866999999999998E-2</v>
      </c>
      <c r="Q203" s="157">
        <v>2.214E-2</v>
      </c>
      <c r="R203" s="157">
        <v>2.1547E-2</v>
      </c>
      <c r="S203" s="157">
        <v>2.1343999999999998E-2</v>
      </c>
      <c r="T203" s="158">
        <v>2.2237E-2</v>
      </c>
      <c r="U203" s="158">
        <v>2.2079000000000001E-2</v>
      </c>
      <c r="V203" s="158">
        <v>2.9655000000000001E-2</v>
      </c>
      <c r="W203" s="158">
        <v>3.1259000000000002E-2</v>
      </c>
      <c r="X203" s="158">
        <v>2.9138000000000001E-2</v>
      </c>
      <c r="Y203" s="158">
        <v>3.1299E-2</v>
      </c>
      <c r="Z203" s="158">
        <v>3.2127000000000003E-2</v>
      </c>
      <c r="AA203" s="158">
        <v>3.2697999999999998E-2</v>
      </c>
      <c r="AB203" s="158">
        <v>3.5795E-2</v>
      </c>
      <c r="AC203" s="158">
        <v>3.4667999999999997E-2</v>
      </c>
    </row>
    <row r="204" spans="2:29">
      <c r="B204" s="171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8"/>
      <c r="U204" s="158"/>
      <c r="V204" s="158"/>
      <c r="W204" s="158"/>
      <c r="X204" s="158"/>
      <c r="Y204" s="158"/>
      <c r="Z204" s="158"/>
      <c r="AA204" s="158"/>
      <c r="AB204" s="158"/>
      <c r="AC204" s="158"/>
    </row>
    <row r="205" spans="2:29">
      <c r="B205" s="162" t="s">
        <v>456</v>
      </c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8"/>
      <c r="U205" s="158"/>
      <c r="V205" s="158"/>
      <c r="W205" s="158"/>
      <c r="X205" s="158"/>
      <c r="Y205" s="158"/>
      <c r="Z205" s="158"/>
      <c r="AA205" s="158"/>
      <c r="AB205" s="158"/>
      <c r="AC205" s="158"/>
    </row>
    <row r="206" spans="2:29">
      <c r="B206" s="170" t="s">
        <v>465</v>
      </c>
      <c r="C206" s="157">
        <v>1.585019</v>
      </c>
      <c r="D206" s="157">
        <v>1.532486</v>
      </c>
      <c r="E206" s="157">
        <v>1.437494</v>
      </c>
      <c r="F206" s="157">
        <v>1.4013960000000001</v>
      </c>
      <c r="G206" s="157">
        <v>1.30677</v>
      </c>
      <c r="H206" s="157">
        <v>1.230658</v>
      </c>
      <c r="I206" s="157">
        <v>1.262786</v>
      </c>
      <c r="J206" s="157">
        <v>1.147194</v>
      </c>
      <c r="K206" s="157">
        <v>1.075126</v>
      </c>
      <c r="L206" s="157">
        <v>1.0217430000000001</v>
      </c>
      <c r="M206" s="157">
        <v>0.99338800000000005</v>
      </c>
      <c r="N206" s="157">
        <v>0.97070999999999996</v>
      </c>
      <c r="O206" s="157">
        <v>0.95576499999999998</v>
      </c>
      <c r="P206" s="157">
        <v>0.95782</v>
      </c>
      <c r="Q206" s="157">
        <v>0.87972700000000004</v>
      </c>
      <c r="R206" s="157">
        <v>0.97165800000000002</v>
      </c>
      <c r="S206" s="157">
        <v>1.0345979999999999</v>
      </c>
      <c r="T206" s="158">
        <v>1.347763</v>
      </c>
      <c r="U206" s="158">
        <v>1.6761470000000001</v>
      </c>
      <c r="V206" s="158">
        <v>1.761107</v>
      </c>
      <c r="W206" s="158">
        <v>1.838708</v>
      </c>
      <c r="X206" s="158">
        <v>2.251865</v>
      </c>
      <c r="Y206" s="158">
        <v>2.3965399999999999</v>
      </c>
      <c r="Z206" s="158">
        <v>2.0910929999999999</v>
      </c>
      <c r="AA206" s="158">
        <v>2.4507880000000002</v>
      </c>
      <c r="AB206" s="158">
        <v>2.5151870000000001</v>
      </c>
      <c r="AC206" s="158">
        <v>2.4070330000000002</v>
      </c>
    </row>
    <row r="207" spans="2:29">
      <c r="B207" s="170" t="s">
        <v>19</v>
      </c>
      <c r="C207" s="157">
        <v>0.32701599999999997</v>
      </c>
      <c r="D207" s="157">
        <v>0.41078500000000001</v>
      </c>
      <c r="E207" s="157">
        <v>0.324409</v>
      </c>
      <c r="F207" s="157">
        <v>0.35709400000000002</v>
      </c>
      <c r="G207" s="157">
        <v>0.36207099999999998</v>
      </c>
      <c r="H207" s="157">
        <v>0.34853299999999998</v>
      </c>
      <c r="I207" s="157">
        <v>0.39707199999999998</v>
      </c>
      <c r="J207" s="157">
        <v>0.38768900000000001</v>
      </c>
      <c r="K207" s="157">
        <v>0.38479400000000002</v>
      </c>
      <c r="L207" s="157">
        <v>0.37806499999999998</v>
      </c>
      <c r="M207" s="157">
        <v>0.352572</v>
      </c>
      <c r="N207" s="157">
        <v>0.31818600000000002</v>
      </c>
      <c r="O207" s="157">
        <v>0.353238</v>
      </c>
      <c r="P207" s="157">
        <v>0.38542700000000002</v>
      </c>
      <c r="Q207" s="157">
        <v>0.42000199999999999</v>
      </c>
      <c r="R207" s="157">
        <v>0.44068000000000002</v>
      </c>
      <c r="S207" s="157">
        <v>0.478821</v>
      </c>
      <c r="T207" s="158">
        <v>0.49895400000000001</v>
      </c>
      <c r="U207" s="158">
        <v>0.51748099999999997</v>
      </c>
      <c r="V207" s="158">
        <v>0.57746799999999998</v>
      </c>
      <c r="W207" s="158">
        <v>0.58586800000000006</v>
      </c>
      <c r="X207" s="158">
        <v>0.63217100000000004</v>
      </c>
      <c r="Y207" s="158">
        <v>0.58711199999999997</v>
      </c>
      <c r="Z207" s="158">
        <v>0.47903899999999999</v>
      </c>
      <c r="AA207" s="158">
        <v>0.46212300000000001</v>
      </c>
      <c r="AB207" s="158">
        <v>0.42675200000000002</v>
      </c>
      <c r="AC207" s="158">
        <v>0.42448900000000001</v>
      </c>
    </row>
    <row r="208" spans="2:29">
      <c r="B208" s="170" t="s">
        <v>466</v>
      </c>
      <c r="C208" s="157">
        <v>4.3127250000000004</v>
      </c>
      <c r="D208" s="157">
        <v>3.7636210000000001</v>
      </c>
      <c r="E208" s="157">
        <v>3.6491980000000002</v>
      </c>
      <c r="F208" s="157">
        <v>3.5294129999999999</v>
      </c>
      <c r="G208" s="157">
        <v>3.5171030000000001</v>
      </c>
      <c r="H208" s="157">
        <v>3.7280289999999998</v>
      </c>
      <c r="I208" s="157">
        <v>4.097861</v>
      </c>
      <c r="J208" s="157">
        <v>3.2483420000000001</v>
      </c>
      <c r="K208" s="157">
        <v>4.1057009999999998</v>
      </c>
      <c r="L208" s="157">
        <v>3.2151299999999998</v>
      </c>
      <c r="M208" s="157">
        <v>3.4488789999999998</v>
      </c>
      <c r="N208" s="157">
        <v>2.593985</v>
      </c>
      <c r="O208" s="157">
        <v>2.5547970000000002</v>
      </c>
      <c r="P208" s="157">
        <v>2.1018349999999999</v>
      </c>
      <c r="Q208" s="157">
        <v>2.4259879999999998</v>
      </c>
      <c r="R208" s="157">
        <v>2.6749679999999998</v>
      </c>
      <c r="S208" s="157">
        <v>2.9508540000000001</v>
      </c>
      <c r="T208" s="158">
        <v>2.8312729999999999</v>
      </c>
      <c r="U208" s="158">
        <v>3.3926639999999999</v>
      </c>
      <c r="V208" s="158">
        <v>2.777012</v>
      </c>
      <c r="W208" s="158">
        <v>3.0466510000000002</v>
      </c>
      <c r="X208" s="158">
        <v>3.3972410000000002</v>
      </c>
      <c r="Y208" s="158">
        <v>3.572587</v>
      </c>
      <c r="Z208" s="158">
        <v>2.889548</v>
      </c>
      <c r="AA208" s="158">
        <v>2.7901919999999998</v>
      </c>
      <c r="AB208" s="158">
        <v>3.1259480000000002</v>
      </c>
      <c r="AC208" s="158">
        <v>3.4665699999999999</v>
      </c>
    </row>
    <row r="209" spans="1:29">
      <c r="B209" s="170" t="s">
        <v>467</v>
      </c>
      <c r="C209" s="157">
        <v>2.5117720000000001</v>
      </c>
      <c r="D209" s="157">
        <v>2.772481</v>
      </c>
      <c r="E209" s="157">
        <v>2.7146149999999998</v>
      </c>
      <c r="F209" s="157">
        <v>2.668218</v>
      </c>
      <c r="G209" s="157">
        <v>2.846403</v>
      </c>
      <c r="H209" s="157">
        <v>2.6838099999999998</v>
      </c>
      <c r="I209" s="157">
        <v>2.879337</v>
      </c>
      <c r="J209" s="157">
        <v>2.8518029999999999</v>
      </c>
      <c r="K209" s="157">
        <v>2.8129339999999998</v>
      </c>
      <c r="L209" s="157">
        <v>2.7065969999999999</v>
      </c>
      <c r="M209" s="157">
        <v>2.6993680000000002</v>
      </c>
      <c r="N209" s="157">
        <v>2.9010020000000001</v>
      </c>
      <c r="O209" s="157">
        <v>3.05552</v>
      </c>
      <c r="P209" s="157">
        <v>3.0442629999999999</v>
      </c>
      <c r="Q209" s="157">
        <v>3.175421</v>
      </c>
      <c r="R209" s="157">
        <v>3.1034410000000001</v>
      </c>
      <c r="S209" s="157">
        <v>3.3264999999999998</v>
      </c>
      <c r="T209" s="158">
        <v>3.1482960000000002</v>
      </c>
      <c r="U209" s="158">
        <v>3.3017759999999998</v>
      </c>
      <c r="V209" s="158">
        <v>2.8654389999999998</v>
      </c>
      <c r="W209" s="158">
        <v>3.1094599999999999</v>
      </c>
      <c r="X209" s="158">
        <v>3.390638</v>
      </c>
      <c r="Y209" s="158">
        <v>3.639818</v>
      </c>
      <c r="Z209" s="158">
        <v>2.8255210000000002</v>
      </c>
      <c r="AA209" s="158">
        <v>2.6507079999999998</v>
      </c>
      <c r="AB209" s="158">
        <v>3.178855</v>
      </c>
      <c r="AC209" s="158">
        <v>3.4056860000000002</v>
      </c>
    </row>
    <row r="210" spans="1:29">
      <c r="B210" s="170" t="s">
        <v>15</v>
      </c>
      <c r="C210" s="157">
        <v>26.233578999999999</v>
      </c>
      <c r="D210" s="157">
        <v>25.494824999999999</v>
      </c>
      <c r="E210" s="157">
        <v>26.034372000000001</v>
      </c>
      <c r="F210" s="157">
        <v>25.958195</v>
      </c>
      <c r="G210" s="157">
        <v>26.917973</v>
      </c>
      <c r="H210" s="157">
        <v>27.831962000000001</v>
      </c>
      <c r="I210" s="157">
        <v>29.422630000000002</v>
      </c>
      <c r="J210" s="157">
        <v>28.985992</v>
      </c>
      <c r="K210" s="157">
        <v>28.868483000000001</v>
      </c>
      <c r="L210" s="157">
        <v>34.161019000000003</v>
      </c>
      <c r="M210" s="157">
        <v>31.338273999999998</v>
      </c>
      <c r="N210" s="157">
        <v>34.101863000000002</v>
      </c>
      <c r="O210" s="157">
        <v>33.129387000000001</v>
      </c>
      <c r="P210" s="157">
        <v>34.264597000000002</v>
      </c>
      <c r="Q210" s="157">
        <v>33.888499000000003</v>
      </c>
      <c r="R210" s="157">
        <v>33.576309999999999</v>
      </c>
      <c r="S210" s="157">
        <v>32.649377000000001</v>
      </c>
      <c r="T210" s="158">
        <v>32.319943000000002</v>
      </c>
      <c r="U210" s="158">
        <v>29.793195999999998</v>
      </c>
      <c r="V210" s="158">
        <v>28.901572000000002</v>
      </c>
      <c r="W210" s="158">
        <v>26.897410000000001</v>
      </c>
      <c r="X210" s="158">
        <v>27.578548999999999</v>
      </c>
      <c r="Y210" s="158">
        <v>26.962664</v>
      </c>
      <c r="Z210" s="158">
        <v>26.300695000000001</v>
      </c>
      <c r="AA210" s="158">
        <v>24.978717</v>
      </c>
      <c r="AB210" s="158">
        <v>25.415996</v>
      </c>
      <c r="AC210" s="158">
        <v>26.224367000000001</v>
      </c>
    </row>
    <row r="211" spans="1:29">
      <c r="B211" s="170" t="s">
        <v>16</v>
      </c>
      <c r="C211" s="157">
        <v>32.226084999999998</v>
      </c>
      <c r="D211" s="157">
        <v>32.763553999999999</v>
      </c>
      <c r="E211" s="157">
        <v>32.185091999999997</v>
      </c>
      <c r="F211" s="157">
        <v>32.152391000000001</v>
      </c>
      <c r="G211" s="157">
        <v>30.881357000000001</v>
      </c>
      <c r="H211" s="157">
        <v>29.947239</v>
      </c>
      <c r="I211" s="157">
        <v>28.637297</v>
      </c>
      <c r="J211" s="157">
        <v>28.768948999999999</v>
      </c>
      <c r="K211" s="157">
        <v>28.168990000000001</v>
      </c>
      <c r="L211" s="157">
        <v>25.602892000000001</v>
      </c>
      <c r="M211" s="157">
        <v>28.604434000000001</v>
      </c>
      <c r="N211" s="157">
        <v>31.625502000000001</v>
      </c>
      <c r="O211" s="157">
        <v>33.019433999999997</v>
      </c>
      <c r="P211" s="157">
        <v>32.482370000000003</v>
      </c>
      <c r="Q211" s="157">
        <v>32.289538</v>
      </c>
      <c r="R211" s="157">
        <v>32.48798</v>
      </c>
      <c r="S211" s="157">
        <v>32.801076999999999</v>
      </c>
      <c r="T211" s="158">
        <v>32.925359999999998</v>
      </c>
      <c r="U211" s="158">
        <v>34.455647999999997</v>
      </c>
      <c r="V211" s="158">
        <v>36.659835999999999</v>
      </c>
      <c r="W211" s="158">
        <v>37.613970999999999</v>
      </c>
      <c r="X211" s="158">
        <v>37.893008000000002</v>
      </c>
      <c r="Y211" s="158">
        <v>35.966721999999997</v>
      </c>
      <c r="Z211" s="158">
        <v>37.266345999999999</v>
      </c>
      <c r="AA211" s="158">
        <v>36.807516</v>
      </c>
      <c r="AB211" s="158">
        <v>35.535913999999998</v>
      </c>
      <c r="AC211" s="158">
        <v>34.687258999999997</v>
      </c>
    </row>
    <row r="212" spans="1:29">
      <c r="B212" s="170" t="s">
        <v>17</v>
      </c>
      <c r="C212" s="157">
        <v>2.1244459999999998</v>
      </c>
      <c r="D212" s="157">
        <v>2.4371879999999999</v>
      </c>
      <c r="E212" s="157">
        <v>2.3531650000000002</v>
      </c>
      <c r="F212" s="157">
        <v>2.1706409999999998</v>
      </c>
      <c r="G212" s="157">
        <v>2.110544</v>
      </c>
      <c r="H212" s="157">
        <v>2.0526010000000001</v>
      </c>
      <c r="I212" s="157">
        <v>1.459252</v>
      </c>
      <c r="J212" s="157">
        <v>1.5426260000000001</v>
      </c>
      <c r="K212" s="157">
        <v>1.427403</v>
      </c>
      <c r="L212" s="157">
        <v>0.952739</v>
      </c>
      <c r="M212" s="157">
        <v>0.88418799999999997</v>
      </c>
      <c r="N212" s="157">
        <v>1.324878</v>
      </c>
      <c r="O212" s="157">
        <v>1.7385969999999999</v>
      </c>
      <c r="P212" s="157">
        <v>1.796162</v>
      </c>
      <c r="Q212" s="157">
        <v>1.741633</v>
      </c>
      <c r="R212" s="157">
        <v>1.764192</v>
      </c>
      <c r="S212" s="157">
        <v>2.0323310000000001</v>
      </c>
      <c r="T212" s="158">
        <v>1.6967099999999999</v>
      </c>
      <c r="U212" s="158">
        <v>1.6961250000000001</v>
      </c>
      <c r="V212" s="158">
        <v>1.7456339999999999</v>
      </c>
      <c r="W212" s="158">
        <v>1.9538249999999999</v>
      </c>
      <c r="X212" s="158">
        <v>2.1147040000000001</v>
      </c>
      <c r="Y212" s="158">
        <v>2.741457</v>
      </c>
      <c r="Z212" s="158">
        <v>2.8243680000000002</v>
      </c>
      <c r="AA212" s="158">
        <v>3.1167959999999999</v>
      </c>
      <c r="AB212" s="158">
        <v>3.155081</v>
      </c>
      <c r="AC212" s="158">
        <v>3.3985850000000002</v>
      </c>
    </row>
    <row r="213" spans="1:29">
      <c r="B213" s="170" t="s">
        <v>18</v>
      </c>
      <c r="C213" s="157">
        <v>0.73141800000000001</v>
      </c>
      <c r="D213" s="157">
        <v>0.82966499999999999</v>
      </c>
      <c r="E213" s="157">
        <v>1.035919</v>
      </c>
      <c r="F213" s="157">
        <v>1.9686079999999999</v>
      </c>
      <c r="G213" s="157">
        <v>2.1167859999999998</v>
      </c>
      <c r="H213" s="157">
        <v>2.133893</v>
      </c>
      <c r="I213" s="157">
        <v>2.1576270000000002</v>
      </c>
      <c r="J213" s="157">
        <v>2.293469</v>
      </c>
      <c r="K213" s="157">
        <v>2.3103609999999999</v>
      </c>
      <c r="L213" s="157">
        <v>2.1328149999999999</v>
      </c>
      <c r="M213" s="157">
        <v>1.902026</v>
      </c>
      <c r="N213" s="157">
        <v>1.1741649999999999</v>
      </c>
      <c r="O213" s="157">
        <v>1.210232</v>
      </c>
      <c r="P213" s="157">
        <v>1.38612</v>
      </c>
      <c r="Q213" s="157">
        <v>1.330111</v>
      </c>
      <c r="R213" s="157">
        <v>1.1849769999999999</v>
      </c>
      <c r="S213" s="157">
        <v>1.3377870000000001</v>
      </c>
      <c r="T213" s="158">
        <v>1.4522980000000001</v>
      </c>
      <c r="U213" s="158">
        <v>1.7326299999999999</v>
      </c>
      <c r="V213" s="158">
        <v>1.8159860000000001</v>
      </c>
      <c r="W213" s="158">
        <v>2.2696239999999999</v>
      </c>
      <c r="X213" s="158">
        <v>2.2837149999999999</v>
      </c>
      <c r="Y213" s="158">
        <v>2.4056989999999998</v>
      </c>
      <c r="Z213" s="158">
        <v>2.3186939999999998</v>
      </c>
      <c r="AA213" s="158">
        <v>2.0443899999999999</v>
      </c>
      <c r="AB213" s="158">
        <v>1.873632</v>
      </c>
      <c r="AC213" s="158">
        <v>1.7120569999999999</v>
      </c>
    </row>
    <row r="214" spans="1:29">
      <c r="B214" s="170" t="s">
        <v>468</v>
      </c>
      <c r="C214" s="157">
        <v>13.569107000000001</v>
      </c>
      <c r="D214" s="157">
        <v>13.204186</v>
      </c>
      <c r="E214" s="157">
        <v>12.676212</v>
      </c>
      <c r="F214" s="157">
        <v>12.670640000000001</v>
      </c>
      <c r="G214" s="157">
        <v>12.764003000000001</v>
      </c>
      <c r="H214" s="157">
        <v>12.879215</v>
      </c>
      <c r="I214" s="157">
        <v>12.630983000000001</v>
      </c>
      <c r="J214" s="157">
        <v>12.844135</v>
      </c>
      <c r="K214" s="157">
        <v>13.135158000000001</v>
      </c>
      <c r="L214" s="157">
        <v>11.860116</v>
      </c>
      <c r="M214" s="157">
        <v>12.283912000000001</v>
      </c>
      <c r="N214" s="157">
        <v>15.023362000000001</v>
      </c>
      <c r="O214" s="157">
        <v>14.724254</v>
      </c>
      <c r="P214" s="157">
        <v>14.405272</v>
      </c>
      <c r="Q214" s="157">
        <v>13.928304000000001</v>
      </c>
      <c r="R214" s="157">
        <v>14.061468</v>
      </c>
      <c r="S214" s="157">
        <v>14.292951</v>
      </c>
      <c r="T214" s="158">
        <v>14.840458</v>
      </c>
      <c r="U214" s="158">
        <v>14.75573</v>
      </c>
      <c r="V214" s="158">
        <v>14.256034</v>
      </c>
      <c r="W214" s="158">
        <v>13.942225000000001</v>
      </c>
      <c r="X214" s="158">
        <v>12.446228</v>
      </c>
      <c r="Y214" s="158">
        <v>13.434358</v>
      </c>
      <c r="Z214" s="158">
        <v>14.479404000000001</v>
      </c>
      <c r="AA214" s="158">
        <v>15.693745</v>
      </c>
      <c r="AB214" s="158">
        <v>15.137111000000001</v>
      </c>
      <c r="AC214" s="158">
        <v>15.070947</v>
      </c>
    </row>
    <row r="215" spans="1:29">
      <c r="B215" s="170" t="s">
        <v>469</v>
      </c>
      <c r="C215" s="157">
        <v>16.378833</v>
      </c>
      <c r="D215" s="157">
        <v>16.791208999999998</v>
      </c>
      <c r="E215" s="157">
        <v>17.589524999999998</v>
      </c>
      <c r="F215" s="157">
        <v>17.123404000000001</v>
      </c>
      <c r="G215" s="157">
        <v>17.17699</v>
      </c>
      <c r="H215" s="157">
        <v>17.164061</v>
      </c>
      <c r="I215" s="157">
        <v>17.055154000000002</v>
      </c>
      <c r="J215" s="157">
        <v>17.929801000000001</v>
      </c>
      <c r="K215" s="157">
        <v>17.711048999999999</v>
      </c>
      <c r="L215" s="157">
        <v>17.968883999999999</v>
      </c>
      <c r="M215" s="157">
        <v>17.492958999999999</v>
      </c>
      <c r="N215" s="157">
        <v>9.9663470000000007</v>
      </c>
      <c r="O215" s="157">
        <v>9.2587759999999992</v>
      </c>
      <c r="P215" s="157">
        <v>9.1761339999999993</v>
      </c>
      <c r="Q215" s="157">
        <v>9.9207769999999993</v>
      </c>
      <c r="R215" s="157">
        <v>9.7343279999999996</v>
      </c>
      <c r="S215" s="157">
        <v>9.0957050000000006</v>
      </c>
      <c r="T215" s="158">
        <v>8.9389439999999993</v>
      </c>
      <c r="U215" s="158">
        <v>8.6786019999999997</v>
      </c>
      <c r="V215" s="158">
        <v>8.639913</v>
      </c>
      <c r="W215" s="158">
        <v>8.7422570000000004</v>
      </c>
      <c r="X215" s="158">
        <v>8.0118810000000007</v>
      </c>
      <c r="Y215" s="158">
        <v>8.2930430000000008</v>
      </c>
      <c r="Z215" s="158">
        <v>8.5252920000000003</v>
      </c>
      <c r="AA215" s="158">
        <v>9.0050229999999996</v>
      </c>
      <c r="AB215" s="158">
        <v>9.6355249999999995</v>
      </c>
      <c r="AC215" s="158">
        <v>9.2030069999999995</v>
      </c>
    </row>
    <row r="216" spans="1:29">
      <c r="B216" s="171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8"/>
      <c r="U216" s="158"/>
      <c r="V216" s="158"/>
      <c r="W216" s="158"/>
      <c r="X216" s="158"/>
      <c r="Y216" s="158"/>
      <c r="Z216" s="158"/>
      <c r="AA216" s="158"/>
      <c r="AB216" s="158"/>
      <c r="AC216" s="158"/>
    </row>
    <row r="217" spans="1:29">
      <c r="A217" s="152"/>
      <c r="B217" s="172" t="s">
        <v>461</v>
      </c>
      <c r="C217" s="154">
        <v>68.902823999999995</v>
      </c>
      <c r="D217" s="154">
        <v>68.902823999999995</v>
      </c>
      <c r="E217" s="154">
        <v>68.902823999999995</v>
      </c>
      <c r="F217" s="154">
        <v>68.902823999999995</v>
      </c>
      <c r="G217" s="154">
        <v>68.902823999999995</v>
      </c>
      <c r="H217" s="154">
        <v>68.902823999999995</v>
      </c>
      <c r="I217" s="154">
        <v>68.902823999999995</v>
      </c>
      <c r="J217" s="154">
        <v>68.902823999999995</v>
      </c>
      <c r="K217" s="154">
        <v>68.233481999999995</v>
      </c>
      <c r="L217" s="154">
        <v>67.760345999999998</v>
      </c>
      <c r="M217" s="154">
        <v>67.664809000000005</v>
      </c>
      <c r="N217" s="154">
        <v>67.579058000000003</v>
      </c>
      <c r="O217" s="154">
        <v>67.502572000000001</v>
      </c>
      <c r="P217" s="154">
        <v>67.440764000000001</v>
      </c>
      <c r="Q217" s="154">
        <v>67.395882</v>
      </c>
      <c r="R217" s="154">
        <v>67.314518000000007</v>
      </c>
      <c r="S217" s="154">
        <v>67.278334000000001</v>
      </c>
      <c r="T217" s="155">
        <v>67.205240000000003</v>
      </c>
      <c r="U217" s="155">
        <v>67.177727000000004</v>
      </c>
      <c r="V217" s="155">
        <v>67.146615999999995</v>
      </c>
      <c r="W217" s="155">
        <v>67.113608999999997</v>
      </c>
      <c r="X217" s="155">
        <v>67.042987999999994</v>
      </c>
      <c r="Y217" s="155">
        <v>67.020675999999995</v>
      </c>
      <c r="Z217" s="155">
        <v>67.021457999999996</v>
      </c>
      <c r="AA217" s="155">
        <v>66.981730999999996</v>
      </c>
      <c r="AB217" s="155">
        <v>67.124086000000005</v>
      </c>
      <c r="AC217" s="155">
        <v>66.866944000000004</v>
      </c>
    </row>
    <row r="220" spans="1:29">
      <c r="B220" s="152" t="s">
        <v>503</v>
      </c>
    </row>
    <row r="221" spans="1:29">
      <c r="A221" s="173"/>
      <c r="B221" s="189" t="s">
        <v>436</v>
      </c>
      <c r="C221" s="190">
        <v>305.62599999999998</v>
      </c>
      <c r="D221" s="190">
        <v>298.036</v>
      </c>
      <c r="E221" s="190">
        <v>288.62099999999998</v>
      </c>
      <c r="F221" s="190">
        <v>287.28199999999998</v>
      </c>
      <c r="G221" s="190">
        <v>282.28500000000003</v>
      </c>
      <c r="H221" s="190">
        <v>274.589</v>
      </c>
      <c r="I221" s="190">
        <v>268.21100000000001</v>
      </c>
      <c r="J221" s="190">
        <v>275.04300000000001</v>
      </c>
      <c r="K221" s="190">
        <v>288.76100000000002</v>
      </c>
      <c r="L221" s="190">
        <v>298.29500000000002</v>
      </c>
      <c r="M221" s="190">
        <v>311.27800000000002</v>
      </c>
      <c r="N221" s="190">
        <v>318.33</v>
      </c>
      <c r="O221" s="190">
        <v>350.08199999999999</v>
      </c>
      <c r="P221" s="190">
        <v>373.358</v>
      </c>
      <c r="Q221" s="190">
        <v>408.81599999999997</v>
      </c>
      <c r="R221" s="190">
        <v>443.71499999999997</v>
      </c>
      <c r="S221" s="190">
        <v>484.89699999999999</v>
      </c>
      <c r="T221" s="191">
        <v>522.42999999999995</v>
      </c>
      <c r="U221" s="191">
        <v>566.88900000000001</v>
      </c>
      <c r="V221" s="191">
        <v>594.86</v>
      </c>
      <c r="W221" s="191">
        <v>616.17999999999995</v>
      </c>
      <c r="X221" s="191">
        <v>631.09699999999998</v>
      </c>
      <c r="Y221" s="191">
        <v>661.452</v>
      </c>
      <c r="Z221" s="191">
        <v>672.428</v>
      </c>
      <c r="AA221" s="191">
        <v>688.20399999999995</v>
      </c>
      <c r="AB221" s="191">
        <v>709.25800000000004</v>
      </c>
      <c r="AC221" s="191">
        <v>716.26400000000001</v>
      </c>
    </row>
    <row r="222" spans="1:29">
      <c r="A222" s="173"/>
      <c r="B222" s="189" t="s">
        <v>504</v>
      </c>
      <c r="C222" s="190">
        <v>4769.7122939999999</v>
      </c>
      <c r="D222" s="190">
        <v>4525.8236820000002</v>
      </c>
      <c r="E222" s="190">
        <v>4543.907612</v>
      </c>
      <c r="F222" s="190">
        <v>4562.7148239999997</v>
      </c>
      <c r="G222" s="190">
        <v>4627.3218290000004</v>
      </c>
      <c r="H222" s="190">
        <v>4628.3782959999999</v>
      </c>
      <c r="I222" s="190">
        <v>4695.1437910000004</v>
      </c>
      <c r="J222" s="190">
        <v>4741.8893500000004</v>
      </c>
      <c r="K222" s="190">
        <v>4736.4244989999997</v>
      </c>
      <c r="L222" s="190">
        <v>4751.3652330000004</v>
      </c>
      <c r="M222" s="190">
        <v>4814.5976520000004</v>
      </c>
      <c r="N222" s="190">
        <v>4772.7755660000003</v>
      </c>
      <c r="O222" s="190">
        <v>4952.9034089999996</v>
      </c>
      <c r="P222" s="190">
        <v>4963.9362609999998</v>
      </c>
      <c r="Q222" s="190">
        <v>4923.8405659999999</v>
      </c>
      <c r="R222" s="190">
        <v>4924.065826</v>
      </c>
      <c r="S222" s="190">
        <v>4779.5221300000003</v>
      </c>
      <c r="T222" s="191">
        <v>4819.832942</v>
      </c>
      <c r="U222" s="191">
        <v>4544.5058989999998</v>
      </c>
      <c r="V222" s="191">
        <v>4546.6073889999998</v>
      </c>
      <c r="W222" s="191">
        <v>4574.8166849999998</v>
      </c>
      <c r="X222" s="191">
        <v>4547.9894199999999</v>
      </c>
      <c r="Y222" s="191">
        <v>4504.4646899999998</v>
      </c>
      <c r="Z222" s="191">
        <v>4424.2795930000002</v>
      </c>
      <c r="AA222" s="191">
        <v>4167.6993110000003</v>
      </c>
      <c r="AB222" s="191">
        <v>4128.5703469999999</v>
      </c>
      <c r="AC222" s="191">
        <v>4161.4741029999996</v>
      </c>
    </row>
    <row r="223" spans="1:29" ht="28">
      <c r="A223" s="173"/>
      <c r="B223" s="192" t="s">
        <v>505</v>
      </c>
      <c r="C223" s="175">
        <v>4.7</v>
      </c>
      <c r="D223" s="175">
        <v>4.7</v>
      </c>
      <c r="E223" s="175">
        <v>4.7</v>
      </c>
      <c r="F223" s="175">
        <v>4.7</v>
      </c>
      <c r="G223" s="175">
        <v>4.7</v>
      </c>
      <c r="H223" s="175">
        <v>4.7</v>
      </c>
      <c r="I223" s="175">
        <v>4.7</v>
      </c>
      <c r="J223" s="175">
        <v>4.7</v>
      </c>
      <c r="K223" s="175">
        <v>4.7</v>
      </c>
      <c r="L223" s="175">
        <v>4.7</v>
      </c>
      <c r="M223" s="175">
        <v>4.7</v>
      </c>
      <c r="N223" s="175">
        <v>4.7</v>
      </c>
      <c r="O223" s="175">
        <v>4.7</v>
      </c>
      <c r="P223" s="175">
        <v>4.7</v>
      </c>
      <c r="Q223" s="175">
        <v>4.7</v>
      </c>
      <c r="R223" s="175">
        <v>4.3</v>
      </c>
      <c r="S223" s="175">
        <v>4.3</v>
      </c>
      <c r="T223" s="176">
        <v>4.2</v>
      </c>
      <c r="U223" s="176">
        <v>4.2</v>
      </c>
      <c r="V223" s="176">
        <v>5.4</v>
      </c>
      <c r="W223" s="176">
        <v>5.4</v>
      </c>
      <c r="X223" s="176">
        <v>5.4</v>
      </c>
      <c r="Y223" s="176">
        <v>5.4</v>
      </c>
      <c r="Z223" s="176">
        <v>5.4</v>
      </c>
      <c r="AA223" s="176">
        <v>5.4</v>
      </c>
      <c r="AB223" s="176">
        <v>5.4</v>
      </c>
      <c r="AC223" s="176">
        <v>5.4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About</vt:lpstr>
      <vt:lpstr>TC SA AvRaMa</vt:lpstr>
      <vt:lpstr>TC SA Rail</vt:lpstr>
      <vt:lpstr>Avg vehicle loadings</vt:lpstr>
      <vt:lpstr>AEO 49 (CAN aircraft)</vt:lpstr>
      <vt:lpstr>Freight Fleet Data</vt:lpstr>
      <vt:lpstr>Freight Energy Data</vt:lpstr>
      <vt:lpstr>Passenger Fleet Data</vt:lpstr>
      <vt:lpstr>Passenger Energy Data</vt:lpstr>
      <vt:lpstr>BAADTbVT-passengers</vt:lpstr>
      <vt:lpstr>BAADTbVT-freight</vt:lpstr>
      <vt:lpstr>A</vt:lpstr>
      <vt:lpstr>miles_per_km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2015-03-31T22:53:51Z</dcterms:created>
  <dcterms:modified xsi:type="dcterms:W3CDTF">2019-06-03T19:33:36Z</dcterms:modified>
</cp:coreProperties>
</file>