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025" yWindow="15" windowWidth="19065" windowHeight="13860"/>
  </bookViews>
  <sheets>
    <sheet name="About" sheetId="1" r:id="rId1"/>
    <sheet name="USA Data" sheetId="2" r:id="rId2"/>
    <sheet name="Canada Data" sheetId="5" r:id="rId3"/>
    <sheet name="BFoCSbQL-residential" sheetId="3" r:id="rId4"/>
    <sheet name="BFoCSbQL-commercial" sheetId="4" r:id="rId5"/>
  </sheets>
  <calcPr calcId="14562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B7" i="5"/>
  <c r="C6" i="3"/>
  <c r="C2" i="3"/>
  <c r="C3" i="3"/>
  <c r="C4" i="3"/>
  <c r="B2" i="3"/>
  <c r="C2" i="4"/>
  <c r="C3" i="4"/>
  <c r="C4" i="4"/>
  <c r="C6" i="4"/>
  <c r="B6" i="4"/>
  <c r="C5" i="4"/>
  <c r="B5" i="4"/>
  <c r="B4" i="4"/>
  <c r="B3" i="4"/>
  <c r="B2" i="4"/>
  <c r="B4" i="3"/>
  <c r="C7" i="3"/>
  <c r="B7" i="3"/>
  <c r="B5" i="3"/>
  <c r="B3" i="3"/>
  <c r="C38" i="2"/>
  <c r="C37" i="2"/>
  <c r="C36" i="2"/>
  <c r="C35" i="2"/>
  <c r="C34" i="2"/>
  <c r="C32" i="2"/>
  <c r="C33" i="2"/>
  <c r="C7" i="4"/>
  <c r="B7" i="4"/>
  <c r="C18" i="2"/>
  <c r="C17" i="2"/>
  <c r="C16" i="2"/>
  <c r="B6" i="3"/>
</calcChain>
</file>

<file path=xl/sharedStrings.xml><?xml version="1.0" encoding="utf-8"?>
<sst xmlns="http://schemas.openxmlformats.org/spreadsheetml/2006/main" count="156" uniqueCount="96">
  <si>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</si>
  <si>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</si>
  <si>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</si>
  <si>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</si>
  <si>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</si>
  <si>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</si>
  <si>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</si>
  <si>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</si>
  <si>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</si>
  <si>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</si>
  <si>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</si>
  <si>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</si>
  <si>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</si>
  <si>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</si>
  <si>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</si>
  <si>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</si>
  <si>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</si>
  <si>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</si>
  <si>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</si>
  <si>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</si>
  <si>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</si>
  <si>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</si>
  <si>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</si>
  <si>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</si>
  <si>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</si>
  <si>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</si>
  <si>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</si>
  <si>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</si>
  <si>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</si>
  <si>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</si>
  <si>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</si>
  <si>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</si>
  <si>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</si>
  <si>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</si>
  <si>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</si>
  <si>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</si>
  <si>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</si>
  <si>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</si>
  <si>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</si>
  <si>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</si>
  <si>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</si>
  <si>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</si>
  <si>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</si>
  <si>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</si>
  <si>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</si>
  <si>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</si>
  <si>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</si>
  <si>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</si>
  <si>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</si>
  <si>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</si>
  <si>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</si>
  <si>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</si>
  <si>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</si>
  <si>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</si>
  <si>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</si>
  <si>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</si>
  <si>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</si>
  <si>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</si>
  <si>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</si>
  <si>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</si>
  <si>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</si>
  <si>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</si>
  <si>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</si>
  <si>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</si>
  <si>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</si>
  <si>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</si>
  <si>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</si>
  <si>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Building component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</si>
  <si>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</si>
  <si>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</si>
  <si>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</si>
  <si>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</si>
  <si>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</si>
  <si>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</si>
  <si>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</si>
  <si>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</si>
  <si>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</si>
  <si>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</si>
  <si>
    <t>http://www.nrcan.gc.ca/sites/oee.nrcan.gc.ca/files/pdf/publications/statistics/cama12/cama12.pdf</t>
  </si>
  <si>
    <t>75% of Canadian homes use CFLs</t>
  </si>
  <si>
    <t>https://www.energystar.gov/sites/default/files/asset/document/Regional%20Efficiency%20Program%20Market%20Status%20Updates.pdf</t>
  </si>
  <si>
    <t xml:space="preserve">Appliances: </t>
  </si>
  <si>
    <t>Refriderators</t>
  </si>
  <si>
    <t>Dishwasher</t>
  </si>
  <si>
    <t>Clothes washer</t>
  </si>
  <si>
    <t xml:space="preserve">Energy Star qualified </t>
  </si>
  <si>
    <t xml:space="preserve">Appliance </t>
  </si>
  <si>
    <t>Average</t>
  </si>
  <si>
    <t>Natural Resources Canada</t>
  </si>
  <si>
    <t xml:space="preserve">Energy Consumption of Major Household Appliancs Shipped in Canada </t>
  </si>
  <si>
    <t>Trends for 1990-2010</t>
  </si>
  <si>
    <t>For Canada model</t>
  </si>
  <si>
    <t>Canadian data were only available for household appliances.  Other components use U.S. data.</t>
  </si>
  <si>
    <t xml:space="preserve">Additional Canadaian info not used: </t>
  </si>
  <si>
    <t>All components except residential appliances</t>
  </si>
  <si>
    <t>Residential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</si>
</sst>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1" fillId="0" borderId="0" xfId="0" applyFont="1" applyFill="1"/>
    <xf numFmtId="0" fontId="0" fillId="0" borderId="0" xfId="0" applyFont="1" applyAlignment="1">
      <alignment horizontal="left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ColWidth="8.85546875" defaultRowHeight="15" x14ac:dyDescent="0.25"/>
  <cols>
    <col min="1" max="1" width="15.7109375" customWidth="1"/>
    <col min="2" max="2" width="54.28515625" customWidth="1"/>
  </cols>
  <sheetData>
    <row r="1" spans="1:2" x14ac:dyDescent="0.25">
      <c r="A1" s="1" t="s">
        <v>64</v>
      </c>
    </row>
    <row r="3" spans="1:2" x14ac:dyDescent="0.25">
      <c r="A3" s="1" t="s">
        <v>0</v>
      </c>
      <c r="B3" s="3" t="s">
        <v>94</v>
      </c>
    </row>
    <row r="4" spans="1:2" x14ac:dyDescent="0.25">
      <c r="B4" t="s">
        <v>1</v>
      </c>
    </row>
    <row r="5" spans="1:2" x14ac:dyDescent="0.25">
      <c r="B5" s="2">
        <v>2012</v>
      </c>
    </row>
    <row r="6" spans="1:2" x14ac:dyDescent="0.25">
      <c r="B6" t="s">
        <v>76</v>
      </c>
    </row>
    <row r="7" spans="1:2" x14ac:dyDescent="0.25">
      <c r="B7" s="6" t="s">
        <v>77</v>
      </c>
    </row>
    <row r="8" spans="1:2" x14ac:dyDescent="0.25">
      <c r="B8" s="6"/>
    </row>
    <row r="9" spans="1:2" x14ac:dyDescent="0.25">
      <c r="B9" s="3" t="s">
        <v>95</v>
      </c>
    </row>
    <row r="10" spans="1:2" x14ac:dyDescent="0.25">
      <c r="B10" s="18" t="s">
        <v>88</v>
      </c>
    </row>
    <row r="11" spans="1:2" x14ac:dyDescent="0.25">
      <c r="B11" s="20">
        <v>2012</v>
      </c>
    </row>
    <row r="12" spans="1:2" x14ac:dyDescent="0.25">
      <c r="B12" s="18" t="s">
        <v>89</v>
      </c>
    </row>
    <row r="13" spans="1:2" x14ac:dyDescent="0.25">
      <c r="B13" s="18" t="s">
        <v>90</v>
      </c>
    </row>
    <row r="14" spans="1:2" x14ac:dyDescent="0.25">
      <c r="B14" s="18" t="s">
        <v>78</v>
      </c>
    </row>
    <row r="16" spans="1:2" x14ac:dyDescent="0.25">
      <c r="A16" s="1" t="s">
        <v>72</v>
      </c>
    </row>
    <row r="17" spans="1:2" x14ac:dyDescent="0.25">
      <c r="A17" t="s">
        <v>73</v>
      </c>
    </row>
    <row r="18" spans="1:2" x14ac:dyDescent="0.25">
      <c r="A18" t="s">
        <v>74</v>
      </c>
    </row>
    <row r="19" spans="1:2" x14ac:dyDescent="0.25">
      <c r="A19" t="s">
        <v>75</v>
      </c>
    </row>
    <row r="21" spans="1:2" x14ac:dyDescent="0.25">
      <c r="A21" s="19" t="s">
        <v>91</v>
      </c>
    </row>
    <row r="22" spans="1:2" x14ac:dyDescent="0.25">
      <c r="A22" s="16" t="s">
        <v>92</v>
      </c>
      <c r="B22" s="16"/>
    </row>
    <row r="24" spans="1:2" x14ac:dyDescent="0.25">
      <c r="A24" t="s">
        <v>93</v>
      </c>
    </row>
    <row r="25" spans="1:2" x14ac:dyDescent="0.25">
      <c r="A25" t="s">
        <v>79</v>
      </c>
    </row>
    <row r="26" spans="1:2" x14ac:dyDescent="0.25">
      <c r="A26" t="s">
        <v>80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defaultColWidth="8.85546875" defaultRowHeight="15" x14ac:dyDescent="0.25"/>
  <cols>
    <col min="1" max="1" width="26" customWidth="1"/>
    <col min="2" max="2" width="31" customWidth="1"/>
    <col min="3" max="3" width="23.85546875" style="2" customWidth="1"/>
    <col min="4" max="4" width="24.28515625" style="2" customWidth="1"/>
    <col min="5" max="5" width="18.7109375" customWidth="1"/>
    <col min="6" max="6" width="59.85546875" customWidth="1"/>
  </cols>
  <sheetData>
    <row r="1" spans="1:6" x14ac:dyDescent="0.25">
      <c r="A1" t="s">
        <v>49</v>
      </c>
    </row>
    <row r="2" spans="1:6" x14ac:dyDescent="0.25">
      <c r="A2" t="s">
        <v>50</v>
      </c>
    </row>
    <row r="3" spans="1:6" x14ac:dyDescent="0.25">
      <c r="A3" t="s">
        <v>51</v>
      </c>
    </row>
    <row r="4" spans="1:6" x14ac:dyDescent="0.25">
      <c r="A4" t="s">
        <v>71</v>
      </c>
    </row>
    <row r="5" spans="1:6" x14ac:dyDescent="0.25">
      <c r="A5" t="s">
        <v>52</v>
      </c>
    </row>
    <row r="7" spans="1:6" x14ac:dyDescent="0.25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5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5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5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5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5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5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5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5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5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5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5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5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5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5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5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5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5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5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5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5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5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5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5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5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5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5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5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5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5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5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5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/>
    <hyperlink ref="F8" r:id="rId2"/>
    <hyperlink ref="F13" r:id="rId3"/>
    <hyperlink ref="F14" r:id="rId4"/>
    <hyperlink ref="F9" r:id="rId5"/>
    <hyperlink ref="F10" r:id="rId6"/>
    <hyperlink ref="F11" r:id="rId7"/>
    <hyperlink ref="F15" r:id="rId8"/>
    <hyperlink ref="F16" r:id="rId9"/>
    <hyperlink ref="F17:F18" r:id="rId10" display="http://buildingsdatabook.eren.doe.gov/docs/xls_pdf/9.1.8.xlsx"/>
    <hyperlink ref="F19" r:id="rId11"/>
    <hyperlink ref="F27" r:id="rId12"/>
    <hyperlink ref="F28:F31" r:id="rId13" display="http://buildingsdatabook.eren.doe.gov/docs/xls_pdf/9.1.13.xlsx"/>
    <hyperlink ref="F20" r:id="rId14"/>
    <hyperlink ref="F21" r:id="rId15"/>
    <hyperlink ref="F25" r:id="rId16"/>
    <hyperlink ref="F26" r:id="rId17"/>
    <hyperlink ref="F22" r:id="rId18"/>
    <hyperlink ref="F23" r:id="rId19"/>
    <hyperlink ref="F24" r:id="rId2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ColWidth="11.42578125" defaultRowHeight="15" x14ac:dyDescent="0.25"/>
  <cols>
    <col min="1" max="1" width="17" customWidth="1"/>
  </cols>
  <sheetData>
    <row r="1" spans="1:3" x14ac:dyDescent="0.25">
      <c r="A1" s="17" t="s">
        <v>81</v>
      </c>
      <c r="B1" s="17"/>
      <c r="C1" s="17"/>
    </row>
    <row r="2" spans="1:3" x14ac:dyDescent="0.25">
      <c r="A2" s="17" t="s">
        <v>86</v>
      </c>
      <c r="B2" s="17" t="s">
        <v>85</v>
      </c>
      <c r="C2" s="17"/>
    </row>
    <row r="3" spans="1:3" x14ac:dyDescent="0.25">
      <c r="A3" s="17" t="s">
        <v>82</v>
      </c>
      <c r="B3" s="17">
        <v>0.59</v>
      </c>
      <c r="C3" s="17"/>
    </row>
    <row r="4" spans="1:3" x14ac:dyDescent="0.25">
      <c r="A4" s="17" t="s">
        <v>83</v>
      </c>
      <c r="B4" s="17">
        <v>0.79</v>
      </c>
      <c r="C4" s="17"/>
    </row>
    <row r="5" spans="1:3" x14ac:dyDescent="0.25">
      <c r="A5" s="17" t="s">
        <v>84</v>
      </c>
      <c r="B5" s="17">
        <v>0.66</v>
      </c>
      <c r="C5" s="17"/>
    </row>
    <row r="6" spans="1:3" x14ac:dyDescent="0.25">
      <c r="A6" s="17"/>
      <c r="B6" s="17"/>
      <c r="C6" s="17"/>
    </row>
    <row r="7" spans="1:3" x14ac:dyDescent="0.25">
      <c r="A7" s="17" t="s">
        <v>87</v>
      </c>
      <c r="B7" s="19">
        <f>AVERAGE(B3:B5)</f>
        <v>0.68</v>
      </c>
      <c r="C7" s="17"/>
    </row>
    <row r="8" spans="1:3" x14ac:dyDescent="0.25">
      <c r="A8" s="17"/>
      <c r="B8" s="17"/>
      <c r="C8" s="17"/>
    </row>
    <row r="9" spans="1:3" x14ac:dyDescent="0.25">
      <c r="A9" s="17"/>
      <c r="B9" s="17"/>
      <c r="C9" s="17"/>
    </row>
    <row r="10" spans="1:3" x14ac:dyDescent="0.25">
      <c r="A10" s="17"/>
      <c r="B10" s="17"/>
      <c r="C10" s="17"/>
    </row>
    <row r="11" spans="1:3" x14ac:dyDescent="0.25">
      <c r="A11" s="17"/>
      <c r="B11" s="17"/>
      <c r="C11" s="17"/>
    </row>
    <row r="12" spans="1:3" x14ac:dyDescent="0.25">
      <c r="A12" s="18"/>
      <c r="B12" s="18"/>
      <c r="C1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C7"/>
  <sheetViews>
    <sheetView workbookViewId="0"/>
  </sheetViews>
  <sheetFormatPr defaultColWidth="8.85546875"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x14ac:dyDescent="0.25">
      <c r="A1" s="1" t="s">
        <v>67</v>
      </c>
      <c r="B1" s="10" t="s">
        <v>69</v>
      </c>
      <c r="C1" s="10" t="s">
        <v>70</v>
      </c>
    </row>
    <row r="2" spans="1:3" x14ac:dyDescent="0.25">
      <c r="A2" t="s">
        <v>66</v>
      </c>
      <c r="B2" s="11">
        <f t="shared" ref="B2:B7" si="0">1-C2</f>
        <v>0.40218068535825546</v>
      </c>
      <c r="C2" s="11">
        <f>SUMPRODUCT('USA Data'!C8:C11,'USA Data'!D8:D11)/SUM('USA Data'!C8:C11)</f>
        <v>0.59781931464174454</v>
      </c>
    </row>
    <row r="3" spans="1:3" x14ac:dyDescent="0.25">
      <c r="A3" t="s">
        <v>65</v>
      </c>
      <c r="B3" s="11">
        <f t="shared" si="0"/>
        <v>0.73</v>
      </c>
      <c r="C3">
        <f>'USA Data'!D12</f>
        <v>0.27</v>
      </c>
    </row>
    <row r="4" spans="1:3" x14ac:dyDescent="0.25">
      <c r="A4" t="s">
        <v>68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'USA Data'!D15</f>
        <v>0.2</v>
      </c>
    </row>
    <row r="6" spans="1:3" x14ac:dyDescent="0.25">
      <c r="A6" t="s">
        <v>3</v>
      </c>
      <c r="B6" s="11">
        <f t="shared" si="0"/>
        <v>0.31999999999999995</v>
      </c>
      <c r="C6" s="11">
        <f>'Canada Data'!B7</f>
        <v>0.68</v>
      </c>
    </row>
    <row r="7" spans="1:3" x14ac:dyDescent="0.25">
      <c r="A7" t="s">
        <v>4</v>
      </c>
      <c r="B7" s="11">
        <f t="shared" si="0"/>
        <v>0.48876582108507738</v>
      </c>
      <c r="C7" s="11">
        <f>SUMPRODUCT('USA Data'!C27:C31,'USA Data'!D27:D31)/SUM('USA Data'!C27:C31)</f>
        <v>0.51123417891492262</v>
      </c>
    </row>
  </sheetData>
  <pageMargins left="0.7" right="0.7" top="0.75" bottom="0.75" header="0.3" footer="0.3"/>
  <pageSetup orientation="portrait" horizontalDpi="1200" verticalDpi="1200"/>
  <ignoredErrors>
    <ignoredError sqref="B3 B5 B4 B7:C7 B6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C7"/>
  <sheetViews>
    <sheetView workbookViewId="0"/>
  </sheetViews>
  <sheetFormatPr defaultColWidth="8.85546875"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x14ac:dyDescent="0.25">
      <c r="A1" s="1" t="s">
        <v>67</v>
      </c>
      <c r="B1" s="10" t="s">
        <v>69</v>
      </c>
      <c r="C1" s="10" t="s">
        <v>70</v>
      </c>
    </row>
    <row r="2" spans="1:3" x14ac:dyDescent="0.25">
      <c r="A2" t="s">
        <v>66</v>
      </c>
      <c r="B2" s="11">
        <f t="shared" ref="B2:B7" si="0">1-C2</f>
        <v>0.40218068535825546</v>
      </c>
      <c r="C2" s="11">
        <f>SUMPRODUCT('USA Data'!C8:C11,'USA Data'!D8:D11)/SUM('USA Data'!C8:C11)</f>
        <v>0.59781931464174454</v>
      </c>
    </row>
    <row r="3" spans="1:3" x14ac:dyDescent="0.25">
      <c r="A3" t="s">
        <v>65</v>
      </c>
      <c r="B3" s="11">
        <f t="shared" si="0"/>
        <v>0.73</v>
      </c>
      <c r="C3">
        <f>'USA Data'!D12</f>
        <v>0.27</v>
      </c>
    </row>
    <row r="4" spans="1:3" x14ac:dyDescent="0.25">
      <c r="A4" t="s">
        <v>68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'USA Data'!D15</f>
        <v>0.2</v>
      </c>
    </row>
    <row r="6" spans="1:3" x14ac:dyDescent="0.25">
      <c r="A6" t="s">
        <v>3</v>
      </c>
      <c r="B6" s="11">
        <f t="shared" si="0"/>
        <v>0.53711053089643168</v>
      </c>
      <c r="C6" s="11">
        <f>SUMPRODUCT('USA Data'!C19:C26,'USA Data'!D19:D26)/SUM('USA Data'!C19:C26)</f>
        <v>0.46288946910356832</v>
      </c>
    </row>
    <row r="7" spans="1:3" x14ac:dyDescent="0.25">
      <c r="A7" t="s">
        <v>4</v>
      </c>
      <c r="B7" s="11">
        <f t="shared" si="0"/>
        <v>0.30697620874904064</v>
      </c>
      <c r="C7" s="11">
        <f>SUMPRODUCT('USA Data'!C32:C38,'USA Data'!D32:D38)/SUM('USA Data'!C32:C38)</f>
        <v>0.69302379125095936</v>
      </c>
    </row>
  </sheetData>
  <pageMargins left="0.7" right="0.7" top="0.75" bottom="0.75" header="0.3" footer="0.3"/>
  <pageSetup orientation="portrait" horizontalDpi="1200" verticalDpi="1200"/>
  <ignoredErrors>
    <ignoredError sqref="C2:C3 C5:C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USA Data</vt:lpstr>
      <vt:lpstr>Canada Data</vt:lpstr>
      <vt:lpstr>BFoCSbQL-residential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2014-04-21T17:35:08Z</dcterms:created>
  <dcterms:modified xsi:type="dcterms:W3CDTF">2018-01-11T23:07:07Z</dcterms:modified>
</cp:coreProperties>
</file>