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nada\Models\eps-1.3.2-canada (wip-E)\InputData\elec\ARpUIiRC\"/>
    </mc:Choice>
  </mc:AlternateContent>
  <bookViews>
    <workbookView xWindow="120" yWindow="120" windowWidth="21080" windowHeight="9030"/>
  </bookViews>
  <sheets>
    <sheet name="About" sheetId="1" r:id="rId1"/>
    <sheet name="Calculations" sheetId="5" r:id="rId2"/>
    <sheet name="Retirements" sheetId="9" r:id="rId3"/>
    <sheet name="Weighting" sheetId="8" r:id="rId4"/>
    <sheet name="ARpUIiRC" sheetId="2" r:id="rId5"/>
  </sheets>
  <calcPr calcId="162913"/>
</workbook>
</file>

<file path=xl/calcChain.xml><?xml version="1.0" encoding="utf-8"?>
<calcChain xmlns="http://schemas.openxmlformats.org/spreadsheetml/2006/main">
  <c r="A5" i="9" l="1"/>
  <c r="B169" i="8"/>
  <c r="B165" i="8"/>
  <c r="B166" i="8"/>
  <c r="B155" i="8"/>
  <c r="B156" i="8"/>
  <c r="B157" i="8"/>
  <c r="B158" i="8"/>
  <c r="B159" i="8"/>
  <c r="B160" i="8"/>
  <c r="B161" i="8"/>
  <c r="B162" i="8"/>
  <c r="B163" i="8"/>
  <c r="B164" i="8"/>
  <c r="B154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B70" i="8"/>
  <c r="B69" i="8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8" i="5"/>
  <c r="B7" i="5"/>
  <c r="D26" i="5" l="1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7" i="5"/>
  <c r="C28" i="5"/>
  <c r="B33" i="5" s="1"/>
  <c r="C26" i="5"/>
  <c r="B32" i="5" l="1"/>
  <c r="A2" i="9" s="1"/>
  <c r="B31" i="5"/>
  <c r="B172" i="8" l="1"/>
  <c r="B5" i="2" s="1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B176" i="8" l="1"/>
  <c r="B9" i="2" s="1"/>
  <c r="B170" i="8"/>
  <c r="B3" i="2" s="1"/>
  <c r="B179" i="8"/>
  <c r="B173" i="8"/>
  <c r="B6" i="2" s="1"/>
  <c r="B14" i="2" s="1"/>
  <c r="B177" i="8"/>
  <c r="B10" i="2" s="1"/>
  <c r="B175" i="8"/>
  <c r="B8" i="2" s="1"/>
  <c r="B178" i="8"/>
  <c r="B2" i="2"/>
  <c r="B13" i="2" s="1"/>
  <c r="B174" i="8"/>
  <c r="B7" i="2" s="1"/>
  <c r="B171" i="8"/>
  <c r="B4" i="2" s="1"/>
</calcChain>
</file>

<file path=xl/sharedStrings.xml><?xml version="1.0" encoding="utf-8"?>
<sst xmlns="http://schemas.openxmlformats.org/spreadsheetml/2006/main" count="286" uniqueCount="179">
  <si>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</si>
  <si>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</si>
  <si>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</si>
  <si>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</si>
  <si>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</si>
  <si>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</si>
  <si>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</si>
  <si>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</si>
  <si>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</si>
  <si>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</si>
  <si>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</si>
  <si>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</si>
  <si>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</si>
  <si>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</si>
  <si>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</si>
  <si>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</si>
  <si>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</si>
  <si>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</si>
  <si>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</si>
  <si>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</si>
  <si>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</si>
  <si>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</si>
  <si>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</si>
  <si>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</si>
  <si>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</si>
  <si>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</si>
  <si>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</si>
  <si>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</si>
  <si>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</si>
  <si>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</si>
  <si>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</si>
  <si>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</si>
  <si>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</si>
  <si>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</si>
  <si>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</si>
  <si>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</si>
  <si>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</si>
  <si>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</si>
  <si>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</si>
  <si>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</si>
  <si>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http://www.rff.org/files/sharepoint/WorkImages/Download/RFF-DP-13-23-REV.pdf</t>
  </si>
  <si>
    <t>Baseline</t>
  </si>
  <si>
    <t>Medium</t>
  </si>
  <si>
    <t>High</t>
  </si>
  <si>
    <t>Coal Plant Existing Capacity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</si>
  <si>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</si>
  <si>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</si>
  <si>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</si>
  <si>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</si>
  <si>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</si>
  <si>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</si>
  <si>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</si>
  <si>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</si>
  <si>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</si>
  <si>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</si>
  <si>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</si>
  <si>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</si>
  <si>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</si>
  <si>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</si>
  <si>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[natural gas nonpeaker es,newly built]</t>
  </si>
  <si>
    <t>[nuclear es,newly built]</t>
  </si>
  <si>
    <t>[hydro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</si>
  <si>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</si>
  <si>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</si>
  <si>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</si>
  <si>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</si>
  <si>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</si>
  <si>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</si>
  <si>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</si>
  <si>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</si>
  <si>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</si>
  <si>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</si>
  <si>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</si>
  <si>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</si>
  <si>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Modeling Result of Calibrated Input Value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</si>
  <si>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</si>
  <si>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</si>
  <si>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</si>
  <si>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</si>
  <si>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</si>
  <si>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</si>
  <si>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</si>
  <si>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</si>
  <si>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</si>
  <si>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</si>
  <si>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</si>
  <si>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</si>
  <si>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</si>
  <si>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</si>
  <si>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</si>
  <si>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</si>
  <si>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</si>
  <si>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</si>
  <si>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</si>
  <si>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</si>
  <si>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</si>
  <si>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</si>
  <si>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</si>
  <si>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</si>
  <si>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</si>
  <si>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</si>
  <si>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</si>
  <si>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</si>
  <si>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</si>
  <si>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Heat Rate by Electricity Fuel</t>
  </si>
  <si>
    <t>Levelized Fixed O&amp;M Costs + Output Costs</t>
  </si>
  <si>
    <t>Expected Capacity Factors</t>
  </si>
  <si>
    <t>Fuel Costs ($/MMBtu)</t>
  </si>
  <si>
    <t>Ratio of Levelized Fixed O&amp;M Costs + Output Costs to Coal</t>
  </si>
  <si>
    <t>cost and the average cost of electricity generation for each of the BAU and Policy</t>
  </si>
  <si>
    <t>Levelized Fixed O&amp;M + Variable (including O&amp;M and fuel) Costs</t>
  </si>
  <si>
    <t xml:space="preserve">Method Using Existing Data </t>
  </si>
  <si>
    <t>Method Using Updated Data for Exiting Plant O&amp;M Costs</t>
  </si>
  <si>
    <t>onshore wind</t>
  </si>
  <si>
    <t>offshore wind</t>
  </si>
  <si>
    <t>hard coal</t>
  </si>
  <si>
    <t>Carbon Price</t>
  </si>
  <si>
    <t>None (NEB 2016)</t>
  </si>
  <si>
    <t>Medium (NEB 2017)</t>
  </si>
  <si>
    <t>High (NEB 2017)</t>
  </si>
  <si>
    <t>Annual Coal Plant Existing Capacity Retirements</t>
  </si>
  <si>
    <t>Policy Implementation Schedule</t>
  </si>
  <si>
    <t>[hard coal es,preexisting retiring]</t>
  </si>
  <si>
    <t>[hard coal es,newly built]</t>
  </si>
  <si>
    <t>[onshore wind es,newly built]</t>
  </si>
  <si>
    <t>[lignite es,newly built]</t>
  </si>
  <si>
    <t>[offshore wind es,newly built]</t>
  </si>
  <si>
    <t>Calculated Value</t>
  </si>
  <si>
    <t>Incrmental Cumulative Retirement</t>
  </si>
  <si>
    <t>coal to gas</t>
  </si>
  <si>
    <t>Selected Variables Runs:</t>
  </si>
  <si>
    <t>[hard coal es]</t>
  </si>
  <si>
    <t>Cost per Unit New Elec Output[natural gas nonpeaker es]</t>
  </si>
  <si>
    <t>Cost per Unit New Elec Output[nuclear es]</t>
  </si>
  <si>
    <t>Cost per Unit New Elec Output[hydro es]</t>
  </si>
  <si>
    <t>Cost per Unit New Elec Output[onshore wind es]</t>
  </si>
  <si>
    <t>Cost per Unit New Elec Output[solar PV es]</t>
  </si>
  <si>
    <t>Cost per Unit New Elec Output[solar thermal es]</t>
  </si>
  <si>
    <t>Cost per Unit New Elec Output[biomass es]</t>
  </si>
  <si>
    <t>Cost per Unit New Elec Output[geothermal es]</t>
  </si>
  <si>
    <t>Cost per Unit New Elec Output[petroleum es]</t>
  </si>
  <si>
    <t>Cost per Unit New Elec Output[natural gas peaker es]</t>
  </si>
  <si>
    <t>Cost per Unit New Elec Output[lignite es]</t>
  </si>
  <si>
    <t>Cost per Unit New Elec Output[offshore wind es]</t>
  </si>
  <si>
    <t>[onshore wind es]</t>
  </si>
  <si>
    <t>[lignite es]</t>
  </si>
  <si>
    <t>[offshore wind es]</t>
  </si>
  <si>
    <t>"Adjusted Elec Fuel Price[Electricity Source]"  Runs:</t>
  </si>
  <si>
    <t>Adjusted Elec Fuel Price</t>
  </si>
  <si>
    <t>Heat Rate by Electricity Fuel[natural gas nonpeaker es,preexisting retiring]</t>
  </si>
  <si>
    <t>Heat Rate by Electricity Fuel[nuclear es,preexisting retiring]</t>
  </si>
  <si>
    <t>Heat Rate by Electricity Fuel[hydro es,preexisting retiring]</t>
  </si>
  <si>
    <t>Heat Rate by Electricity Fuel[onshore wind es,preexisting retiring]</t>
  </si>
  <si>
    <t>Heat Rate by Electricity Fuel[solar PV es,preexisting retiring]</t>
  </si>
  <si>
    <t>Heat Rate by Electricity Fuel[solar thermal es,preexisting retiring]</t>
  </si>
  <si>
    <t>Heat Rate by Electricity Fuel[biomass es,preexisting retiring]</t>
  </si>
  <si>
    <t>Heat Rate by Electricity Fuel[geothermal es,preexisting retiring]</t>
  </si>
  <si>
    <t>Heat Rate by Electricity Fuel[petroleum es,preexisting retiring]</t>
  </si>
  <si>
    <t>Heat Rate by Electricity Fuel[natural gas peaker es,preexisting retiring]</t>
  </si>
  <si>
    <t>Heat Rate by Electricity Fuel[lignite es,preexisting retiring]</t>
  </si>
  <si>
    <t>Heat Rate by Electricity Fuel[offshore wind es,preexisting retiring]</t>
  </si>
  <si>
    <t>Expected Capacity Factors[natural gas nonpeaker es,preexisting retiring]</t>
  </si>
  <si>
    <t>Expected Capacity Factors[nuclear es,preexisting retiring]</t>
  </si>
  <si>
    <t>Expected Capacity Factors[hydro es,preexisting retiring]</t>
  </si>
  <si>
    <t>Expected Capacity Factors[onshore wind es,preexisting retiring]</t>
  </si>
  <si>
    <t>Expected Capacity Factors[solar PV es,preexisting retiring]</t>
  </si>
  <si>
    <t>Expected Capacity Factors[solar thermal es,preexisting retiring]</t>
  </si>
  <si>
    <t>Expected Capacity Factors[biomass es,preexisting retiring]</t>
  </si>
  <si>
    <t>Expected Capacity Factors[geothermal es,preexisting retiring]</t>
  </si>
  <si>
    <t>Expected Capacity Factors[petroleum es,preexisting retiring]</t>
  </si>
  <si>
    <t>Expected Capacity Factors[natural gas peaker es,preexisting retiring]</t>
  </si>
  <si>
    <t>Expected Capacity Factors[lignite es,preexisting retiring]</t>
  </si>
  <si>
    <t>Expected Capacity Factors[offshore wind es,preexisting retiring]</t>
  </si>
  <si>
    <t>"Capacity Retired Early[Electricity Source]"  Runs:</t>
  </si>
  <si>
    <t>Capacity Retired Early</t>
  </si>
  <si>
    <t>National Energy Board</t>
  </si>
  <si>
    <t>Canada’s Energy Future 2017: Energy Supply and Demand Projections to 2040 and Canada’s Energy Future 2016: Energy Supply and Demand Projections to 2040</t>
  </si>
  <si>
    <t>Electricity Capacity</t>
  </si>
  <si>
    <t>2009 USD to 2015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</si>
</sst>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2" fontId="0" fillId="0" borderId="0" xfId="0" applyNumberFormat="1" applyFont="1"/>
    <xf numFmtId="2" fontId="3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1" xfId="0" applyNumberFormat="1" applyFont="1" applyBorder="1"/>
    <xf numFmtId="1" fontId="5" fillId="0" borderId="2" xfId="0" applyNumberFormat="1" applyFont="1" applyBorder="1"/>
    <xf numFmtId="166" fontId="0" fillId="0" borderId="0" xfId="0" applyNumberFormat="1"/>
    <xf numFmtId="0" fontId="6" fillId="0" borderId="1" xfId="0" applyFont="1" applyBorder="1"/>
    <xf numFmtId="0" fontId="6" fillId="0" borderId="2" xfId="0" applyFont="1" applyBorder="1"/>
    <xf numFmtId="165" fontId="3" fillId="0" borderId="0" xfId="0" applyNumberFormat="1" applyFont="1"/>
    <xf numFmtId="1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neb-one.gc.ca/nrg/ntgrtd/ftr/2016/index-e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42" sqref="A42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175</v>
      </c>
    </row>
    <row r="4" spans="1:2" x14ac:dyDescent="0.35">
      <c r="A4" s="2"/>
      <c r="B4" s="3">
        <v>2017</v>
      </c>
    </row>
    <row r="5" spans="1:2" x14ac:dyDescent="0.35">
      <c r="A5" s="2"/>
      <c r="B5" t="s">
        <v>176</v>
      </c>
    </row>
    <row r="6" spans="1:2" x14ac:dyDescent="0.35">
      <c r="A6" s="2"/>
      <c r="B6" t="s">
        <v>40</v>
      </c>
    </row>
    <row r="7" spans="1:2" x14ac:dyDescent="0.35">
      <c r="A7" s="2"/>
      <c r="B7" t="s">
        <v>177</v>
      </c>
    </row>
    <row r="9" spans="1:2" x14ac:dyDescent="0.35">
      <c r="A9" s="1" t="s">
        <v>2</v>
      </c>
    </row>
    <row r="10" spans="1:2" x14ac:dyDescent="0.35">
      <c r="A10" t="s">
        <v>3</v>
      </c>
    </row>
    <row r="11" spans="1:2" x14ac:dyDescent="0.35">
      <c r="A11" s="2" t="s">
        <v>4</v>
      </c>
    </row>
    <row r="12" spans="1:2" x14ac:dyDescent="0.35">
      <c r="A12" s="2" t="s">
        <v>5</v>
      </c>
    </row>
    <row r="13" spans="1:2" x14ac:dyDescent="0.35">
      <c r="A13" s="2" t="s">
        <v>109</v>
      </c>
    </row>
    <row r="14" spans="1:2" x14ac:dyDescent="0.35">
      <c r="A14" s="2" t="s">
        <v>6</v>
      </c>
    </row>
    <row r="15" spans="1:2" x14ac:dyDescent="0.35">
      <c r="A15" s="2" t="s">
        <v>7</v>
      </c>
    </row>
    <row r="16" spans="1:2" x14ac:dyDescent="0.35">
      <c r="A16" s="2" t="s">
        <v>8</v>
      </c>
    </row>
    <row r="18" spans="1:1" x14ac:dyDescent="0.35">
      <c r="A18" t="s">
        <v>9</v>
      </c>
    </row>
    <row r="19" spans="1:1" x14ac:dyDescent="0.35">
      <c r="A19" t="s">
        <v>10</v>
      </c>
    </row>
    <row r="20" spans="1:1" x14ac:dyDescent="0.35">
      <c r="A20" t="s">
        <v>11</v>
      </c>
    </row>
    <row r="21" spans="1:1" x14ac:dyDescent="0.35">
      <c r="A21" t="s">
        <v>12</v>
      </c>
    </row>
    <row r="22" spans="1:1" x14ac:dyDescent="0.35">
      <c r="A22" t="s">
        <v>33</v>
      </c>
    </row>
    <row r="23" spans="1:1" x14ac:dyDescent="0.35">
      <c r="A23" t="s">
        <v>34</v>
      </c>
    </row>
    <row r="25" spans="1:1" x14ac:dyDescent="0.35">
      <c r="A25" t="s">
        <v>35</v>
      </c>
    </row>
    <row r="26" spans="1:1" x14ac:dyDescent="0.35">
      <c r="A26" t="s">
        <v>36</v>
      </c>
    </row>
    <row r="27" spans="1:1" x14ac:dyDescent="0.35">
      <c r="A27" t="s">
        <v>37</v>
      </c>
    </row>
    <row r="28" spans="1:1" x14ac:dyDescent="0.35">
      <c r="A28" t="s">
        <v>39</v>
      </c>
    </row>
    <row r="29" spans="1:1" x14ac:dyDescent="0.35">
      <c r="A29" t="s">
        <v>38</v>
      </c>
    </row>
    <row r="31" spans="1:1" x14ac:dyDescent="0.35">
      <c r="A31" t="s">
        <v>13</v>
      </c>
    </row>
    <row r="32" spans="1:1" x14ac:dyDescent="0.35">
      <c r="A32" t="s">
        <v>14</v>
      </c>
    </row>
    <row r="33" spans="1:2" x14ac:dyDescent="0.35">
      <c r="A33" t="s">
        <v>15</v>
      </c>
    </row>
    <row r="34" spans="1:2" x14ac:dyDescent="0.35">
      <c r="A34" t="s">
        <v>16</v>
      </c>
    </row>
    <row r="35" spans="1:2" x14ac:dyDescent="0.35">
      <c r="A35" t="s">
        <v>17</v>
      </c>
    </row>
    <row r="36" spans="1:2" x14ac:dyDescent="0.35">
      <c r="A36" t="s">
        <v>18</v>
      </c>
    </row>
    <row r="37" spans="1:2" x14ac:dyDescent="0.35">
      <c r="A37" t="s">
        <v>19</v>
      </c>
    </row>
    <row r="38" spans="1:2" x14ac:dyDescent="0.35">
      <c r="A38" t="s">
        <v>20</v>
      </c>
    </row>
    <row r="42" spans="1:2" x14ac:dyDescent="0.35">
      <c r="A42">
        <v>1.2610366760092664</v>
      </c>
      <c r="B42" t="s">
        <v>178</v>
      </c>
    </row>
  </sheetData>
  <hyperlinks>
    <hyperlink ref="B5" r:id="rId1" display="http://apps.neb-one.gc.ca/nrg/ntgrtd/ftr/2016/index-eng.html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10" workbookViewId="0">
      <selection activeCell="B36" sqref="B36"/>
    </sheetView>
  </sheetViews>
  <sheetFormatPr defaultRowHeight="14.5" x14ac:dyDescent="0.35"/>
  <cols>
    <col min="1" max="1" width="60.26953125" bestFit="1" customWidth="1"/>
  </cols>
  <sheetData>
    <row r="1" spans="1:25" x14ac:dyDescent="0.35">
      <c r="A1" s="1" t="s">
        <v>116</v>
      </c>
      <c r="B1">
        <v>2017</v>
      </c>
      <c r="C1" s="6">
        <v>2018</v>
      </c>
      <c r="D1">
        <v>2019</v>
      </c>
      <c r="E1" s="6">
        <v>2020</v>
      </c>
      <c r="F1">
        <v>2021</v>
      </c>
      <c r="G1" s="6">
        <v>2022</v>
      </c>
      <c r="H1">
        <v>2023</v>
      </c>
      <c r="I1" s="6">
        <v>2024</v>
      </c>
      <c r="J1">
        <v>2025</v>
      </c>
      <c r="K1" s="6">
        <v>2026</v>
      </c>
      <c r="L1">
        <v>2027</v>
      </c>
      <c r="M1" s="6">
        <v>2028</v>
      </c>
      <c r="N1">
        <v>2029</v>
      </c>
      <c r="O1" s="6">
        <v>2030</v>
      </c>
      <c r="P1">
        <v>2031</v>
      </c>
      <c r="Q1" s="6">
        <v>2032</v>
      </c>
      <c r="R1">
        <v>2033</v>
      </c>
      <c r="S1" s="6">
        <v>2034</v>
      </c>
      <c r="T1">
        <v>2035</v>
      </c>
      <c r="U1" s="6">
        <v>2036</v>
      </c>
      <c r="V1">
        <v>2037</v>
      </c>
      <c r="W1" s="6">
        <v>2038</v>
      </c>
      <c r="X1">
        <v>2039</v>
      </c>
      <c r="Y1" s="6">
        <v>2040</v>
      </c>
    </row>
    <row r="2" spans="1:25" x14ac:dyDescent="0.35">
      <c r="A2" t="s">
        <v>117</v>
      </c>
      <c r="B2">
        <v>0</v>
      </c>
      <c r="C2" s="6">
        <v>0</v>
      </c>
      <c r="D2">
        <v>0</v>
      </c>
      <c r="E2" s="6">
        <v>0</v>
      </c>
      <c r="F2">
        <v>0</v>
      </c>
      <c r="G2" s="6">
        <v>0</v>
      </c>
      <c r="H2">
        <v>0</v>
      </c>
      <c r="I2" s="6">
        <v>0</v>
      </c>
      <c r="J2">
        <v>0</v>
      </c>
      <c r="K2" s="6">
        <v>0</v>
      </c>
      <c r="L2">
        <v>0</v>
      </c>
      <c r="M2" s="6">
        <v>0</v>
      </c>
      <c r="N2">
        <v>0</v>
      </c>
      <c r="O2" s="6">
        <v>0</v>
      </c>
      <c r="P2">
        <v>0</v>
      </c>
      <c r="Q2" s="6">
        <v>0</v>
      </c>
      <c r="R2">
        <v>0</v>
      </c>
      <c r="S2" s="6">
        <v>0</v>
      </c>
      <c r="T2">
        <v>0</v>
      </c>
      <c r="U2" s="6">
        <v>0</v>
      </c>
      <c r="V2">
        <v>0</v>
      </c>
      <c r="W2" s="6">
        <v>0</v>
      </c>
      <c r="X2">
        <v>0</v>
      </c>
      <c r="Y2" s="6">
        <v>0</v>
      </c>
    </row>
    <row r="3" spans="1:25" x14ac:dyDescent="0.35">
      <c r="A3" t="s">
        <v>118</v>
      </c>
      <c r="B3" s="17">
        <v>0</v>
      </c>
      <c r="C3" s="17">
        <v>10</v>
      </c>
      <c r="D3" s="17">
        <v>20</v>
      </c>
      <c r="E3" s="17">
        <v>30</v>
      </c>
      <c r="F3" s="17">
        <v>40</v>
      </c>
      <c r="G3" s="17">
        <v>50</v>
      </c>
      <c r="H3" s="17">
        <v>50</v>
      </c>
      <c r="I3" s="17">
        <v>50</v>
      </c>
      <c r="J3" s="17">
        <v>50</v>
      </c>
      <c r="K3" s="17">
        <v>50</v>
      </c>
      <c r="L3" s="17">
        <v>50</v>
      </c>
      <c r="M3" s="17">
        <v>50</v>
      </c>
      <c r="N3" s="17">
        <v>50</v>
      </c>
      <c r="O3" s="17">
        <v>50</v>
      </c>
      <c r="P3" s="17">
        <v>50</v>
      </c>
      <c r="Q3" s="17">
        <v>50</v>
      </c>
      <c r="R3" s="17">
        <v>50</v>
      </c>
      <c r="S3" s="17">
        <v>50</v>
      </c>
      <c r="T3" s="17">
        <v>50</v>
      </c>
      <c r="U3" s="17">
        <v>50</v>
      </c>
      <c r="V3" s="17">
        <v>50</v>
      </c>
      <c r="W3" s="17">
        <v>50</v>
      </c>
      <c r="X3" s="17">
        <v>50</v>
      </c>
      <c r="Y3" s="17">
        <v>50</v>
      </c>
    </row>
    <row r="4" spans="1:25" s="8" customFormat="1" x14ac:dyDescent="0.35">
      <c r="A4" s="8" t="s">
        <v>119</v>
      </c>
      <c r="B4" s="18">
        <v>0</v>
      </c>
      <c r="C4" s="18">
        <v>10</v>
      </c>
      <c r="D4" s="18">
        <v>20</v>
      </c>
      <c r="E4" s="18">
        <v>30</v>
      </c>
      <c r="F4" s="18">
        <v>40</v>
      </c>
      <c r="G4" s="18">
        <v>50</v>
      </c>
      <c r="H4" s="18">
        <v>55</v>
      </c>
      <c r="I4" s="18">
        <v>60</v>
      </c>
      <c r="J4" s="18">
        <v>65</v>
      </c>
      <c r="K4" s="18">
        <v>70</v>
      </c>
      <c r="L4" s="18">
        <v>75</v>
      </c>
      <c r="M4" s="18">
        <v>80</v>
      </c>
      <c r="N4" s="18">
        <v>85</v>
      </c>
      <c r="O4" s="18">
        <v>90</v>
      </c>
      <c r="P4" s="18">
        <v>95</v>
      </c>
      <c r="Q4" s="18">
        <v>100</v>
      </c>
      <c r="R4" s="18">
        <v>105</v>
      </c>
      <c r="S4" s="18">
        <v>110</v>
      </c>
      <c r="T4" s="18">
        <v>115</v>
      </c>
      <c r="U4" s="18">
        <v>120</v>
      </c>
      <c r="V4" s="18">
        <v>125</v>
      </c>
      <c r="W4" s="18">
        <v>130</v>
      </c>
      <c r="X4" s="18">
        <v>135</v>
      </c>
      <c r="Y4" s="18">
        <v>140</v>
      </c>
    </row>
    <row r="6" spans="1:25" x14ac:dyDescent="0.35">
      <c r="A6" s="1" t="s">
        <v>121</v>
      </c>
      <c r="B6">
        <v>2017</v>
      </c>
      <c r="C6" s="6">
        <v>2018</v>
      </c>
      <c r="D6">
        <v>2019</v>
      </c>
      <c r="E6" s="6">
        <v>2020</v>
      </c>
      <c r="F6">
        <v>2021</v>
      </c>
      <c r="G6" s="6">
        <v>2022</v>
      </c>
      <c r="H6">
        <v>2023</v>
      </c>
      <c r="I6" s="6">
        <v>2024</v>
      </c>
      <c r="J6">
        <v>2025</v>
      </c>
      <c r="K6" s="6">
        <v>2026</v>
      </c>
      <c r="L6">
        <v>2027</v>
      </c>
      <c r="M6" s="6">
        <v>2028</v>
      </c>
      <c r="N6">
        <v>2029</v>
      </c>
      <c r="O6" s="6">
        <v>2030</v>
      </c>
      <c r="P6">
        <v>2031</v>
      </c>
      <c r="Q6" s="6">
        <v>2032</v>
      </c>
      <c r="R6">
        <v>2033</v>
      </c>
      <c r="S6" s="6">
        <v>2034</v>
      </c>
      <c r="T6">
        <v>2035</v>
      </c>
      <c r="U6" s="6">
        <v>2036</v>
      </c>
      <c r="V6">
        <v>2037</v>
      </c>
      <c r="W6" s="6">
        <v>2038</v>
      </c>
      <c r="X6">
        <v>2039</v>
      </c>
      <c r="Y6" s="6">
        <v>2040</v>
      </c>
    </row>
    <row r="7" spans="1:25" x14ac:dyDescent="0.35">
      <c r="A7" t="s">
        <v>118</v>
      </c>
      <c r="B7" s="17">
        <f>B3/$Y3</f>
        <v>0</v>
      </c>
      <c r="C7" s="17">
        <f t="shared" ref="C7:Y7" si="0">C3/$Y3</f>
        <v>0.2</v>
      </c>
      <c r="D7" s="17">
        <f t="shared" si="0"/>
        <v>0.4</v>
      </c>
      <c r="E7" s="17">
        <f t="shared" si="0"/>
        <v>0.6</v>
      </c>
      <c r="F7" s="17">
        <f t="shared" si="0"/>
        <v>0.8</v>
      </c>
      <c r="G7" s="17">
        <f t="shared" si="0"/>
        <v>1</v>
      </c>
      <c r="H7" s="17">
        <f t="shared" si="0"/>
        <v>1</v>
      </c>
      <c r="I7" s="17">
        <f t="shared" si="0"/>
        <v>1</v>
      </c>
      <c r="J7" s="17">
        <f t="shared" si="0"/>
        <v>1</v>
      </c>
      <c r="K7" s="17">
        <f t="shared" si="0"/>
        <v>1</v>
      </c>
      <c r="L7" s="17">
        <f t="shared" si="0"/>
        <v>1</v>
      </c>
      <c r="M7" s="17">
        <f t="shared" si="0"/>
        <v>1</v>
      </c>
      <c r="N7" s="17">
        <f t="shared" si="0"/>
        <v>1</v>
      </c>
      <c r="O7" s="17">
        <f t="shared" si="0"/>
        <v>1</v>
      </c>
      <c r="P7" s="17">
        <f t="shared" si="0"/>
        <v>1</v>
      </c>
      <c r="Q7" s="17">
        <f t="shared" si="0"/>
        <v>1</v>
      </c>
      <c r="R7" s="17">
        <f t="shared" si="0"/>
        <v>1</v>
      </c>
      <c r="S7" s="17">
        <f t="shared" si="0"/>
        <v>1</v>
      </c>
      <c r="T7" s="17">
        <f t="shared" si="0"/>
        <v>1</v>
      </c>
      <c r="U7" s="17">
        <f t="shared" si="0"/>
        <v>1</v>
      </c>
      <c r="V7" s="17">
        <f t="shared" si="0"/>
        <v>1</v>
      </c>
      <c r="W7" s="17">
        <f t="shared" si="0"/>
        <v>1</v>
      </c>
      <c r="X7" s="17">
        <f t="shared" si="0"/>
        <v>1</v>
      </c>
      <c r="Y7" s="17">
        <f t="shared" si="0"/>
        <v>1</v>
      </c>
    </row>
    <row r="8" spans="1:25" s="8" customFormat="1" x14ac:dyDescent="0.35">
      <c r="A8" s="8" t="s">
        <v>119</v>
      </c>
      <c r="B8" s="18">
        <f>B4/$Y4</f>
        <v>0</v>
      </c>
      <c r="C8" s="18">
        <f t="shared" ref="C8:Y8" si="1">C4/$Y4</f>
        <v>7.1428571428571425E-2</v>
      </c>
      <c r="D8" s="18">
        <f t="shared" si="1"/>
        <v>0.14285714285714285</v>
      </c>
      <c r="E8" s="18">
        <f t="shared" si="1"/>
        <v>0.21428571428571427</v>
      </c>
      <c r="F8" s="18">
        <f t="shared" si="1"/>
        <v>0.2857142857142857</v>
      </c>
      <c r="G8" s="18">
        <f t="shared" si="1"/>
        <v>0.35714285714285715</v>
      </c>
      <c r="H8" s="18">
        <f t="shared" si="1"/>
        <v>0.39285714285714285</v>
      </c>
      <c r="I8" s="18">
        <f t="shared" si="1"/>
        <v>0.42857142857142855</v>
      </c>
      <c r="J8" s="18">
        <f t="shared" si="1"/>
        <v>0.4642857142857143</v>
      </c>
      <c r="K8" s="18">
        <f t="shared" si="1"/>
        <v>0.5</v>
      </c>
      <c r="L8" s="18">
        <f t="shared" si="1"/>
        <v>0.5357142857142857</v>
      </c>
      <c r="M8" s="18">
        <f t="shared" si="1"/>
        <v>0.5714285714285714</v>
      </c>
      <c r="N8" s="18">
        <f t="shared" si="1"/>
        <v>0.6071428571428571</v>
      </c>
      <c r="O8" s="18">
        <f t="shared" si="1"/>
        <v>0.6428571428571429</v>
      </c>
      <c r="P8" s="18">
        <f t="shared" si="1"/>
        <v>0.6785714285714286</v>
      </c>
      <c r="Q8" s="18">
        <f t="shared" si="1"/>
        <v>0.7142857142857143</v>
      </c>
      <c r="R8" s="18">
        <f t="shared" si="1"/>
        <v>0.75</v>
      </c>
      <c r="S8" s="18">
        <f t="shared" si="1"/>
        <v>0.7857142857142857</v>
      </c>
      <c r="T8" s="18">
        <f t="shared" si="1"/>
        <v>0.8214285714285714</v>
      </c>
      <c r="U8" s="18">
        <f t="shared" si="1"/>
        <v>0.8571428571428571</v>
      </c>
      <c r="V8" s="18">
        <f t="shared" si="1"/>
        <v>0.8928571428571429</v>
      </c>
      <c r="W8" s="18">
        <f t="shared" si="1"/>
        <v>0.9285714285714286</v>
      </c>
      <c r="X8" s="18">
        <f t="shared" si="1"/>
        <v>0.9642857142857143</v>
      </c>
      <c r="Y8" s="18">
        <f t="shared" si="1"/>
        <v>1</v>
      </c>
    </row>
    <row r="9" spans="1:25" x14ac:dyDescent="0.3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35">
      <c r="A10" s="1" t="s">
        <v>44</v>
      </c>
      <c r="B10" s="6">
        <v>2017</v>
      </c>
      <c r="C10" s="6">
        <v>2018</v>
      </c>
      <c r="D10">
        <v>2019</v>
      </c>
      <c r="E10" s="6">
        <v>2020</v>
      </c>
      <c r="F10" s="6">
        <v>2021</v>
      </c>
      <c r="G10">
        <v>2022</v>
      </c>
      <c r="H10" s="6">
        <v>2023</v>
      </c>
      <c r="I10" s="6">
        <v>2024</v>
      </c>
      <c r="J10">
        <v>2025</v>
      </c>
      <c r="K10" s="6">
        <v>2026</v>
      </c>
      <c r="L10" s="6">
        <v>2027</v>
      </c>
      <c r="M10">
        <v>2028</v>
      </c>
      <c r="N10" s="6">
        <v>2029</v>
      </c>
      <c r="O10" s="6">
        <v>2030</v>
      </c>
      <c r="P10">
        <v>2031</v>
      </c>
      <c r="Q10" s="6">
        <v>2032</v>
      </c>
      <c r="R10" s="6">
        <v>2033</v>
      </c>
      <c r="S10">
        <v>2034</v>
      </c>
      <c r="T10" s="6">
        <v>2035</v>
      </c>
      <c r="U10" s="6">
        <v>2036</v>
      </c>
      <c r="V10">
        <v>2037</v>
      </c>
      <c r="W10" s="6">
        <v>2038</v>
      </c>
      <c r="X10" s="6">
        <v>2039</v>
      </c>
      <c r="Y10">
        <v>2040</v>
      </c>
    </row>
    <row r="11" spans="1:25" x14ac:dyDescent="0.35">
      <c r="A11" t="s">
        <v>41</v>
      </c>
      <c r="B11" s="21">
        <v>10249.120000000001</v>
      </c>
      <c r="C11" s="21">
        <v>10249.120000000001</v>
      </c>
      <c r="D11" s="21">
        <v>9639.1200000000008</v>
      </c>
      <c r="E11" s="21">
        <v>9091.48</v>
      </c>
      <c r="F11" s="21">
        <v>8941.48</v>
      </c>
      <c r="G11" s="21">
        <v>8921.48</v>
      </c>
      <c r="H11" s="21">
        <v>9051.48</v>
      </c>
      <c r="I11" s="21">
        <v>9051.48</v>
      </c>
      <c r="J11" s="21">
        <v>8893.48</v>
      </c>
      <c r="K11" s="21">
        <v>8203.48</v>
      </c>
      <c r="L11" s="21">
        <v>7768.48</v>
      </c>
      <c r="M11" s="21">
        <v>6747.1</v>
      </c>
      <c r="N11" s="21">
        <v>5604.8</v>
      </c>
      <c r="O11" s="21">
        <v>5604.8</v>
      </c>
      <c r="P11" s="21">
        <v>5604.8</v>
      </c>
      <c r="Q11" s="21">
        <v>5604.8</v>
      </c>
      <c r="R11" s="21">
        <v>5604.8</v>
      </c>
      <c r="S11" s="21">
        <v>6004.8</v>
      </c>
      <c r="T11" s="21">
        <v>5848.8</v>
      </c>
      <c r="U11" s="21">
        <v>5848.8</v>
      </c>
      <c r="V11" s="21">
        <v>5543.8</v>
      </c>
      <c r="W11" s="21">
        <v>5543.8</v>
      </c>
      <c r="X11" s="21">
        <v>5388.8</v>
      </c>
      <c r="Y11" s="22">
        <v>5388.8</v>
      </c>
    </row>
    <row r="12" spans="1:25" x14ac:dyDescent="0.35">
      <c r="A12" t="s">
        <v>42</v>
      </c>
      <c r="B12" s="19">
        <v>9661.44</v>
      </c>
      <c r="C12" s="19">
        <v>9661.44</v>
      </c>
      <c r="D12" s="19">
        <v>9506.44</v>
      </c>
      <c r="E12" s="19">
        <v>8521.7999999999993</v>
      </c>
      <c r="F12" s="19">
        <v>7808.8</v>
      </c>
      <c r="G12" s="19">
        <v>6863.8</v>
      </c>
      <c r="H12" s="19">
        <v>6073.8</v>
      </c>
      <c r="I12" s="19">
        <v>6073.8</v>
      </c>
      <c r="J12" s="19">
        <v>6073.8</v>
      </c>
      <c r="K12" s="19">
        <v>5624.8</v>
      </c>
      <c r="L12" s="19">
        <v>5624.8</v>
      </c>
      <c r="M12" s="19">
        <v>3668.6</v>
      </c>
      <c r="N12" s="19">
        <v>3668.6</v>
      </c>
      <c r="O12" s="19">
        <v>2370.8000000000002</v>
      </c>
      <c r="P12" s="19">
        <v>2370.8000000000002</v>
      </c>
      <c r="Q12" s="19">
        <v>2370.8000000000002</v>
      </c>
      <c r="R12" s="19">
        <v>2370.8000000000002</v>
      </c>
      <c r="S12" s="19">
        <v>2370.8000000000002</v>
      </c>
      <c r="T12" s="19">
        <v>2214.8000000000002</v>
      </c>
      <c r="U12" s="19">
        <v>2214.8000000000002</v>
      </c>
      <c r="V12" s="19">
        <v>1938.8</v>
      </c>
      <c r="W12" s="19">
        <v>1938.8</v>
      </c>
      <c r="X12" s="19">
        <v>1783.8</v>
      </c>
      <c r="Y12" s="20">
        <v>1783.8</v>
      </c>
    </row>
    <row r="13" spans="1:25" s="8" customFormat="1" x14ac:dyDescent="0.35">
      <c r="A13" s="8" t="s">
        <v>43</v>
      </c>
      <c r="B13" s="24">
        <v>9661.44</v>
      </c>
      <c r="C13" s="24">
        <v>9661.44</v>
      </c>
      <c r="D13" s="24">
        <v>9506.44</v>
      </c>
      <c r="E13" s="24">
        <v>8521.7999999999993</v>
      </c>
      <c r="F13" s="24">
        <v>7808.8</v>
      </c>
      <c r="G13" s="24">
        <v>6863.8</v>
      </c>
      <c r="H13" s="24">
        <v>6073.8</v>
      </c>
      <c r="I13" s="24">
        <v>6073.8</v>
      </c>
      <c r="J13" s="24">
        <v>6073.8</v>
      </c>
      <c r="K13" s="24">
        <v>5624.8</v>
      </c>
      <c r="L13" s="24">
        <v>5624.8</v>
      </c>
      <c r="M13" s="24">
        <v>3668.6</v>
      </c>
      <c r="N13" s="24">
        <v>3668.6</v>
      </c>
      <c r="O13" s="24">
        <v>2370.8000000000002</v>
      </c>
      <c r="P13" s="24">
        <v>2370.8000000000002</v>
      </c>
      <c r="Q13" s="24">
        <v>2370.8000000000002</v>
      </c>
      <c r="R13" s="24">
        <v>2370.8000000000002</v>
      </c>
      <c r="S13" s="24">
        <v>2370.8000000000002</v>
      </c>
      <c r="T13" s="24">
        <v>2214.8000000000002</v>
      </c>
      <c r="U13" s="24">
        <v>2214.8000000000002</v>
      </c>
      <c r="V13" s="24">
        <v>1938.8</v>
      </c>
      <c r="W13" s="24">
        <v>1938.8</v>
      </c>
      <c r="X13" s="24">
        <v>1783.8</v>
      </c>
      <c r="Y13" s="25">
        <v>1783.8</v>
      </c>
    </row>
    <row r="15" spans="1:25" x14ac:dyDescent="0.35">
      <c r="A15" s="1" t="s">
        <v>44</v>
      </c>
      <c r="B15" s="6">
        <v>2017</v>
      </c>
      <c r="C15" s="6">
        <v>2018</v>
      </c>
      <c r="D15">
        <v>2019</v>
      </c>
      <c r="E15" s="6">
        <v>2020</v>
      </c>
      <c r="F15" s="6">
        <v>2021</v>
      </c>
      <c r="G15">
        <v>2022</v>
      </c>
      <c r="H15" s="6">
        <v>2023</v>
      </c>
      <c r="I15" s="6">
        <v>2024</v>
      </c>
      <c r="J15">
        <v>2025</v>
      </c>
      <c r="K15" s="6">
        <v>2026</v>
      </c>
      <c r="L15" s="6">
        <v>2027</v>
      </c>
      <c r="M15">
        <v>2028</v>
      </c>
      <c r="N15" s="6">
        <v>2029</v>
      </c>
      <c r="O15" s="6">
        <v>2030</v>
      </c>
      <c r="P15">
        <v>2031</v>
      </c>
      <c r="Q15" s="6">
        <v>2032</v>
      </c>
      <c r="R15" s="6">
        <v>2033</v>
      </c>
      <c r="S15">
        <v>2034</v>
      </c>
      <c r="T15" s="6">
        <v>2035</v>
      </c>
      <c r="U15" s="6">
        <v>2036</v>
      </c>
      <c r="V15">
        <v>2037</v>
      </c>
      <c r="W15" s="6">
        <v>2038</v>
      </c>
      <c r="X15" s="6">
        <v>2039</v>
      </c>
      <c r="Y15">
        <v>2040</v>
      </c>
    </row>
    <row r="16" spans="1:25" x14ac:dyDescent="0.35">
      <c r="A16" t="s">
        <v>41</v>
      </c>
      <c r="B16" s="21">
        <v>10249.120000000001</v>
      </c>
      <c r="C16" s="21">
        <v>10249.120000000001</v>
      </c>
      <c r="D16" s="21">
        <v>9639.1200000000008</v>
      </c>
      <c r="E16" s="21">
        <v>9091.48</v>
      </c>
      <c r="F16" s="21">
        <v>8941.48</v>
      </c>
      <c r="G16" s="21">
        <v>8921.48</v>
      </c>
      <c r="H16" s="21">
        <v>9051.48</v>
      </c>
      <c r="I16" s="21">
        <v>9051.48</v>
      </c>
      <c r="J16" s="21">
        <v>8893.48</v>
      </c>
      <c r="K16" s="21">
        <v>8203.48</v>
      </c>
      <c r="L16" s="21">
        <v>7768.48</v>
      </c>
      <c r="M16" s="21">
        <v>6747.1</v>
      </c>
      <c r="N16" s="21">
        <v>5604.8</v>
      </c>
      <c r="O16" s="21">
        <v>5604.8</v>
      </c>
      <c r="P16" s="21">
        <v>5604.8</v>
      </c>
      <c r="Q16" s="21">
        <v>5604.8</v>
      </c>
      <c r="R16" s="21">
        <v>5604.8</v>
      </c>
      <c r="S16" s="21">
        <v>6004.8</v>
      </c>
      <c r="T16" s="21">
        <v>5848.8</v>
      </c>
      <c r="U16" s="21">
        <v>5848.8</v>
      </c>
      <c r="V16" s="21">
        <v>5543.8</v>
      </c>
      <c r="W16" s="21">
        <v>5543.8</v>
      </c>
      <c r="X16" s="21">
        <v>5388.8</v>
      </c>
      <c r="Y16" s="22">
        <v>5388.8</v>
      </c>
    </row>
    <row r="17" spans="1:25" x14ac:dyDescent="0.35">
      <c r="A17" t="s">
        <v>42</v>
      </c>
      <c r="B17" s="19">
        <v>9661.44</v>
      </c>
      <c r="C17" s="19">
        <v>9661.44</v>
      </c>
      <c r="D17" s="19">
        <v>9506.44</v>
      </c>
      <c r="E17" s="19">
        <v>8521.7999999999993</v>
      </c>
      <c r="F17" s="19">
        <v>7808.8</v>
      </c>
      <c r="G17" s="19">
        <v>6863.8</v>
      </c>
      <c r="H17" s="19">
        <v>6073.8</v>
      </c>
      <c r="I17" s="19">
        <v>6073.8</v>
      </c>
      <c r="J17" s="19">
        <v>6073.8</v>
      </c>
      <c r="K17" s="19">
        <v>5624.8</v>
      </c>
      <c r="L17" s="19">
        <v>5624.8</v>
      </c>
      <c r="M17" s="19">
        <v>3668.6</v>
      </c>
      <c r="N17" s="19">
        <v>3668.6</v>
      </c>
      <c r="O17" s="19">
        <v>2370.8000000000002</v>
      </c>
      <c r="P17" s="19">
        <v>2370.8000000000002</v>
      </c>
      <c r="Q17" s="19">
        <v>2370.8000000000002</v>
      </c>
      <c r="R17" s="19">
        <v>2370.8000000000002</v>
      </c>
      <c r="S17" s="19">
        <v>2370.8000000000002</v>
      </c>
      <c r="T17" s="19">
        <v>2214.8000000000002</v>
      </c>
      <c r="U17" s="19">
        <v>2214.8000000000002</v>
      </c>
      <c r="V17" s="19">
        <v>1938.8</v>
      </c>
      <c r="W17" s="19">
        <v>1938.8</v>
      </c>
      <c r="X17" s="19">
        <v>1783.8</v>
      </c>
      <c r="Y17" s="20">
        <v>1783.8</v>
      </c>
    </row>
    <row r="18" spans="1:25" s="8" customFormat="1" x14ac:dyDescent="0.35">
      <c r="A18" s="8" t="s">
        <v>43</v>
      </c>
      <c r="B18" s="24">
        <v>9661.44</v>
      </c>
      <c r="C18" s="24">
        <v>9661.44</v>
      </c>
      <c r="D18" s="24">
        <v>9506.44</v>
      </c>
      <c r="E18" s="24">
        <v>8521.7999999999993</v>
      </c>
      <c r="F18" s="24">
        <v>7808.8</v>
      </c>
      <c r="G18" s="24">
        <v>6863.8</v>
      </c>
      <c r="H18" s="24">
        <v>6073.8</v>
      </c>
      <c r="I18" s="24">
        <v>6073.8</v>
      </c>
      <c r="J18" s="24">
        <v>6073.8</v>
      </c>
      <c r="K18" s="24">
        <v>5624.8</v>
      </c>
      <c r="L18" s="24">
        <v>5624.8</v>
      </c>
      <c r="M18" s="24">
        <v>3668.6</v>
      </c>
      <c r="N18" s="24">
        <v>3668.6</v>
      </c>
      <c r="O18" s="24">
        <v>2370.8000000000002</v>
      </c>
      <c r="P18" s="24">
        <v>2370.8000000000002</v>
      </c>
      <c r="Q18" s="24">
        <v>2370.8000000000002</v>
      </c>
      <c r="R18" s="24">
        <v>2370.8000000000002</v>
      </c>
      <c r="S18" s="24">
        <v>2370.8000000000002</v>
      </c>
      <c r="T18" s="24">
        <v>2214.8000000000002</v>
      </c>
      <c r="U18" s="24">
        <v>2214.8000000000002</v>
      </c>
      <c r="V18" s="24">
        <v>1938.8</v>
      </c>
      <c r="W18" s="24">
        <v>1938.8</v>
      </c>
      <c r="X18" s="24">
        <v>1783.8</v>
      </c>
      <c r="Y18" s="25">
        <v>1783.8</v>
      </c>
    </row>
    <row r="20" spans="1:25" x14ac:dyDescent="0.35">
      <c r="A20" s="1" t="s">
        <v>44</v>
      </c>
      <c r="B20" s="6">
        <v>2017</v>
      </c>
      <c r="C20" s="6">
        <v>2018</v>
      </c>
      <c r="D20">
        <v>2019</v>
      </c>
      <c r="E20" s="6">
        <v>2020</v>
      </c>
      <c r="F20" s="6">
        <v>2021</v>
      </c>
      <c r="G20">
        <v>2022</v>
      </c>
      <c r="H20" s="6">
        <v>2023</v>
      </c>
      <c r="I20" s="6">
        <v>2024</v>
      </c>
      <c r="J20">
        <v>2025</v>
      </c>
      <c r="K20" s="6">
        <v>2026</v>
      </c>
      <c r="L20" s="6">
        <v>2027</v>
      </c>
      <c r="M20">
        <v>2028</v>
      </c>
      <c r="N20" s="6">
        <v>2029</v>
      </c>
      <c r="O20" s="6">
        <v>2030</v>
      </c>
      <c r="P20">
        <v>2031</v>
      </c>
      <c r="Q20" s="6">
        <v>2032</v>
      </c>
      <c r="R20" s="6">
        <v>2033</v>
      </c>
      <c r="S20">
        <v>2034</v>
      </c>
      <c r="T20" s="6">
        <v>2035</v>
      </c>
      <c r="U20" s="6">
        <v>2036</v>
      </c>
      <c r="V20">
        <v>2037</v>
      </c>
      <c r="W20" s="6">
        <v>2038</v>
      </c>
      <c r="X20" s="6">
        <v>2039</v>
      </c>
      <c r="Y20">
        <v>2040</v>
      </c>
    </row>
    <row r="21" spans="1:25" x14ac:dyDescent="0.35">
      <c r="A21" t="s">
        <v>41</v>
      </c>
      <c r="B21" s="21">
        <v>10249.120000000001</v>
      </c>
      <c r="C21" s="21">
        <v>10249.120000000001</v>
      </c>
      <c r="D21" s="21">
        <v>9639.1200000000008</v>
      </c>
      <c r="E21" s="21">
        <v>9091.48</v>
      </c>
      <c r="F21" s="21">
        <v>8941.48</v>
      </c>
      <c r="G21" s="21">
        <v>8921.48</v>
      </c>
      <c r="H21" s="21">
        <v>9051.48</v>
      </c>
      <c r="I21" s="21">
        <v>9051.48</v>
      </c>
      <c r="J21" s="21">
        <v>8893.48</v>
      </c>
      <c r="K21" s="21">
        <v>8203.48</v>
      </c>
      <c r="L21" s="21">
        <v>7768.48</v>
      </c>
      <c r="M21" s="21">
        <v>6747.1</v>
      </c>
      <c r="N21" s="21">
        <v>5604.8</v>
      </c>
      <c r="O21" s="21">
        <v>5604.8</v>
      </c>
      <c r="P21" s="21">
        <v>5604.8</v>
      </c>
      <c r="Q21" s="21">
        <v>5604.8</v>
      </c>
      <c r="R21" s="21">
        <v>5604.8</v>
      </c>
      <c r="S21" s="21">
        <v>6004.8</v>
      </c>
      <c r="T21" s="21">
        <v>5848.8</v>
      </c>
      <c r="U21" s="21">
        <v>5848.8</v>
      </c>
      <c r="V21" s="21">
        <v>5543.8</v>
      </c>
      <c r="W21" s="21">
        <v>5543.8</v>
      </c>
      <c r="X21" s="21">
        <v>5388.8</v>
      </c>
      <c r="Y21" s="22">
        <v>5388.8</v>
      </c>
    </row>
    <row r="22" spans="1:25" x14ac:dyDescent="0.35">
      <c r="A22" t="s">
        <v>42</v>
      </c>
      <c r="B22" s="19">
        <v>9661.44</v>
      </c>
      <c r="C22" s="19">
        <v>9661.44</v>
      </c>
      <c r="D22" s="19">
        <v>9506.44</v>
      </c>
      <c r="E22" s="19">
        <v>8521.7999999999993</v>
      </c>
      <c r="F22" s="19">
        <v>7808.8</v>
      </c>
      <c r="G22" s="19">
        <v>6863.8</v>
      </c>
      <c r="H22" s="19">
        <v>6073.8</v>
      </c>
      <c r="I22" s="19">
        <v>6073.8</v>
      </c>
      <c r="J22" s="19">
        <v>6073.8</v>
      </c>
      <c r="K22" s="19">
        <v>5624.8</v>
      </c>
      <c r="L22" s="19">
        <v>5624.8</v>
      </c>
      <c r="M22" s="19">
        <v>3668.6</v>
      </c>
      <c r="N22" s="19">
        <v>3668.6</v>
      </c>
      <c r="O22" s="19">
        <v>2370.8000000000002</v>
      </c>
      <c r="P22" s="19">
        <v>2370.8000000000002</v>
      </c>
      <c r="Q22" s="19">
        <v>2370.8000000000002</v>
      </c>
      <c r="R22" s="19">
        <v>2370.8000000000002</v>
      </c>
      <c r="S22" s="19">
        <v>2370.8000000000002</v>
      </c>
      <c r="T22" s="19">
        <v>2214.8000000000002</v>
      </c>
      <c r="U22" s="19">
        <v>2214.8000000000002</v>
      </c>
      <c r="V22" s="19">
        <v>1938.8</v>
      </c>
      <c r="W22" s="19">
        <v>1938.8</v>
      </c>
      <c r="X22" s="19">
        <v>1783.8</v>
      </c>
      <c r="Y22" s="20">
        <v>1783.8</v>
      </c>
    </row>
    <row r="23" spans="1:25" s="8" customFormat="1" x14ac:dyDescent="0.35">
      <c r="A23" s="8" t="s">
        <v>43</v>
      </c>
      <c r="B23" s="24">
        <v>9661.44</v>
      </c>
      <c r="C23" s="24">
        <v>9661.44</v>
      </c>
      <c r="D23" s="24">
        <v>9506.44</v>
      </c>
      <c r="E23" s="24">
        <v>8521.7999999999993</v>
      </c>
      <c r="F23" s="24">
        <v>7808.8</v>
      </c>
      <c r="G23" s="24">
        <v>6863.8</v>
      </c>
      <c r="H23" s="24">
        <v>6073.8</v>
      </c>
      <c r="I23" s="24">
        <v>6073.8</v>
      </c>
      <c r="J23" s="24">
        <v>6073.8</v>
      </c>
      <c r="K23" s="24">
        <v>5624.8</v>
      </c>
      <c r="L23" s="24">
        <v>5624.8</v>
      </c>
      <c r="M23" s="24">
        <v>3668.6</v>
      </c>
      <c r="N23" s="24">
        <v>3668.6</v>
      </c>
      <c r="O23" s="24">
        <v>2370.8000000000002</v>
      </c>
      <c r="P23" s="24">
        <v>2370.8000000000002</v>
      </c>
      <c r="Q23" s="24">
        <v>2370.8000000000002</v>
      </c>
      <c r="R23" s="24">
        <v>2370.8000000000002</v>
      </c>
      <c r="S23" s="24">
        <v>2370.8000000000002</v>
      </c>
      <c r="T23" s="24">
        <v>2214.8000000000002</v>
      </c>
      <c r="U23" s="24">
        <v>2214.8000000000002</v>
      </c>
      <c r="V23" s="24">
        <v>1938.8</v>
      </c>
      <c r="W23" s="24">
        <v>1938.8</v>
      </c>
      <c r="X23" s="24">
        <v>1783.8</v>
      </c>
      <c r="Y23" s="25">
        <v>1783.8</v>
      </c>
    </row>
    <row r="25" spans="1:25" x14ac:dyDescent="0.35">
      <c r="A25" s="1" t="s">
        <v>120</v>
      </c>
      <c r="B25">
        <v>2017</v>
      </c>
      <c r="C25" s="6">
        <v>2018</v>
      </c>
      <c r="D25">
        <v>2019</v>
      </c>
      <c r="E25" s="6">
        <v>2020</v>
      </c>
      <c r="F25">
        <v>2021</v>
      </c>
      <c r="G25" s="6">
        <v>2022</v>
      </c>
      <c r="H25">
        <v>2023</v>
      </c>
      <c r="I25" s="6">
        <v>2024</v>
      </c>
      <c r="J25">
        <v>2025</v>
      </c>
      <c r="K25" s="6">
        <v>2026</v>
      </c>
      <c r="L25">
        <v>2027</v>
      </c>
      <c r="M25" s="6">
        <v>2028</v>
      </c>
      <c r="N25">
        <v>2029</v>
      </c>
      <c r="O25" s="6">
        <v>2030</v>
      </c>
      <c r="P25">
        <v>2031</v>
      </c>
      <c r="Q25" s="6">
        <v>2032</v>
      </c>
      <c r="R25">
        <v>2033</v>
      </c>
      <c r="S25" s="6">
        <v>2034</v>
      </c>
      <c r="T25">
        <v>2035</v>
      </c>
      <c r="U25" s="6">
        <v>2036</v>
      </c>
      <c r="V25">
        <v>2037</v>
      </c>
      <c r="W25" s="6">
        <v>2038</v>
      </c>
      <c r="X25">
        <v>2039</v>
      </c>
      <c r="Y25" s="6">
        <v>2040</v>
      </c>
    </row>
    <row r="26" spans="1:25" x14ac:dyDescent="0.35">
      <c r="A26" t="s">
        <v>41</v>
      </c>
      <c r="B26" s="5">
        <v>0</v>
      </c>
      <c r="C26" s="5">
        <f>(B21-C21)</f>
        <v>0</v>
      </c>
      <c r="D26" s="5">
        <f t="shared" ref="D26:Y28" si="2">(C21-D21)</f>
        <v>610</v>
      </c>
      <c r="E26" s="5">
        <f t="shared" si="2"/>
        <v>547.64000000000124</v>
      </c>
      <c r="F26" s="5">
        <f t="shared" si="2"/>
        <v>150</v>
      </c>
      <c r="G26" s="5">
        <f t="shared" si="2"/>
        <v>20</v>
      </c>
      <c r="H26" s="5">
        <f t="shared" si="2"/>
        <v>-130</v>
      </c>
      <c r="I26" s="5">
        <f t="shared" si="2"/>
        <v>0</v>
      </c>
      <c r="J26" s="5">
        <f t="shared" si="2"/>
        <v>158</v>
      </c>
      <c r="K26" s="5">
        <f t="shared" si="2"/>
        <v>690</v>
      </c>
      <c r="L26" s="5">
        <f t="shared" si="2"/>
        <v>435</v>
      </c>
      <c r="M26" s="5">
        <f t="shared" si="2"/>
        <v>1021.3799999999992</v>
      </c>
      <c r="N26" s="5">
        <f t="shared" si="2"/>
        <v>1142.3000000000002</v>
      </c>
      <c r="O26" s="5">
        <f t="shared" si="2"/>
        <v>0</v>
      </c>
      <c r="P26" s="5">
        <f t="shared" si="2"/>
        <v>0</v>
      </c>
      <c r="Q26" s="5">
        <f t="shared" si="2"/>
        <v>0</v>
      </c>
      <c r="R26" s="5">
        <f t="shared" si="2"/>
        <v>0</v>
      </c>
      <c r="S26" s="5">
        <f t="shared" si="2"/>
        <v>-400</v>
      </c>
      <c r="T26" s="5">
        <f t="shared" si="2"/>
        <v>156</v>
      </c>
      <c r="U26" s="5">
        <f t="shared" si="2"/>
        <v>0</v>
      </c>
      <c r="V26" s="5">
        <f t="shared" si="2"/>
        <v>305</v>
      </c>
      <c r="W26" s="5">
        <f t="shared" si="2"/>
        <v>0</v>
      </c>
      <c r="X26" s="5">
        <f t="shared" si="2"/>
        <v>155</v>
      </c>
      <c r="Y26" s="5">
        <f t="shared" si="2"/>
        <v>0</v>
      </c>
    </row>
    <row r="27" spans="1:25" x14ac:dyDescent="0.35">
      <c r="A27" t="s">
        <v>42</v>
      </c>
      <c r="B27" s="5">
        <v>0</v>
      </c>
      <c r="C27" s="5">
        <f t="shared" ref="C27:R28" si="3">(B22-C22)</f>
        <v>0</v>
      </c>
      <c r="D27" s="5">
        <f t="shared" si="3"/>
        <v>155</v>
      </c>
      <c r="E27" s="5">
        <f t="shared" si="3"/>
        <v>984.64000000000124</v>
      </c>
      <c r="F27" s="5">
        <f t="shared" si="3"/>
        <v>712.99999999999909</v>
      </c>
      <c r="G27" s="5">
        <f t="shared" si="3"/>
        <v>945</v>
      </c>
      <c r="H27" s="5">
        <f t="shared" si="3"/>
        <v>790</v>
      </c>
      <c r="I27" s="5">
        <f t="shared" si="3"/>
        <v>0</v>
      </c>
      <c r="J27" s="5">
        <f t="shared" si="3"/>
        <v>0</v>
      </c>
      <c r="K27" s="5">
        <f t="shared" si="3"/>
        <v>449</v>
      </c>
      <c r="L27" s="5">
        <f t="shared" si="3"/>
        <v>0</v>
      </c>
      <c r="M27" s="5">
        <f t="shared" si="3"/>
        <v>1956.2000000000003</v>
      </c>
      <c r="N27" s="5">
        <f t="shared" si="3"/>
        <v>0</v>
      </c>
      <c r="O27" s="5">
        <f t="shared" si="3"/>
        <v>1297.7999999999997</v>
      </c>
      <c r="P27" s="5">
        <f t="shared" si="3"/>
        <v>0</v>
      </c>
      <c r="Q27" s="5">
        <f t="shared" si="3"/>
        <v>0</v>
      </c>
      <c r="R27" s="5">
        <f t="shared" si="3"/>
        <v>0</v>
      </c>
      <c r="S27" s="5">
        <f t="shared" si="2"/>
        <v>0</v>
      </c>
      <c r="T27" s="5">
        <f t="shared" si="2"/>
        <v>156</v>
      </c>
      <c r="U27" s="5">
        <f t="shared" si="2"/>
        <v>0</v>
      </c>
      <c r="V27" s="5">
        <f t="shared" si="2"/>
        <v>276.00000000000023</v>
      </c>
      <c r="W27" s="5">
        <f t="shared" si="2"/>
        <v>0</v>
      </c>
      <c r="X27" s="5">
        <f t="shared" si="2"/>
        <v>155</v>
      </c>
      <c r="Y27" s="5">
        <f t="shared" si="2"/>
        <v>0</v>
      </c>
    </row>
    <row r="28" spans="1:25" s="8" customFormat="1" x14ac:dyDescent="0.35">
      <c r="A28" s="8" t="s">
        <v>43</v>
      </c>
      <c r="B28" s="26">
        <v>0</v>
      </c>
      <c r="C28" s="26">
        <f t="shared" si="3"/>
        <v>0</v>
      </c>
      <c r="D28" s="26">
        <f t="shared" si="2"/>
        <v>155</v>
      </c>
      <c r="E28" s="26">
        <f t="shared" si="2"/>
        <v>984.64000000000124</v>
      </c>
      <c r="F28" s="26">
        <f t="shared" si="2"/>
        <v>712.99999999999909</v>
      </c>
      <c r="G28" s="26">
        <f t="shared" si="2"/>
        <v>945</v>
      </c>
      <c r="H28" s="26">
        <f t="shared" si="2"/>
        <v>790</v>
      </c>
      <c r="I28" s="26">
        <f t="shared" si="2"/>
        <v>0</v>
      </c>
      <c r="J28" s="26">
        <f t="shared" si="2"/>
        <v>0</v>
      </c>
      <c r="K28" s="26">
        <f t="shared" si="2"/>
        <v>449</v>
      </c>
      <c r="L28" s="26">
        <f t="shared" si="2"/>
        <v>0</v>
      </c>
      <c r="M28" s="26">
        <f t="shared" si="2"/>
        <v>1956.2000000000003</v>
      </c>
      <c r="N28" s="26">
        <f t="shared" si="2"/>
        <v>0</v>
      </c>
      <c r="O28" s="26">
        <f t="shared" si="2"/>
        <v>1297.7999999999997</v>
      </c>
      <c r="P28" s="26">
        <f t="shared" si="2"/>
        <v>0</v>
      </c>
      <c r="Q28" s="26">
        <f t="shared" si="2"/>
        <v>0</v>
      </c>
      <c r="R28" s="26">
        <f t="shared" si="2"/>
        <v>0</v>
      </c>
      <c r="S28" s="26">
        <f t="shared" si="2"/>
        <v>0</v>
      </c>
      <c r="T28" s="26">
        <f t="shared" si="2"/>
        <v>156</v>
      </c>
      <c r="U28" s="26">
        <f t="shared" si="2"/>
        <v>0</v>
      </c>
      <c r="V28" s="26">
        <f t="shared" si="2"/>
        <v>276.00000000000023</v>
      </c>
      <c r="W28" s="26">
        <f t="shared" si="2"/>
        <v>0</v>
      </c>
      <c r="X28" s="26">
        <f t="shared" si="2"/>
        <v>155</v>
      </c>
      <c r="Y28" s="26">
        <f t="shared" si="2"/>
        <v>0</v>
      </c>
    </row>
    <row r="30" spans="1:25" x14ac:dyDescent="0.35">
      <c r="A30" s="1" t="s">
        <v>68</v>
      </c>
      <c r="C30" s="7" t="s">
        <v>74</v>
      </c>
    </row>
    <row r="31" spans="1:25" x14ac:dyDescent="0.35">
      <c r="A31" t="s">
        <v>41</v>
      </c>
      <c r="B31" s="6">
        <f>SUMIF(B26:Y26,"&gt;0",B26:Y26)</f>
        <v>5390.3200000000006</v>
      </c>
      <c r="C31" s="10">
        <v>46060.181540000005</v>
      </c>
    </row>
    <row r="32" spans="1:25" x14ac:dyDescent="0.35">
      <c r="A32" t="s">
        <v>42</v>
      </c>
      <c r="B32" s="6">
        <f t="shared" ref="B32:B33" si="4">SUMIF(B27:Y27,"&gt;0",B27:Y27)</f>
        <v>7877.6399999999994</v>
      </c>
      <c r="C32" s="10">
        <v>201720.00146999999</v>
      </c>
    </row>
    <row r="33" spans="1:3" s="8" customFormat="1" x14ac:dyDescent="0.35">
      <c r="A33" s="8" t="s">
        <v>43</v>
      </c>
      <c r="B33" s="9">
        <f t="shared" si="4"/>
        <v>7877.6399999999994</v>
      </c>
      <c r="C33" s="27">
        <v>261331.7605</v>
      </c>
    </row>
    <row r="34" spans="1:3" x14ac:dyDescent="0.35">
      <c r="B34" s="5"/>
    </row>
    <row r="35" spans="1:3" x14ac:dyDescent="0.35">
      <c r="A35" s="1" t="s">
        <v>45</v>
      </c>
    </row>
    <row r="36" spans="1:3" x14ac:dyDescent="0.35">
      <c r="A36" t="s">
        <v>42</v>
      </c>
      <c r="B36">
        <v>37</v>
      </c>
      <c r="C36" s="6"/>
    </row>
    <row r="37" spans="1:3" x14ac:dyDescent="0.35">
      <c r="C37" s="6"/>
    </row>
    <row r="41" spans="1:3" x14ac:dyDescent="0.35">
      <c r="A41" s="1"/>
    </row>
    <row r="42" spans="1:3" x14ac:dyDescent="0.35">
      <c r="B42" s="5"/>
    </row>
    <row r="45" spans="1:3" x14ac:dyDescent="0.35">
      <c r="A45" s="1"/>
    </row>
    <row r="46" spans="1:3" x14ac:dyDescent="0.35">
      <c r="B46" s="4"/>
    </row>
    <row r="47" spans="1:3" x14ac:dyDescent="0.35">
      <c r="B47" s="4"/>
    </row>
    <row r="48" spans="1:3" x14ac:dyDescent="0.35">
      <c r="B48" s="4"/>
    </row>
    <row r="49" spans="2:2" x14ac:dyDescent="0.35">
      <c r="B49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6" sqref="A6"/>
    </sheetView>
  </sheetViews>
  <sheetFormatPr defaultRowHeight="14.5" x14ac:dyDescent="0.35"/>
  <cols>
    <col min="1" max="1" width="30.453125" customWidth="1"/>
  </cols>
  <sheetData>
    <row r="1" spans="1:35" x14ac:dyDescent="0.35">
      <c r="A1" t="s">
        <v>128</v>
      </c>
    </row>
    <row r="2" spans="1:35" x14ac:dyDescent="0.35">
      <c r="A2" s="6">
        <f>Calculations!B32-Calculations!B31</f>
        <v>2487.3199999999988</v>
      </c>
    </row>
    <row r="4" spans="1:35" x14ac:dyDescent="0.35">
      <c r="A4" t="s">
        <v>127</v>
      </c>
    </row>
    <row r="5" spans="1:35" x14ac:dyDescent="0.35">
      <c r="A5">
        <f>SUM(B10:AI10)</f>
        <v>2472.7749399999993</v>
      </c>
    </row>
    <row r="7" spans="1:35" x14ac:dyDescent="0.35">
      <c r="A7" t="s">
        <v>46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x14ac:dyDescent="0.35">
      <c r="A8" t="s">
        <v>173</v>
      </c>
      <c r="B8" t="s">
        <v>47</v>
      </c>
    </row>
    <row r="9" spans="1:35" x14ac:dyDescent="0.35">
      <c r="A9" t="s">
        <v>174</v>
      </c>
    </row>
    <row r="10" spans="1:35" x14ac:dyDescent="0.35">
      <c r="A10" t="s">
        <v>131</v>
      </c>
      <c r="B10">
        <v>0</v>
      </c>
      <c r="C10">
        <v>202.49727999999999</v>
      </c>
      <c r="D10">
        <v>340.62714</v>
      </c>
      <c r="E10">
        <v>587.74645999999996</v>
      </c>
      <c r="F10">
        <v>581.05402000000004</v>
      </c>
      <c r="G10">
        <v>600.42571999999996</v>
      </c>
      <c r="H10">
        <v>32.175699999999999</v>
      </c>
      <c r="I10">
        <v>1.5906899999999999</v>
      </c>
      <c r="J10">
        <v>2.6410800000000001</v>
      </c>
      <c r="K10">
        <v>7.5746200000000004</v>
      </c>
      <c r="L10">
        <v>17.469370000000001</v>
      </c>
      <c r="M10">
        <v>13.180289999999999</v>
      </c>
      <c r="N10">
        <v>25.430440000000001</v>
      </c>
      <c r="O10">
        <v>30.69087</v>
      </c>
      <c r="P10">
        <v>4.9332599999999998</v>
      </c>
      <c r="Q10">
        <v>2.4753799999999999</v>
      </c>
      <c r="R10">
        <v>2.1006399999999998</v>
      </c>
      <c r="S10">
        <v>2.03064</v>
      </c>
      <c r="T10">
        <v>1.8694500000000001</v>
      </c>
      <c r="U10">
        <v>4.8247200000000001</v>
      </c>
      <c r="V10">
        <v>3.0144099999999998</v>
      </c>
      <c r="W10">
        <v>7.5307300000000001</v>
      </c>
      <c r="X10">
        <v>9.4570000000000001E-2</v>
      </c>
      <c r="Y10">
        <v>0.79745999999999995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49</v>
      </c>
      <c r="B11">
        <v>0</v>
      </c>
      <c r="C11">
        <v>6715.1816399999998</v>
      </c>
      <c r="D11">
        <v>6621.3945299999996</v>
      </c>
      <c r="E11">
        <v>6473.4238299999997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9"/>
  <sheetViews>
    <sheetView topLeftCell="A143" zoomScale="85" zoomScaleNormal="85" workbookViewId="0">
      <selection activeCell="B170" sqref="B170"/>
    </sheetView>
  </sheetViews>
  <sheetFormatPr defaultRowHeight="14.5" x14ac:dyDescent="0.35"/>
  <cols>
    <col min="1" max="1" width="40.81640625" customWidth="1"/>
    <col min="2" max="2" width="39.7265625" customWidth="1"/>
    <col min="3" max="3" width="31" customWidth="1"/>
    <col min="4" max="4" width="27.81640625" bestFit="1" customWidth="1"/>
    <col min="5" max="5" width="25.7265625" bestFit="1" customWidth="1"/>
    <col min="6" max="36" width="11.7265625" bestFit="1" customWidth="1"/>
  </cols>
  <sheetData>
    <row r="1" spans="1:36" x14ac:dyDescent="0.35">
      <c r="A1" s="15" t="s">
        <v>111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35">
      <c r="A2" s="1" t="s">
        <v>69</v>
      </c>
    </row>
    <row r="3" spans="1:36" x14ac:dyDescent="0.35">
      <c r="A3" t="s">
        <v>46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6" x14ac:dyDescent="0.35">
      <c r="A4" t="s">
        <v>130</v>
      </c>
      <c r="B4" t="s">
        <v>47</v>
      </c>
    </row>
    <row r="5" spans="1:36" x14ac:dyDescent="0.35">
      <c r="A5" t="s">
        <v>69</v>
      </c>
    </row>
    <row r="6" spans="1:36" x14ac:dyDescent="0.35">
      <c r="A6" t="s">
        <v>131</v>
      </c>
      <c r="B6">
        <v>93.476789999999994</v>
      </c>
      <c r="C6">
        <v>94.149190000000004</v>
      </c>
      <c r="D6">
        <v>93.745609999999999</v>
      </c>
      <c r="E6">
        <v>93.34975</v>
      </c>
      <c r="F6">
        <v>93.091999999999999</v>
      </c>
      <c r="G6">
        <v>92.850970000000004</v>
      </c>
      <c r="H6">
        <v>92.692400000000006</v>
      </c>
      <c r="I6">
        <v>92.325069999999997</v>
      </c>
      <c r="J6">
        <v>92.085570000000004</v>
      </c>
      <c r="K6">
        <v>91.835819999999998</v>
      </c>
      <c r="L6">
        <v>91.414259999999999</v>
      </c>
      <c r="M6">
        <v>91.11636</v>
      </c>
      <c r="N6">
        <v>90.798550000000006</v>
      </c>
      <c r="O6">
        <v>90.485960000000006</v>
      </c>
      <c r="P6">
        <v>90.342119999999994</v>
      </c>
      <c r="Q6">
        <v>90.250500000000002</v>
      </c>
      <c r="R6">
        <v>90.093800000000002</v>
      </c>
      <c r="S6">
        <v>89.978899999999996</v>
      </c>
      <c r="T6">
        <v>89.808269999999993</v>
      </c>
      <c r="U6">
        <v>89.70908</v>
      </c>
      <c r="V6">
        <v>89.539050000000003</v>
      </c>
      <c r="W6">
        <v>89.467150000000004</v>
      </c>
      <c r="X6">
        <v>89.333529999999996</v>
      </c>
      <c r="Y6">
        <v>89.230059999999995</v>
      </c>
      <c r="Z6">
        <v>89.086380000000005</v>
      </c>
      <c r="AA6">
        <v>88.957220000000007</v>
      </c>
      <c r="AB6">
        <v>88.828059999999994</v>
      </c>
      <c r="AC6">
        <v>88.698899999999995</v>
      </c>
      <c r="AD6">
        <v>88.569659999999999</v>
      </c>
      <c r="AE6">
        <v>88.4405</v>
      </c>
      <c r="AF6">
        <v>88.311329999999998</v>
      </c>
      <c r="AG6">
        <v>88.182169999999999</v>
      </c>
      <c r="AH6">
        <v>88.05301</v>
      </c>
      <c r="AI6">
        <v>87.923850000000002</v>
      </c>
    </row>
    <row r="7" spans="1:36" x14ac:dyDescent="0.35">
      <c r="A7" t="s">
        <v>132</v>
      </c>
      <c r="B7">
        <v>48.723790000000001</v>
      </c>
      <c r="C7">
        <v>52.621830000000003</v>
      </c>
      <c r="D7">
        <v>53.982700000000001</v>
      </c>
      <c r="E7">
        <v>56.045140000000004</v>
      </c>
      <c r="F7">
        <v>59.479059999999997</v>
      </c>
      <c r="G7">
        <v>62.514870000000002</v>
      </c>
      <c r="H7">
        <v>62.482019999999999</v>
      </c>
      <c r="I7">
        <v>63.713380000000001</v>
      </c>
      <c r="J7">
        <v>63.815910000000002</v>
      </c>
      <c r="K7">
        <v>63.58108</v>
      </c>
      <c r="L7">
        <v>63.440399999999997</v>
      </c>
      <c r="M7">
        <v>63.370399999999997</v>
      </c>
      <c r="N7">
        <v>63.255429999999997</v>
      </c>
      <c r="O7">
        <v>63.130839999999999</v>
      </c>
      <c r="P7">
        <v>63.017659999999999</v>
      </c>
      <c r="Q7">
        <v>62.979460000000003</v>
      </c>
      <c r="R7">
        <v>62.945529999999998</v>
      </c>
      <c r="S7">
        <v>62.845910000000003</v>
      </c>
      <c r="T7">
        <v>62.742100000000001</v>
      </c>
      <c r="U7">
        <v>62.638030000000001</v>
      </c>
      <c r="V7">
        <v>62.604469999999999</v>
      </c>
      <c r="W7">
        <v>62.62867</v>
      </c>
      <c r="X7">
        <v>62.595059999999997</v>
      </c>
      <c r="Y7">
        <v>62.686889999999998</v>
      </c>
      <c r="Z7">
        <v>62.492609999999999</v>
      </c>
      <c r="AA7">
        <v>62.441699999999997</v>
      </c>
      <c r="AB7">
        <v>62.397309999999997</v>
      </c>
      <c r="AC7">
        <v>62.346400000000003</v>
      </c>
      <c r="AD7">
        <v>62.295490000000001</v>
      </c>
      <c r="AE7">
        <v>62.244570000000003</v>
      </c>
      <c r="AF7">
        <v>62.193660000000001</v>
      </c>
      <c r="AG7">
        <v>62.142749999999999</v>
      </c>
      <c r="AH7">
        <v>62.091839999999998</v>
      </c>
      <c r="AI7">
        <v>62.040930000000003</v>
      </c>
    </row>
    <row r="8" spans="1:36" x14ac:dyDescent="0.35">
      <c r="A8" t="s">
        <v>133</v>
      </c>
      <c r="B8">
        <v>56.247779999999999</v>
      </c>
      <c r="C8">
        <v>56.247779999999999</v>
      </c>
      <c r="D8">
        <v>56.247779999999999</v>
      </c>
      <c r="E8">
        <v>56.247779999999999</v>
      </c>
      <c r="F8">
        <v>56.247779999999999</v>
      </c>
      <c r="G8">
        <v>56.247779999999999</v>
      </c>
      <c r="H8">
        <v>56.085749999999997</v>
      </c>
      <c r="I8">
        <v>55.923760000000001</v>
      </c>
      <c r="J8">
        <v>55.761740000000003</v>
      </c>
      <c r="K8">
        <v>55.59975</v>
      </c>
      <c r="L8">
        <v>55.437750000000001</v>
      </c>
      <c r="M8">
        <v>55.275730000000003</v>
      </c>
      <c r="N8">
        <v>55.113750000000003</v>
      </c>
      <c r="O8">
        <v>54.951729999999998</v>
      </c>
      <c r="P8">
        <v>54.789709999999999</v>
      </c>
      <c r="Q8">
        <v>54.62771</v>
      </c>
      <c r="R8">
        <v>54.465710000000001</v>
      </c>
      <c r="S8">
        <v>54.303699999999999</v>
      </c>
      <c r="T8">
        <v>54.1417</v>
      </c>
      <c r="U8">
        <v>53.979680000000002</v>
      </c>
      <c r="V8">
        <v>53.817680000000003</v>
      </c>
      <c r="W8">
        <v>53.655670000000001</v>
      </c>
      <c r="X8">
        <v>53.493679999999998</v>
      </c>
      <c r="Y8">
        <v>53.331650000000003</v>
      </c>
      <c r="Z8">
        <v>53.169640000000001</v>
      </c>
      <c r="AA8">
        <v>53.007629999999999</v>
      </c>
      <c r="AB8">
        <v>52.84563</v>
      </c>
      <c r="AC8">
        <v>52.683619999999998</v>
      </c>
      <c r="AD8">
        <v>52.521610000000003</v>
      </c>
      <c r="AE8">
        <v>52.3596</v>
      </c>
      <c r="AF8">
        <v>52.197600000000001</v>
      </c>
      <c r="AG8">
        <v>52.035589999999999</v>
      </c>
      <c r="AH8">
        <v>51.873579999999997</v>
      </c>
      <c r="AI8">
        <v>51.711570000000002</v>
      </c>
    </row>
    <row r="9" spans="1:36" x14ac:dyDescent="0.35">
      <c r="A9" t="s">
        <v>134</v>
      </c>
      <c r="B9">
        <v>25.568470000000001</v>
      </c>
      <c r="C9">
        <v>25.478110000000001</v>
      </c>
      <c r="D9">
        <v>25.387799999999999</v>
      </c>
      <c r="E9">
        <v>25.29748</v>
      </c>
      <c r="F9">
        <v>25.20721</v>
      </c>
      <c r="G9">
        <v>25.116949999999999</v>
      </c>
      <c r="H9">
        <v>25.026710000000001</v>
      </c>
      <c r="I9">
        <v>24.93648</v>
      </c>
      <c r="J9">
        <v>24.84629</v>
      </c>
      <c r="K9">
        <v>24.7561</v>
      </c>
      <c r="L9">
        <v>24.665959999999998</v>
      </c>
      <c r="M9">
        <v>24.575810000000001</v>
      </c>
      <c r="N9">
        <v>24.485700000000001</v>
      </c>
      <c r="O9">
        <v>24.395589999999999</v>
      </c>
      <c r="P9">
        <v>24.305520000000001</v>
      </c>
      <c r="Q9">
        <v>24.21546</v>
      </c>
      <c r="R9">
        <v>24.125430000000001</v>
      </c>
      <c r="S9">
        <v>24.035409999999999</v>
      </c>
      <c r="T9">
        <v>23.945419999999999</v>
      </c>
      <c r="U9">
        <v>23.9161</v>
      </c>
      <c r="V9">
        <v>23.886810000000001</v>
      </c>
      <c r="W9">
        <v>23.857530000000001</v>
      </c>
      <c r="X9">
        <v>23.828289999999999</v>
      </c>
      <c r="Y9">
        <v>23.799050000000001</v>
      </c>
      <c r="Z9">
        <v>23.769839999999999</v>
      </c>
      <c r="AA9">
        <v>23.740639999999999</v>
      </c>
      <c r="AB9">
        <v>23.711480000000002</v>
      </c>
      <c r="AC9">
        <v>23.682320000000001</v>
      </c>
      <c r="AD9">
        <v>23.653189999999999</v>
      </c>
      <c r="AE9">
        <v>23.62407</v>
      </c>
      <c r="AF9">
        <v>23.59498</v>
      </c>
      <c r="AG9">
        <v>23.565899999999999</v>
      </c>
      <c r="AH9">
        <v>23.536850000000001</v>
      </c>
      <c r="AI9">
        <v>23.5078</v>
      </c>
    </row>
    <row r="10" spans="1:36" x14ac:dyDescent="0.35">
      <c r="A10" t="s">
        <v>135</v>
      </c>
      <c r="B10">
        <v>29.91301</v>
      </c>
      <c r="C10">
        <v>29.880469999999999</v>
      </c>
      <c r="D10">
        <v>29.751110000000001</v>
      </c>
      <c r="E10">
        <v>29.551439999999999</v>
      </c>
      <c r="F10">
        <v>29.34459</v>
      </c>
      <c r="G10">
        <v>29.014659999999999</v>
      </c>
      <c r="H10">
        <v>28.98115</v>
      </c>
      <c r="I10">
        <v>28.933979999999998</v>
      </c>
      <c r="J10">
        <v>28.871549999999999</v>
      </c>
      <c r="K10">
        <v>28.64133</v>
      </c>
      <c r="L10">
        <v>28.566849999999999</v>
      </c>
      <c r="M10">
        <v>28.487760000000002</v>
      </c>
      <c r="N10">
        <v>28.327500000000001</v>
      </c>
      <c r="O10">
        <v>28.210650000000001</v>
      </c>
      <c r="P10">
        <v>28.164709999999999</v>
      </c>
      <c r="Q10">
        <v>28.124780000000001</v>
      </c>
      <c r="R10">
        <v>28.087240000000001</v>
      </c>
      <c r="S10">
        <v>28.052430000000001</v>
      </c>
      <c r="T10">
        <v>28.018000000000001</v>
      </c>
      <c r="U10">
        <v>27.942910000000001</v>
      </c>
      <c r="V10">
        <v>27.89761</v>
      </c>
      <c r="W10">
        <v>27.833279999999998</v>
      </c>
      <c r="X10">
        <v>27.791429999999998</v>
      </c>
      <c r="Y10">
        <v>27.7425</v>
      </c>
      <c r="Z10">
        <v>27.703700000000001</v>
      </c>
      <c r="AA10">
        <v>27.65776</v>
      </c>
      <c r="AB10">
        <v>27.624569999999999</v>
      </c>
      <c r="AC10">
        <v>27.59262</v>
      </c>
      <c r="AD10">
        <v>27.562629999999999</v>
      </c>
      <c r="AE10">
        <v>27.536650000000002</v>
      </c>
      <c r="AF10">
        <v>27.514430000000001</v>
      </c>
      <c r="AG10">
        <v>27.49325</v>
      </c>
      <c r="AH10">
        <v>27.476410000000001</v>
      </c>
      <c r="AI10">
        <v>27.458089999999999</v>
      </c>
    </row>
    <row r="11" spans="1:36" x14ac:dyDescent="0.35">
      <c r="A11" t="s">
        <v>136</v>
      </c>
      <c r="B11">
        <v>38.072809999999997</v>
      </c>
      <c r="C11">
        <v>37.695619999999998</v>
      </c>
      <c r="D11">
        <v>36.566780000000001</v>
      </c>
      <c r="E11">
        <v>35.38935</v>
      </c>
      <c r="F11">
        <v>33.876989999999999</v>
      </c>
      <c r="G11">
        <v>32.498010000000001</v>
      </c>
      <c r="H11">
        <v>32.186439999999997</v>
      </c>
      <c r="I11">
        <v>31.828600000000002</v>
      </c>
      <c r="J11">
        <v>31.414000000000001</v>
      </c>
      <c r="K11">
        <v>30.443860000000001</v>
      </c>
      <c r="L11">
        <v>30.002009999999999</v>
      </c>
      <c r="M11">
        <v>29.54627</v>
      </c>
      <c r="N11">
        <v>28.849119999999999</v>
      </c>
      <c r="O11">
        <v>28.292840000000002</v>
      </c>
      <c r="P11">
        <v>27.97635</v>
      </c>
      <c r="Q11">
        <v>27.695</v>
      </c>
      <c r="R11">
        <v>27.425329999999999</v>
      </c>
      <c r="S11">
        <v>27.168379999999999</v>
      </c>
      <c r="T11">
        <v>26.91846</v>
      </c>
      <c r="U11">
        <v>26.57565</v>
      </c>
      <c r="V11">
        <v>26.405999999999999</v>
      </c>
      <c r="W11">
        <v>26.242619999999999</v>
      </c>
      <c r="X11">
        <v>26.154520000000002</v>
      </c>
      <c r="Y11">
        <v>26.078330000000001</v>
      </c>
      <c r="Z11">
        <v>26.02731</v>
      </c>
      <c r="AA11">
        <v>25.97925</v>
      </c>
      <c r="AB11">
        <v>25.950009999999999</v>
      </c>
      <c r="AC11">
        <v>25.926110000000001</v>
      </c>
      <c r="AD11">
        <v>25.90699</v>
      </c>
      <c r="AE11">
        <v>25.893049999999999</v>
      </c>
      <c r="AF11">
        <v>25.88148</v>
      </c>
      <c r="AG11">
        <v>25.871780000000001</v>
      </c>
      <c r="AH11">
        <v>25.865320000000001</v>
      </c>
      <c r="AI11">
        <v>25.858409999999999</v>
      </c>
    </row>
    <row r="12" spans="1:36" x14ac:dyDescent="0.35">
      <c r="A12" t="s">
        <v>137</v>
      </c>
      <c r="B12">
        <v>61.885190000000001</v>
      </c>
      <c r="C12">
        <v>60.114789999999999</v>
      </c>
      <c r="D12">
        <v>58.344380000000001</v>
      </c>
      <c r="E12">
        <v>56.573990000000002</v>
      </c>
      <c r="F12">
        <v>55.359259999999999</v>
      </c>
      <c r="G12">
        <v>54.14452</v>
      </c>
      <c r="H12">
        <v>52.929789999999997</v>
      </c>
      <c r="I12">
        <v>51.715060000000001</v>
      </c>
      <c r="J12">
        <v>50.500320000000002</v>
      </c>
      <c r="K12">
        <v>49.959980000000002</v>
      </c>
      <c r="L12">
        <v>49.430639999999997</v>
      </c>
      <c r="M12">
        <v>48.910710000000002</v>
      </c>
      <c r="N12">
        <v>48.39893</v>
      </c>
      <c r="O12">
        <v>47.894289999999998</v>
      </c>
      <c r="P12">
        <v>47.800870000000003</v>
      </c>
      <c r="Q12">
        <v>47.713039999999999</v>
      </c>
      <c r="R12">
        <v>47.630209999999998</v>
      </c>
      <c r="S12">
        <v>47.551870000000001</v>
      </c>
      <c r="T12">
        <v>47.477600000000002</v>
      </c>
      <c r="U12">
        <v>47.407040000000002</v>
      </c>
      <c r="V12">
        <v>47.339840000000002</v>
      </c>
      <c r="W12">
        <v>47.275739999999999</v>
      </c>
      <c r="X12">
        <v>47.214449999999999</v>
      </c>
      <c r="Y12">
        <v>47.155810000000002</v>
      </c>
      <c r="Z12">
        <v>47.099580000000003</v>
      </c>
      <c r="AA12">
        <v>47.045589999999997</v>
      </c>
      <c r="AB12">
        <v>46.993690000000001</v>
      </c>
      <c r="AC12">
        <v>46.943739999999998</v>
      </c>
      <c r="AD12">
        <v>46.895600000000002</v>
      </c>
      <c r="AE12">
        <v>46.849179999999997</v>
      </c>
      <c r="AF12">
        <v>46.804340000000003</v>
      </c>
      <c r="AG12">
        <v>46.761009999999999</v>
      </c>
      <c r="AH12">
        <v>46.719099999999997</v>
      </c>
      <c r="AI12">
        <v>46.678510000000003</v>
      </c>
    </row>
    <row r="13" spans="1:36" x14ac:dyDescent="0.35">
      <c r="A13" t="s">
        <v>138</v>
      </c>
      <c r="B13">
        <v>105.20377999999999</v>
      </c>
      <c r="C13">
        <v>105.11002000000001</v>
      </c>
      <c r="D13">
        <v>105.1704</v>
      </c>
      <c r="E13">
        <v>105.08859</v>
      </c>
      <c r="F13">
        <v>105.00677</v>
      </c>
      <c r="G13">
        <v>104.92495</v>
      </c>
      <c r="H13">
        <v>104.84310000000001</v>
      </c>
      <c r="I13">
        <v>104.76130000000001</v>
      </c>
      <c r="J13">
        <v>104.67946999999999</v>
      </c>
      <c r="K13">
        <v>104.59766</v>
      </c>
      <c r="L13">
        <v>104.51582999999999</v>
      </c>
      <c r="M13">
        <v>104.43401</v>
      </c>
      <c r="N13">
        <v>104.35221</v>
      </c>
      <c r="O13">
        <v>104.27038</v>
      </c>
      <c r="P13">
        <v>104.18854</v>
      </c>
      <c r="Q13">
        <v>104.10673</v>
      </c>
      <c r="R13">
        <v>104.02491999999999</v>
      </c>
      <c r="S13">
        <v>103.94309</v>
      </c>
      <c r="T13">
        <v>103.86126</v>
      </c>
      <c r="U13">
        <v>103.77943</v>
      </c>
      <c r="V13">
        <v>103.69762</v>
      </c>
      <c r="W13">
        <v>103.61579</v>
      </c>
      <c r="X13">
        <v>103.53397</v>
      </c>
      <c r="Y13">
        <v>103.45214</v>
      </c>
      <c r="Z13">
        <v>103.37032000000001</v>
      </c>
      <c r="AA13">
        <v>103.28849</v>
      </c>
      <c r="AB13">
        <v>103.20667</v>
      </c>
      <c r="AC13">
        <v>103.12485</v>
      </c>
      <c r="AD13">
        <v>103.04302</v>
      </c>
      <c r="AE13">
        <v>102.96120000000001</v>
      </c>
      <c r="AF13">
        <v>102.87936999999999</v>
      </c>
      <c r="AG13">
        <v>102.79755</v>
      </c>
      <c r="AH13">
        <v>102.71572999999999</v>
      </c>
      <c r="AI13">
        <v>102.6339</v>
      </c>
    </row>
    <row r="14" spans="1:36" x14ac:dyDescent="0.35">
      <c r="A14" t="s">
        <v>139</v>
      </c>
      <c r="B14">
        <v>31.696010000000001</v>
      </c>
      <c r="C14">
        <v>31.668379999999999</v>
      </c>
      <c r="D14">
        <v>31.640750000000001</v>
      </c>
      <c r="E14">
        <v>31.613130000000002</v>
      </c>
      <c r="F14">
        <v>31.5855</v>
      </c>
      <c r="G14">
        <v>31.557880000000001</v>
      </c>
      <c r="H14">
        <v>31.530249999999999</v>
      </c>
      <c r="I14">
        <v>31.50262</v>
      </c>
      <c r="J14">
        <v>31.475000000000001</v>
      </c>
      <c r="K14">
        <v>31.447369999999999</v>
      </c>
      <c r="L14">
        <v>31.419740000000001</v>
      </c>
      <c r="M14">
        <v>31.392109999999999</v>
      </c>
      <c r="N14">
        <v>31.36448</v>
      </c>
      <c r="O14">
        <v>31.336849999999998</v>
      </c>
      <c r="P14">
        <v>31.309229999999999</v>
      </c>
      <c r="Q14">
        <v>31.281600000000001</v>
      </c>
      <c r="R14">
        <v>31.253979999999999</v>
      </c>
      <c r="S14">
        <v>31.22635</v>
      </c>
      <c r="T14">
        <v>31.198720000000002</v>
      </c>
      <c r="U14">
        <v>31.171099999999999</v>
      </c>
      <c r="V14">
        <v>31.143470000000001</v>
      </c>
      <c r="W14">
        <v>31.115839999999999</v>
      </c>
      <c r="X14">
        <v>31.08821</v>
      </c>
      <c r="Y14">
        <v>31.060590000000001</v>
      </c>
      <c r="Z14">
        <v>31.032959999999999</v>
      </c>
      <c r="AA14">
        <v>31.005330000000001</v>
      </c>
      <c r="AB14">
        <v>30.977699999999999</v>
      </c>
      <c r="AC14">
        <v>30.95008</v>
      </c>
      <c r="AD14">
        <v>30.922450000000001</v>
      </c>
      <c r="AE14">
        <v>30.894819999999999</v>
      </c>
      <c r="AF14">
        <v>30.8672</v>
      </c>
      <c r="AG14">
        <v>30.839569999999998</v>
      </c>
      <c r="AH14">
        <v>30.81194</v>
      </c>
      <c r="AI14">
        <v>30.784320000000001</v>
      </c>
    </row>
    <row r="15" spans="1:36" x14ac:dyDescent="0.35">
      <c r="A15" t="s">
        <v>140</v>
      </c>
      <c r="B15">
        <v>289.46242999999998</v>
      </c>
      <c r="C15">
        <v>307.18088</v>
      </c>
      <c r="D15">
        <v>319.33496000000002</v>
      </c>
      <c r="E15">
        <v>333.80234000000002</v>
      </c>
      <c r="F15">
        <v>343.52578999999997</v>
      </c>
      <c r="G15">
        <v>353.24865999999997</v>
      </c>
      <c r="H15">
        <v>354.39209</v>
      </c>
      <c r="I15">
        <v>355.04807</v>
      </c>
      <c r="J15">
        <v>355.99515000000002</v>
      </c>
      <c r="K15">
        <v>356.88220000000001</v>
      </c>
      <c r="L15">
        <v>357.30295000000001</v>
      </c>
      <c r="M15">
        <v>356.75387999999998</v>
      </c>
      <c r="N15">
        <v>355.44385</v>
      </c>
      <c r="O15">
        <v>353.93588</v>
      </c>
      <c r="P15">
        <v>352.43259</v>
      </c>
      <c r="Q15">
        <v>350.84100000000001</v>
      </c>
      <c r="R15">
        <v>349.64343000000002</v>
      </c>
      <c r="S15">
        <v>348.44533999999999</v>
      </c>
      <c r="T15">
        <v>347.34084999999999</v>
      </c>
      <c r="U15">
        <v>346.04111</v>
      </c>
      <c r="V15">
        <v>345.03888000000001</v>
      </c>
      <c r="W15">
        <v>344.02965999999998</v>
      </c>
      <c r="X15">
        <v>343.41739000000001</v>
      </c>
      <c r="Y15">
        <v>342.80054000000001</v>
      </c>
      <c r="Z15">
        <v>341.01425</v>
      </c>
      <c r="AA15">
        <v>339.91046</v>
      </c>
      <c r="AB15">
        <v>338.90417000000002</v>
      </c>
      <c r="AC15">
        <v>337.80041999999997</v>
      </c>
      <c r="AD15">
        <v>336.69655999999998</v>
      </c>
      <c r="AE15">
        <v>335.59280000000001</v>
      </c>
      <c r="AF15">
        <v>334.48901000000001</v>
      </c>
      <c r="AG15">
        <v>333.48273</v>
      </c>
      <c r="AH15">
        <v>332.37896999999998</v>
      </c>
      <c r="AI15">
        <v>331.27515</v>
      </c>
    </row>
    <row r="16" spans="1:36" x14ac:dyDescent="0.35">
      <c r="A16" t="s">
        <v>141</v>
      </c>
      <c r="B16">
        <v>71.202529999999996</v>
      </c>
      <c r="C16">
        <v>77.408289999999994</v>
      </c>
      <c r="D16">
        <v>79.592550000000003</v>
      </c>
      <c r="E16">
        <v>82.903720000000007</v>
      </c>
      <c r="F16">
        <v>88.375079999999997</v>
      </c>
      <c r="G16">
        <v>93.21481</v>
      </c>
      <c r="H16">
        <v>93.183359999999993</v>
      </c>
      <c r="I16">
        <v>95.158569999999997</v>
      </c>
      <c r="J16">
        <v>95.34272</v>
      </c>
      <c r="K16">
        <v>95.021349999999998</v>
      </c>
      <c r="L16">
        <v>94.838840000000005</v>
      </c>
      <c r="M16">
        <v>94.765910000000005</v>
      </c>
      <c r="N16">
        <v>94.612110000000001</v>
      </c>
      <c r="O16">
        <v>94.444469999999995</v>
      </c>
      <c r="P16">
        <v>94.292670000000001</v>
      </c>
      <c r="Q16">
        <v>94.255260000000007</v>
      </c>
      <c r="R16">
        <v>94.222589999999997</v>
      </c>
      <c r="S16">
        <v>94.085909999999998</v>
      </c>
      <c r="T16">
        <v>93.944559999999996</v>
      </c>
      <c r="U16">
        <v>93.802930000000003</v>
      </c>
      <c r="V16">
        <v>93.770679999999999</v>
      </c>
      <c r="W16">
        <v>93.833600000000004</v>
      </c>
      <c r="X16">
        <v>93.801310000000001</v>
      </c>
      <c r="Y16">
        <v>93.970420000000004</v>
      </c>
      <c r="Z16">
        <v>93.685109999999995</v>
      </c>
      <c r="AA16">
        <v>93.627369999999999</v>
      </c>
      <c r="AB16">
        <v>93.579970000000003</v>
      </c>
      <c r="AC16">
        <v>93.522220000000004</v>
      </c>
      <c r="AD16">
        <v>93.464460000000003</v>
      </c>
      <c r="AE16">
        <v>93.406710000000004</v>
      </c>
      <c r="AF16">
        <v>93.348969999999994</v>
      </c>
      <c r="AG16">
        <v>93.291210000000007</v>
      </c>
      <c r="AH16">
        <v>93.233469999999997</v>
      </c>
      <c r="AI16">
        <v>93.175719999999998</v>
      </c>
    </row>
    <row r="17" spans="1:35" x14ac:dyDescent="0.35">
      <c r="A17" t="s">
        <v>142</v>
      </c>
      <c r="B17">
        <v>73.483469999999997</v>
      </c>
      <c r="C17">
        <v>80.859560000000002</v>
      </c>
      <c r="D17">
        <v>83.436949999999996</v>
      </c>
      <c r="E17">
        <v>87.395510000000002</v>
      </c>
      <c r="F17">
        <v>93.923169999999999</v>
      </c>
      <c r="G17">
        <v>99.698229999999995</v>
      </c>
      <c r="H17">
        <v>99.675979999999996</v>
      </c>
      <c r="I17">
        <v>102.04346</v>
      </c>
      <c r="J17">
        <v>102.27218999999999</v>
      </c>
      <c r="K17">
        <v>101.99213</v>
      </c>
      <c r="L17">
        <v>101.83190999999999</v>
      </c>
      <c r="M17">
        <v>101.80869</v>
      </c>
      <c r="N17">
        <v>101.65465</v>
      </c>
      <c r="O17">
        <v>101.49760999999999</v>
      </c>
      <c r="P17">
        <v>101.34379</v>
      </c>
      <c r="Q17">
        <v>101.32013999999999</v>
      </c>
      <c r="R17">
        <v>101.29102</v>
      </c>
      <c r="S17">
        <v>101.13925999999999</v>
      </c>
      <c r="T17">
        <v>100.98866</v>
      </c>
      <c r="U17">
        <v>100.8389</v>
      </c>
      <c r="V17">
        <v>100.81112</v>
      </c>
      <c r="W17">
        <v>100.91409</v>
      </c>
      <c r="X17">
        <v>100.88834</v>
      </c>
      <c r="Y17">
        <v>101.11612</v>
      </c>
      <c r="Z17">
        <v>100.79646</v>
      </c>
      <c r="AA17">
        <v>100.74726</v>
      </c>
      <c r="AB17">
        <v>100.69806</v>
      </c>
      <c r="AC17">
        <v>100.64886</v>
      </c>
      <c r="AD17">
        <v>100.59966</v>
      </c>
      <c r="AE17">
        <v>100.55046</v>
      </c>
      <c r="AF17">
        <v>100.50114000000001</v>
      </c>
      <c r="AG17">
        <v>100.45193</v>
      </c>
      <c r="AH17">
        <v>100.40273000000001</v>
      </c>
      <c r="AI17">
        <v>100.35353000000001</v>
      </c>
    </row>
    <row r="18" spans="1:35" x14ac:dyDescent="0.35">
      <c r="A18" t="s">
        <v>143</v>
      </c>
      <c r="B18">
        <v>91.455470000000005</v>
      </c>
      <c r="C18">
        <v>90.077259999999995</v>
      </c>
      <c r="D18">
        <v>88.69905</v>
      </c>
      <c r="E18">
        <v>87.320830000000001</v>
      </c>
      <c r="F18">
        <v>85.626499999999993</v>
      </c>
      <c r="G18">
        <v>83.932180000000002</v>
      </c>
      <c r="H18">
        <v>82.237840000000006</v>
      </c>
      <c r="I18">
        <v>81.874780000000001</v>
      </c>
      <c r="J18">
        <v>81.511700000000005</v>
      </c>
      <c r="K18">
        <v>81.148619999999994</v>
      </c>
      <c r="L18">
        <v>80.785560000000004</v>
      </c>
      <c r="M18">
        <v>80.422489999999996</v>
      </c>
      <c r="N18">
        <v>80.05941</v>
      </c>
      <c r="O18">
        <v>79.696349999999995</v>
      </c>
      <c r="P18">
        <v>79.518439999999998</v>
      </c>
      <c r="Q18">
        <v>79.340530000000001</v>
      </c>
      <c r="R18">
        <v>79.162620000000004</v>
      </c>
      <c r="S18">
        <v>78.984729999999999</v>
      </c>
      <c r="T18">
        <v>78.806820000000002</v>
      </c>
      <c r="U18">
        <v>78.628910000000005</v>
      </c>
      <c r="V18">
        <v>78.451009999999997</v>
      </c>
      <c r="W18">
        <v>78.273120000000006</v>
      </c>
      <c r="X18">
        <v>78.095209999999994</v>
      </c>
      <c r="Y18">
        <v>77.917299999999997</v>
      </c>
      <c r="Z18">
        <v>77.745149999999995</v>
      </c>
      <c r="AA18">
        <v>77.573009999999996</v>
      </c>
      <c r="AB18">
        <v>77.400880000000001</v>
      </c>
      <c r="AC18">
        <v>77.228740000000002</v>
      </c>
      <c r="AD18">
        <v>77.05659</v>
      </c>
      <c r="AE18">
        <v>76.884450000000001</v>
      </c>
      <c r="AF18">
        <v>76.712299999999999</v>
      </c>
      <c r="AG18">
        <v>76.54016</v>
      </c>
      <c r="AH18">
        <v>76.368030000000005</v>
      </c>
      <c r="AI18">
        <v>76.195869999999999</v>
      </c>
    </row>
    <row r="20" spans="1:35" x14ac:dyDescent="0.35">
      <c r="A20" s="1" t="s">
        <v>71</v>
      </c>
    </row>
    <row r="21" spans="1:35" x14ac:dyDescent="0.35">
      <c r="A21" t="s">
        <v>46</v>
      </c>
      <c r="B21">
        <v>2017</v>
      </c>
      <c r="C21">
        <v>2018</v>
      </c>
      <c r="D21">
        <v>2019</v>
      </c>
      <c r="E21">
        <v>2020</v>
      </c>
      <c r="F21">
        <v>2021</v>
      </c>
      <c r="G21">
        <v>2022</v>
      </c>
      <c r="H21">
        <v>2023</v>
      </c>
      <c r="I21">
        <v>2024</v>
      </c>
      <c r="J21">
        <v>2025</v>
      </c>
      <c r="K21">
        <v>2026</v>
      </c>
      <c r="L21">
        <v>2027</v>
      </c>
      <c r="M21">
        <v>2028</v>
      </c>
      <c r="N21">
        <v>2029</v>
      </c>
      <c r="O21">
        <v>2030</v>
      </c>
      <c r="P21">
        <v>2031</v>
      </c>
      <c r="Q21">
        <v>2032</v>
      </c>
      <c r="R21">
        <v>2033</v>
      </c>
      <c r="S21">
        <v>2034</v>
      </c>
      <c r="T21">
        <v>2035</v>
      </c>
      <c r="U21">
        <v>2036</v>
      </c>
      <c r="V21">
        <v>2037</v>
      </c>
      <c r="W21">
        <v>2038</v>
      </c>
      <c r="X21">
        <v>2039</v>
      </c>
      <c r="Y21">
        <v>2040</v>
      </c>
      <c r="Z21">
        <v>2041</v>
      </c>
      <c r="AA21">
        <v>2042</v>
      </c>
      <c r="AB21">
        <v>2043</v>
      </c>
      <c r="AC21">
        <v>2044</v>
      </c>
      <c r="AD21">
        <v>2045</v>
      </c>
      <c r="AE21">
        <v>2046</v>
      </c>
      <c r="AF21">
        <v>2047</v>
      </c>
      <c r="AG21">
        <v>2048</v>
      </c>
      <c r="AH21">
        <v>2049</v>
      </c>
      <c r="AI21">
        <v>2050</v>
      </c>
    </row>
    <row r="22" spans="1:35" x14ac:dyDescent="0.35">
      <c r="A22" t="s">
        <v>70</v>
      </c>
      <c r="B22" t="s">
        <v>47</v>
      </c>
    </row>
    <row r="23" spans="1:35" x14ac:dyDescent="0.35">
      <c r="A23" t="s">
        <v>71</v>
      </c>
    </row>
    <row r="24" spans="1:35" x14ac:dyDescent="0.35">
      <c r="A24" t="s">
        <v>131</v>
      </c>
      <c r="B24">
        <v>269361.4375</v>
      </c>
      <c r="C24">
        <v>265868</v>
      </c>
      <c r="D24">
        <v>261809.375</v>
      </c>
      <c r="E24">
        <v>257448.75</v>
      </c>
      <c r="F24">
        <v>255928.59375</v>
      </c>
      <c r="G24">
        <v>254624.45313000001</v>
      </c>
      <c r="H24">
        <v>253320.39063000001</v>
      </c>
      <c r="I24">
        <v>251732.90625</v>
      </c>
      <c r="J24">
        <v>250364.6875</v>
      </c>
      <c r="K24">
        <v>248727.07813000001</v>
      </c>
      <c r="L24">
        <v>246717.79688000001</v>
      </c>
      <c r="M24">
        <v>245357.76563000001</v>
      </c>
      <c r="N24">
        <v>243717.76563000001</v>
      </c>
      <c r="O24">
        <v>241902.9375</v>
      </c>
      <c r="P24">
        <v>240275.78125</v>
      </c>
      <c r="Q24">
        <v>238891.35938000001</v>
      </c>
      <c r="R24">
        <v>237185.28125</v>
      </c>
      <c r="S24">
        <v>235679.20313000001</v>
      </c>
      <c r="T24">
        <v>234240.82813000001</v>
      </c>
      <c r="U24">
        <v>232852.21875</v>
      </c>
      <c r="V24">
        <v>231224.92188000001</v>
      </c>
      <c r="W24">
        <v>229873.10938000001</v>
      </c>
      <c r="X24">
        <v>228364.625</v>
      </c>
      <c r="Y24">
        <v>226940.28125</v>
      </c>
      <c r="Z24">
        <v>225444.03125</v>
      </c>
      <c r="AA24">
        <v>223947.75</v>
      </c>
      <c r="AB24">
        <v>222451.5</v>
      </c>
      <c r="AC24">
        <v>220955.21875</v>
      </c>
      <c r="AD24">
        <v>219458.96875</v>
      </c>
      <c r="AE24">
        <v>217962.71875</v>
      </c>
      <c r="AF24">
        <v>216466.4375</v>
      </c>
      <c r="AG24">
        <v>214970.1875</v>
      </c>
      <c r="AH24">
        <v>213473.90625</v>
      </c>
      <c r="AI24">
        <v>211977.65625</v>
      </c>
    </row>
    <row r="25" spans="1:35" x14ac:dyDescent="0.35">
      <c r="A25" t="s">
        <v>49</v>
      </c>
      <c r="B25">
        <v>41683.652340000001</v>
      </c>
      <c r="C25">
        <v>41567.78125</v>
      </c>
      <c r="D25">
        <v>41419.609380000002</v>
      </c>
      <c r="E25">
        <v>41167.148439999997</v>
      </c>
      <c r="F25">
        <v>41045.972659999999</v>
      </c>
      <c r="G25">
        <v>40922.597659999999</v>
      </c>
      <c r="H25">
        <v>40801.425779999998</v>
      </c>
      <c r="I25">
        <v>40680.292970000002</v>
      </c>
      <c r="J25">
        <v>40553.777340000001</v>
      </c>
      <c r="K25">
        <v>40192.382810000003</v>
      </c>
      <c r="L25">
        <v>39913.898439999997</v>
      </c>
      <c r="M25">
        <v>39655.730470000002</v>
      </c>
      <c r="N25">
        <v>39472.074220000002</v>
      </c>
      <c r="O25">
        <v>39276.917970000002</v>
      </c>
      <c r="P25">
        <v>39099.867189999997</v>
      </c>
      <c r="Q25">
        <v>38958.996090000001</v>
      </c>
      <c r="R25">
        <v>38833.828130000002</v>
      </c>
      <c r="S25">
        <v>38706.78125</v>
      </c>
      <c r="T25">
        <v>38564.277340000001</v>
      </c>
      <c r="U25">
        <v>38420.792970000002</v>
      </c>
      <c r="V25">
        <v>38297.011720000002</v>
      </c>
      <c r="W25">
        <v>38145.941409999999</v>
      </c>
      <c r="X25">
        <v>38021.996090000001</v>
      </c>
      <c r="Y25">
        <v>37879.984380000002</v>
      </c>
      <c r="Z25">
        <v>37740.292970000002</v>
      </c>
      <c r="AA25">
        <v>37600.605470000002</v>
      </c>
      <c r="AB25">
        <v>37460.914060000003</v>
      </c>
      <c r="AC25">
        <v>37321.226560000003</v>
      </c>
      <c r="AD25">
        <v>37181.535159999999</v>
      </c>
      <c r="AE25">
        <v>37041.804689999997</v>
      </c>
      <c r="AF25">
        <v>36902.117189999997</v>
      </c>
      <c r="AG25">
        <v>36762.429689999997</v>
      </c>
      <c r="AH25">
        <v>36622.738279999998</v>
      </c>
      <c r="AI25">
        <v>36483.050779999998</v>
      </c>
    </row>
    <row r="26" spans="1:35" x14ac:dyDescent="0.35">
      <c r="A26" t="s">
        <v>50</v>
      </c>
      <c r="B26">
        <v>197246.23438000001</v>
      </c>
      <c r="C26">
        <v>197246.23438000001</v>
      </c>
      <c r="D26">
        <v>197246.23438000001</v>
      </c>
      <c r="E26">
        <v>197246.23438000001</v>
      </c>
      <c r="F26">
        <v>197246.23438000001</v>
      </c>
      <c r="G26">
        <v>197246.23438000001</v>
      </c>
      <c r="H26">
        <v>196198.78125</v>
      </c>
      <c r="I26">
        <v>195151.53125</v>
      </c>
      <c r="J26">
        <v>194104.07813000001</v>
      </c>
      <c r="K26">
        <v>193056.84375</v>
      </c>
      <c r="L26">
        <v>192009.48438000001</v>
      </c>
      <c r="M26">
        <v>190962.0625</v>
      </c>
      <c r="N26">
        <v>189914.85938000001</v>
      </c>
      <c r="O26">
        <v>188867.4375</v>
      </c>
      <c r="P26">
        <v>187819.98438000001</v>
      </c>
      <c r="Q26">
        <v>186772.70313000001</v>
      </c>
      <c r="R26">
        <v>185725.39063000001</v>
      </c>
      <c r="S26">
        <v>184678.03125</v>
      </c>
      <c r="T26">
        <v>183630.6875</v>
      </c>
      <c r="U26">
        <v>182583.26563000001</v>
      </c>
      <c r="V26">
        <v>181535.95313000001</v>
      </c>
      <c r="W26">
        <v>180488.5625</v>
      </c>
      <c r="X26">
        <v>179441.32813000001</v>
      </c>
      <c r="Y26">
        <v>178393.82813000001</v>
      </c>
      <c r="Z26">
        <v>177346.46875</v>
      </c>
      <c r="AA26">
        <v>176299.09375</v>
      </c>
      <c r="AB26">
        <v>175251.73438000001</v>
      </c>
      <c r="AC26">
        <v>174204.39063000001</v>
      </c>
      <c r="AD26">
        <v>173157</v>
      </c>
      <c r="AE26">
        <v>172109.65625</v>
      </c>
      <c r="AF26">
        <v>171062.29688000001</v>
      </c>
      <c r="AG26">
        <v>170014.92188000001</v>
      </c>
      <c r="AH26">
        <v>168967.5625</v>
      </c>
      <c r="AI26">
        <v>167920.21875</v>
      </c>
    </row>
    <row r="27" spans="1:35" x14ac:dyDescent="0.35">
      <c r="A27" t="s">
        <v>51</v>
      </c>
      <c r="B27">
        <v>89830.015629999994</v>
      </c>
      <c r="C27">
        <v>89345.601559999996</v>
      </c>
      <c r="D27">
        <v>88861.421879999994</v>
      </c>
      <c r="E27">
        <v>88377.242190000004</v>
      </c>
      <c r="F27">
        <v>87893.296879999994</v>
      </c>
      <c r="G27">
        <v>87409.359379999994</v>
      </c>
      <c r="H27">
        <v>86925.617190000004</v>
      </c>
      <c r="I27">
        <v>86441.875</v>
      </c>
      <c r="J27">
        <v>85958.367190000004</v>
      </c>
      <c r="K27">
        <v>85474.828129999994</v>
      </c>
      <c r="L27">
        <v>84991.554690000004</v>
      </c>
      <c r="M27">
        <v>84508.257809999996</v>
      </c>
      <c r="N27">
        <v>84025.1875</v>
      </c>
      <c r="O27">
        <v>83542.085940000004</v>
      </c>
      <c r="P27">
        <v>83059.21875</v>
      </c>
      <c r="Q27">
        <v>82576.382809999996</v>
      </c>
      <c r="R27">
        <v>82093.71875</v>
      </c>
      <c r="S27">
        <v>81611.09375</v>
      </c>
      <c r="T27">
        <v>81128.664059999996</v>
      </c>
      <c r="U27">
        <v>80971.46875</v>
      </c>
      <c r="V27">
        <v>80814.476559999996</v>
      </c>
      <c r="W27">
        <v>80657.484379999994</v>
      </c>
      <c r="X27">
        <v>80500.71875</v>
      </c>
      <c r="Y27">
        <v>80343.960940000004</v>
      </c>
      <c r="Z27">
        <v>80187.375</v>
      </c>
      <c r="AA27">
        <v>80030.820309999996</v>
      </c>
      <c r="AB27">
        <v>79874.5</v>
      </c>
      <c r="AC27">
        <v>79718.140629999994</v>
      </c>
      <c r="AD27">
        <v>79561.992190000004</v>
      </c>
      <c r="AE27">
        <v>79405.84375</v>
      </c>
      <c r="AF27">
        <v>79249.921879999994</v>
      </c>
      <c r="AG27">
        <v>79094.007809999996</v>
      </c>
      <c r="AH27">
        <v>78938.257809999996</v>
      </c>
      <c r="AI27">
        <v>78782.546879999994</v>
      </c>
    </row>
    <row r="28" spans="1:35" x14ac:dyDescent="0.35">
      <c r="A28" t="s">
        <v>144</v>
      </c>
      <c r="B28">
        <v>81103.671879999994</v>
      </c>
      <c r="C28">
        <v>80971.109379999994</v>
      </c>
      <c r="D28">
        <v>80444.1875</v>
      </c>
      <c r="E28">
        <v>79630.828129999994</v>
      </c>
      <c r="F28">
        <v>78788.28125</v>
      </c>
      <c r="G28">
        <v>77444.304690000004</v>
      </c>
      <c r="H28">
        <v>77307.835940000004</v>
      </c>
      <c r="I28">
        <v>77115.671879999994</v>
      </c>
      <c r="J28">
        <v>76861.359379999994</v>
      </c>
      <c r="K28">
        <v>75923.617190000004</v>
      </c>
      <c r="L28">
        <v>75620.195309999996</v>
      </c>
      <c r="M28">
        <v>75298.03125</v>
      </c>
      <c r="N28">
        <v>74645.242190000004</v>
      </c>
      <c r="O28">
        <v>74169.28125</v>
      </c>
      <c r="P28">
        <v>73982.15625</v>
      </c>
      <c r="Q28">
        <v>73819.476559999996</v>
      </c>
      <c r="R28">
        <v>73666.554690000004</v>
      </c>
      <c r="S28">
        <v>73524.78125</v>
      </c>
      <c r="T28">
        <v>73384.523440000004</v>
      </c>
      <c r="U28">
        <v>73078.65625</v>
      </c>
      <c r="V28">
        <v>72894.117190000004</v>
      </c>
      <c r="W28">
        <v>72632.09375</v>
      </c>
      <c r="X28">
        <v>72461.617190000004</v>
      </c>
      <c r="Y28">
        <v>72262.296879999994</v>
      </c>
      <c r="Z28">
        <v>72104.257809999996</v>
      </c>
      <c r="AA28">
        <v>71917.125</v>
      </c>
      <c r="AB28">
        <v>71781.914059999996</v>
      </c>
      <c r="AC28">
        <v>71651.804690000004</v>
      </c>
      <c r="AD28">
        <v>71529.601559999996</v>
      </c>
      <c r="AE28">
        <v>71423.796879999994</v>
      </c>
      <c r="AF28">
        <v>71333.289059999996</v>
      </c>
      <c r="AG28">
        <v>71247</v>
      </c>
      <c r="AH28">
        <v>71178.398440000004</v>
      </c>
      <c r="AI28">
        <v>71103.773440000004</v>
      </c>
    </row>
    <row r="29" spans="1:35" x14ac:dyDescent="0.35">
      <c r="A29" t="s">
        <v>53</v>
      </c>
      <c r="B29">
        <v>62944.226560000003</v>
      </c>
      <c r="C29">
        <v>62068.601560000003</v>
      </c>
      <c r="D29">
        <v>59448.109380000002</v>
      </c>
      <c r="E29">
        <v>56714.84375</v>
      </c>
      <c r="F29">
        <v>53204.046880000002</v>
      </c>
      <c r="G29">
        <v>50002.871090000001</v>
      </c>
      <c r="H29">
        <v>49279.585939999997</v>
      </c>
      <c r="I29">
        <v>48448.898439999997</v>
      </c>
      <c r="J29">
        <v>47486.457029999998</v>
      </c>
      <c r="K29">
        <v>45234.371090000001</v>
      </c>
      <c r="L29">
        <v>44208.652340000001</v>
      </c>
      <c r="M29">
        <v>43150.699220000002</v>
      </c>
      <c r="N29">
        <v>41532.339840000001</v>
      </c>
      <c r="O29">
        <v>40241.003909999999</v>
      </c>
      <c r="P29">
        <v>39506.304689999997</v>
      </c>
      <c r="Q29">
        <v>38853.167970000002</v>
      </c>
      <c r="R29">
        <v>38227.148439999997</v>
      </c>
      <c r="S29">
        <v>37630.671880000002</v>
      </c>
      <c r="T29">
        <v>37050.519529999998</v>
      </c>
      <c r="U29">
        <v>36254.703130000002</v>
      </c>
      <c r="V29">
        <v>35860.886720000002</v>
      </c>
      <c r="W29">
        <v>35481.609380000002</v>
      </c>
      <c r="X29">
        <v>35277.101560000003</v>
      </c>
      <c r="Y29">
        <v>35100.230470000002</v>
      </c>
      <c r="Z29">
        <v>34981.789060000003</v>
      </c>
      <c r="AA29">
        <v>34870.226560000003</v>
      </c>
      <c r="AB29">
        <v>34802.355470000002</v>
      </c>
      <c r="AC29">
        <v>34746.867189999997</v>
      </c>
      <c r="AD29">
        <v>34702.488279999998</v>
      </c>
      <c r="AE29">
        <v>34670.136720000002</v>
      </c>
      <c r="AF29">
        <v>34643.257810000003</v>
      </c>
      <c r="AG29">
        <v>34620.738279999998</v>
      </c>
      <c r="AH29">
        <v>34605.746090000001</v>
      </c>
      <c r="AI29">
        <v>34589.71875</v>
      </c>
    </row>
    <row r="30" spans="1:35" x14ac:dyDescent="0.35">
      <c r="A30" t="s">
        <v>54</v>
      </c>
      <c r="B30">
        <v>188209.28125</v>
      </c>
      <c r="C30">
        <v>180842.65625</v>
      </c>
      <c r="D30">
        <v>173475.98438000001</v>
      </c>
      <c r="E30">
        <v>166109.35938000001</v>
      </c>
      <c r="F30">
        <v>161054.875</v>
      </c>
      <c r="G30">
        <v>156000.34375</v>
      </c>
      <c r="H30">
        <v>150945.85938000001</v>
      </c>
      <c r="I30">
        <v>145891.375</v>
      </c>
      <c r="J30">
        <v>140836.84375</v>
      </c>
      <c r="K30">
        <v>138588.48438000001</v>
      </c>
      <c r="L30">
        <v>136385.875</v>
      </c>
      <c r="M30">
        <v>134222.45313000001</v>
      </c>
      <c r="N30">
        <v>132092.95313000001</v>
      </c>
      <c r="O30">
        <v>129993.15625</v>
      </c>
      <c r="P30">
        <v>129604.44531</v>
      </c>
      <c r="Q30">
        <v>129238.9375</v>
      </c>
      <c r="R30">
        <v>128894.30469</v>
      </c>
      <c r="S30">
        <v>128568.34375</v>
      </c>
      <c r="T30">
        <v>128259.32031</v>
      </c>
      <c r="U30">
        <v>127965.70312999999</v>
      </c>
      <c r="V30">
        <v>127686.07031</v>
      </c>
      <c r="W30">
        <v>127419.33594</v>
      </c>
      <c r="X30">
        <v>127164.34375</v>
      </c>
      <c r="Y30">
        <v>126920.32031</v>
      </c>
      <c r="Z30">
        <v>126686.34375</v>
      </c>
      <c r="AA30">
        <v>126461.70312999999</v>
      </c>
      <c r="AB30">
        <v>126245.74219</v>
      </c>
      <c r="AC30">
        <v>126037.89062999999</v>
      </c>
      <c r="AD30">
        <v>125837.58594</v>
      </c>
      <c r="AE30">
        <v>125644.42969</v>
      </c>
      <c r="AF30">
        <v>125457.85156</v>
      </c>
      <c r="AG30">
        <v>125277.54687999999</v>
      </c>
      <c r="AH30">
        <v>125103.16406</v>
      </c>
      <c r="AI30">
        <v>124934.28906</v>
      </c>
    </row>
    <row r="31" spans="1:35" x14ac:dyDescent="0.35">
      <c r="A31" t="s">
        <v>55</v>
      </c>
      <c r="B31">
        <v>149805.76563000001</v>
      </c>
      <c r="C31">
        <v>149324.5</v>
      </c>
      <c r="D31">
        <v>149634.4375</v>
      </c>
      <c r="E31">
        <v>149214.46875</v>
      </c>
      <c r="F31">
        <v>148794.42188000001</v>
      </c>
      <c r="G31">
        <v>148374.42188000001</v>
      </c>
      <c r="H31">
        <v>147954.28125</v>
      </c>
      <c r="I31">
        <v>147534.35938000001</v>
      </c>
      <c r="J31">
        <v>147114.28125</v>
      </c>
      <c r="K31">
        <v>146694.34375</v>
      </c>
      <c r="L31">
        <v>146274.29688000001</v>
      </c>
      <c r="M31">
        <v>145854.25</v>
      </c>
      <c r="N31">
        <v>145434.32813000001</v>
      </c>
      <c r="O31">
        <v>145014.25</v>
      </c>
      <c r="P31">
        <v>144594.15625</v>
      </c>
      <c r="Q31">
        <v>144174.1875</v>
      </c>
      <c r="R31">
        <v>143754.23438000001</v>
      </c>
      <c r="S31">
        <v>143334.1875</v>
      </c>
      <c r="T31">
        <v>142914.14063000001</v>
      </c>
      <c r="U31">
        <v>142494.04688000001</v>
      </c>
      <c r="V31">
        <v>142074.07813000001</v>
      </c>
      <c r="W31">
        <v>141654.03125</v>
      </c>
      <c r="X31">
        <v>141234.0625</v>
      </c>
      <c r="Y31">
        <v>140813.9375</v>
      </c>
      <c r="Z31">
        <v>140393.9375</v>
      </c>
      <c r="AA31">
        <v>139973.89063000001</v>
      </c>
      <c r="AB31">
        <v>139553.875</v>
      </c>
      <c r="AC31">
        <v>139133.84375</v>
      </c>
      <c r="AD31">
        <v>138713.79688000001</v>
      </c>
      <c r="AE31">
        <v>138293.78125</v>
      </c>
      <c r="AF31">
        <v>137873.73438000001</v>
      </c>
      <c r="AG31">
        <v>137453.73438000001</v>
      </c>
      <c r="AH31">
        <v>137033.6875</v>
      </c>
      <c r="AI31">
        <v>136613.64063000001</v>
      </c>
    </row>
    <row r="32" spans="1:35" x14ac:dyDescent="0.35">
      <c r="A32" t="s">
        <v>56</v>
      </c>
      <c r="B32">
        <v>126633.94531</v>
      </c>
      <c r="C32">
        <v>126422.16406</v>
      </c>
      <c r="D32">
        <v>126210.38281</v>
      </c>
      <c r="E32">
        <v>125998.65625</v>
      </c>
      <c r="F32">
        <v>125786.875</v>
      </c>
      <c r="G32">
        <v>125575.14062999999</v>
      </c>
      <c r="H32">
        <v>125363.35937999999</v>
      </c>
      <c r="I32">
        <v>125151.57812999999</v>
      </c>
      <c r="J32">
        <v>124939.85156</v>
      </c>
      <c r="K32">
        <v>124728.07031</v>
      </c>
      <c r="L32">
        <v>124516.28906</v>
      </c>
      <c r="M32">
        <v>124304.5625</v>
      </c>
      <c r="N32">
        <v>124092.78125</v>
      </c>
      <c r="O32">
        <v>123881</v>
      </c>
      <c r="P32">
        <v>123669.26562999999</v>
      </c>
      <c r="Q32">
        <v>123457.48437999999</v>
      </c>
      <c r="R32">
        <v>123245.75781</v>
      </c>
      <c r="S32">
        <v>123033.97656</v>
      </c>
      <c r="T32">
        <v>122822.19531</v>
      </c>
      <c r="U32">
        <v>122610.46094</v>
      </c>
      <c r="V32">
        <v>122398.67969</v>
      </c>
      <c r="W32">
        <v>122186.89844</v>
      </c>
      <c r="X32">
        <v>121975.17187999999</v>
      </c>
      <c r="Y32">
        <v>121763.39062999999</v>
      </c>
      <c r="Z32">
        <v>121551.60937999999</v>
      </c>
      <c r="AA32">
        <v>121339.88281</v>
      </c>
      <c r="AB32">
        <v>121128.10156</v>
      </c>
      <c r="AC32">
        <v>120916.36719</v>
      </c>
      <c r="AD32">
        <v>120704.58594</v>
      </c>
      <c r="AE32">
        <v>120492.80469</v>
      </c>
      <c r="AF32">
        <v>120281.07812999999</v>
      </c>
      <c r="AG32">
        <v>120069.29687999999</v>
      </c>
      <c r="AH32">
        <v>119857.51562999999</v>
      </c>
      <c r="AI32">
        <v>119645.78125</v>
      </c>
    </row>
    <row r="33" spans="1:35" x14ac:dyDescent="0.35">
      <c r="A33" t="s">
        <v>57</v>
      </c>
      <c r="B33">
        <v>27502.191409999999</v>
      </c>
      <c r="C33">
        <v>27420.089840000001</v>
      </c>
      <c r="D33">
        <v>27316.658200000002</v>
      </c>
      <c r="E33">
        <v>27130.800780000001</v>
      </c>
      <c r="F33">
        <v>27048.699219999999</v>
      </c>
      <c r="G33">
        <v>26964.804690000001</v>
      </c>
      <c r="H33">
        <v>26882.70508</v>
      </c>
      <c r="I33">
        <v>26800.603520000001</v>
      </c>
      <c r="J33">
        <v>26714.302729999999</v>
      </c>
      <c r="K33">
        <v>26442.386719999999</v>
      </c>
      <c r="L33">
        <v>26235.972659999999</v>
      </c>
      <c r="M33">
        <v>26045.587889999999</v>
      </c>
      <c r="N33">
        <v>25914.136719999999</v>
      </c>
      <c r="O33">
        <v>25773.509770000001</v>
      </c>
      <c r="P33">
        <v>25647.279299999998</v>
      </c>
      <c r="Q33">
        <v>25549.599610000001</v>
      </c>
      <c r="R33">
        <v>25464.318360000001</v>
      </c>
      <c r="S33">
        <v>25377.566409999999</v>
      </c>
      <c r="T33">
        <v>25278.582030000001</v>
      </c>
      <c r="U33">
        <v>25178.86133</v>
      </c>
      <c r="V33">
        <v>25094.681639999999</v>
      </c>
      <c r="W33">
        <v>24988.925780000001</v>
      </c>
      <c r="X33">
        <v>24904.623049999998</v>
      </c>
      <c r="Y33">
        <v>24806.04492</v>
      </c>
      <c r="Z33">
        <v>24709.302729999999</v>
      </c>
      <c r="AA33">
        <v>24612.558590000001</v>
      </c>
      <c r="AB33">
        <v>24515.816409999999</v>
      </c>
      <c r="AC33">
        <v>24419.074219999999</v>
      </c>
      <c r="AD33">
        <v>24322.291020000001</v>
      </c>
      <c r="AE33">
        <v>24225.54883</v>
      </c>
      <c r="AF33">
        <v>24128.806639999999</v>
      </c>
      <c r="AG33">
        <v>24032.064450000002</v>
      </c>
      <c r="AH33">
        <v>23935.322270000001</v>
      </c>
      <c r="AI33">
        <v>23838.578130000002</v>
      </c>
    </row>
    <row r="34" spans="1:35" x14ac:dyDescent="0.35">
      <c r="A34" t="s">
        <v>58</v>
      </c>
      <c r="B34">
        <v>27502.191409999999</v>
      </c>
      <c r="C34">
        <v>27420.089840000001</v>
      </c>
      <c r="D34">
        <v>27316.658200000002</v>
      </c>
      <c r="E34">
        <v>27130.800780000001</v>
      </c>
      <c r="F34">
        <v>27048.699219999999</v>
      </c>
      <c r="G34">
        <v>26964.804690000001</v>
      </c>
      <c r="H34">
        <v>26882.70508</v>
      </c>
      <c r="I34">
        <v>26800.603520000001</v>
      </c>
      <c r="J34">
        <v>26714.302729999999</v>
      </c>
      <c r="K34">
        <v>26442.386719999999</v>
      </c>
      <c r="L34">
        <v>26235.972659999999</v>
      </c>
      <c r="M34">
        <v>26045.587889999999</v>
      </c>
      <c r="N34">
        <v>25914.136719999999</v>
      </c>
      <c r="O34">
        <v>25773.509770000001</v>
      </c>
      <c r="P34">
        <v>25647.279299999998</v>
      </c>
      <c r="Q34">
        <v>25549.599610000001</v>
      </c>
      <c r="R34">
        <v>25464.318360000001</v>
      </c>
      <c r="S34">
        <v>25377.566409999999</v>
      </c>
      <c r="T34">
        <v>25278.582030000001</v>
      </c>
      <c r="U34">
        <v>25178.86133</v>
      </c>
      <c r="V34">
        <v>25094.681639999999</v>
      </c>
      <c r="W34">
        <v>24988.925780000001</v>
      </c>
      <c r="X34">
        <v>24904.623049999998</v>
      </c>
      <c r="Y34">
        <v>24806.04492</v>
      </c>
      <c r="Z34">
        <v>24709.302729999999</v>
      </c>
      <c r="AA34">
        <v>24612.558590000001</v>
      </c>
      <c r="AB34">
        <v>24515.816409999999</v>
      </c>
      <c r="AC34">
        <v>24419.074219999999</v>
      </c>
      <c r="AD34">
        <v>24322.291020000001</v>
      </c>
      <c r="AE34">
        <v>24225.54883</v>
      </c>
      <c r="AF34">
        <v>24128.806639999999</v>
      </c>
      <c r="AG34">
        <v>24032.064450000002</v>
      </c>
      <c r="AH34">
        <v>23935.322270000001</v>
      </c>
      <c r="AI34">
        <v>23838.578130000002</v>
      </c>
    </row>
    <row r="35" spans="1:35" x14ac:dyDescent="0.35">
      <c r="A35" t="s">
        <v>145</v>
      </c>
      <c r="B35">
        <v>12004.183590000001</v>
      </c>
      <c r="C35">
        <v>11848.50684</v>
      </c>
      <c r="D35">
        <v>11667.624019999999</v>
      </c>
      <c r="E35">
        <v>11473.32324</v>
      </c>
      <c r="F35">
        <v>11405.539059999999</v>
      </c>
      <c r="G35">
        <v>11347.41992</v>
      </c>
      <c r="H35">
        <v>11289.3418</v>
      </c>
      <c r="I35">
        <v>11218.579100000001</v>
      </c>
      <c r="J35">
        <v>11157.60547</v>
      </c>
      <c r="K35">
        <v>11084.599609999999</v>
      </c>
      <c r="L35">
        <v>10995.07617</v>
      </c>
      <c r="M35">
        <v>10934.469730000001</v>
      </c>
      <c r="N35">
        <v>10861.382809999999</v>
      </c>
      <c r="O35">
        <v>10780.505859999999</v>
      </c>
      <c r="P35">
        <v>10707.98926</v>
      </c>
      <c r="Q35">
        <v>10646.28125</v>
      </c>
      <c r="R35">
        <v>10570.257809999999</v>
      </c>
      <c r="S35">
        <v>10503.125980000001</v>
      </c>
      <c r="T35">
        <v>10439.05176</v>
      </c>
      <c r="U35">
        <v>10377.139649999999</v>
      </c>
      <c r="V35">
        <v>10304.624019999999</v>
      </c>
      <c r="W35">
        <v>10244.38379</v>
      </c>
      <c r="X35">
        <v>10177.16992</v>
      </c>
      <c r="Y35">
        <v>10113.66797</v>
      </c>
      <c r="Z35">
        <v>10046.98438</v>
      </c>
      <c r="AA35">
        <v>9980.2998000000007</v>
      </c>
      <c r="AB35">
        <v>9913.6572300000007</v>
      </c>
      <c r="AC35">
        <v>9846.9736300000004</v>
      </c>
      <c r="AD35">
        <v>9780.2890599999992</v>
      </c>
      <c r="AE35">
        <v>9713.6054700000004</v>
      </c>
      <c r="AF35">
        <v>9646.9218799999999</v>
      </c>
      <c r="AG35">
        <v>9580.2382799999996</v>
      </c>
      <c r="AH35">
        <v>9513.5546900000008</v>
      </c>
      <c r="AI35">
        <v>9446.8701199999996</v>
      </c>
    </row>
    <row r="36" spans="1:35" x14ac:dyDescent="0.35">
      <c r="A36" t="s">
        <v>146</v>
      </c>
      <c r="B36">
        <v>284286.4375</v>
      </c>
      <c r="C36">
        <v>278853.5625</v>
      </c>
      <c r="D36">
        <v>273420.65625</v>
      </c>
      <c r="E36">
        <v>267987.71875</v>
      </c>
      <c r="F36">
        <v>261308.6875</v>
      </c>
      <c r="G36">
        <v>254629.65625</v>
      </c>
      <c r="H36">
        <v>247950.5625</v>
      </c>
      <c r="I36">
        <v>246519.375</v>
      </c>
      <c r="J36">
        <v>245088.125</v>
      </c>
      <c r="K36">
        <v>243656.875</v>
      </c>
      <c r="L36">
        <v>242225.6875</v>
      </c>
      <c r="M36">
        <v>240794.4375</v>
      </c>
      <c r="N36">
        <v>239363.20313000001</v>
      </c>
      <c r="O36">
        <v>237932</v>
      </c>
      <c r="P36">
        <v>237230.70313000001</v>
      </c>
      <c r="Q36">
        <v>236529.39063000001</v>
      </c>
      <c r="R36">
        <v>235828.07813000001</v>
      </c>
      <c r="S36">
        <v>235126.8125</v>
      </c>
      <c r="T36">
        <v>234425.5</v>
      </c>
      <c r="U36">
        <v>233724.1875</v>
      </c>
      <c r="V36">
        <v>233022.875</v>
      </c>
      <c r="W36">
        <v>232321.625</v>
      </c>
      <c r="X36">
        <v>231620.3125</v>
      </c>
      <c r="Y36">
        <v>230919</v>
      </c>
      <c r="Z36">
        <v>230240.39063000001</v>
      </c>
      <c r="AA36">
        <v>229561.82813000001</v>
      </c>
      <c r="AB36">
        <v>228883.23438000001</v>
      </c>
      <c r="AC36">
        <v>228204.67188000001</v>
      </c>
      <c r="AD36">
        <v>227526.0625</v>
      </c>
      <c r="AE36">
        <v>226847.5</v>
      </c>
      <c r="AF36">
        <v>226168.90625</v>
      </c>
      <c r="AG36">
        <v>225490.29688000001</v>
      </c>
      <c r="AH36">
        <v>224811.73438000001</v>
      </c>
      <c r="AI36">
        <v>224133.125</v>
      </c>
    </row>
    <row r="38" spans="1:35" x14ac:dyDescent="0.35">
      <c r="A38" s="1" t="s">
        <v>73</v>
      </c>
    </row>
    <row r="39" spans="1:35" x14ac:dyDescent="0.35">
      <c r="A39" t="s">
        <v>46</v>
      </c>
      <c r="B39">
        <v>2017</v>
      </c>
      <c r="C39">
        <v>2018</v>
      </c>
      <c r="D39">
        <v>2019</v>
      </c>
      <c r="E39">
        <v>2020</v>
      </c>
      <c r="F39">
        <v>2021</v>
      </c>
      <c r="G39">
        <v>2022</v>
      </c>
      <c r="H39">
        <v>2023</v>
      </c>
      <c r="I39">
        <v>2024</v>
      </c>
      <c r="J39">
        <v>2025</v>
      </c>
      <c r="K39">
        <v>2026</v>
      </c>
      <c r="L39">
        <v>2027</v>
      </c>
      <c r="M39">
        <v>2028</v>
      </c>
      <c r="N39">
        <v>2029</v>
      </c>
      <c r="O39">
        <v>2030</v>
      </c>
      <c r="P39">
        <v>2031</v>
      </c>
      <c r="Q39">
        <v>2032</v>
      </c>
      <c r="R39">
        <v>2033</v>
      </c>
      <c r="S39">
        <v>2034</v>
      </c>
      <c r="T39">
        <v>2035</v>
      </c>
      <c r="U39">
        <v>2036</v>
      </c>
      <c r="V39">
        <v>2037</v>
      </c>
      <c r="W39">
        <v>2038</v>
      </c>
      <c r="X39">
        <v>2039</v>
      </c>
      <c r="Y39">
        <v>2040</v>
      </c>
      <c r="Z39">
        <v>2041</v>
      </c>
      <c r="AA39">
        <v>2042</v>
      </c>
      <c r="AB39">
        <v>2043</v>
      </c>
      <c r="AC39">
        <v>2044</v>
      </c>
      <c r="AD39">
        <v>2045</v>
      </c>
      <c r="AE39">
        <v>2046</v>
      </c>
      <c r="AF39">
        <v>2047</v>
      </c>
      <c r="AG39">
        <v>2048</v>
      </c>
      <c r="AH39">
        <v>2049</v>
      </c>
      <c r="AI39">
        <v>2050</v>
      </c>
    </row>
    <row r="40" spans="1:35" x14ac:dyDescent="0.35">
      <c r="A40" t="s">
        <v>72</v>
      </c>
      <c r="B40" t="s">
        <v>47</v>
      </c>
    </row>
    <row r="41" spans="1:35" x14ac:dyDescent="0.35">
      <c r="A41" t="s">
        <v>73</v>
      </c>
    </row>
    <row r="42" spans="1:35" x14ac:dyDescent="0.35">
      <c r="A42" t="s">
        <v>123</v>
      </c>
      <c r="B42">
        <v>5606.3999000000003</v>
      </c>
      <c r="C42">
        <v>5606.3999000000003</v>
      </c>
      <c r="D42">
        <v>5606.3999000000003</v>
      </c>
      <c r="E42">
        <v>5606.3999000000003</v>
      </c>
      <c r="F42">
        <v>5606.3999000000003</v>
      </c>
      <c r="G42">
        <v>5606.3999000000003</v>
      </c>
      <c r="H42">
        <v>5606.3999000000003</v>
      </c>
      <c r="I42">
        <v>5606.3999000000003</v>
      </c>
      <c r="J42">
        <v>5606.3999000000003</v>
      </c>
      <c r="K42">
        <v>5606.3999000000003</v>
      </c>
      <c r="L42">
        <v>5606.3999000000003</v>
      </c>
      <c r="M42">
        <v>5606.3999000000003</v>
      </c>
      <c r="N42">
        <v>5606.3999000000003</v>
      </c>
      <c r="O42">
        <v>5606.3999000000003</v>
      </c>
      <c r="P42">
        <v>5606.3999000000003</v>
      </c>
      <c r="Q42">
        <v>5606.3999000000003</v>
      </c>
      <c r="R42">
        <v>5606.3999000000003</v>
      </c>
      <c r="S42">
        <v>5606.3999000000003</v>
      </c>
      <c r="T42">
        <v>5606.3999000000003</v>
      </c>
      <c r="U42">
        <v>5606.3999000000003</v>
      </c>
      <c r="V42">
        <v>5606.3999000000003</v>
      </c>
      <c r="W42">
        <v>5606.3999000000003</v>
      </c>
      <c r="X42">
        <v>5606.3999000000003</v>
      </c>
      <c r="Y42">
        <v>5606.3999000000003</v>
      </c>
      <c r="Z42">
        <v>5606.3999000000003</v>
      </c>
      <c r="AA42">
        <v>5606.3999000000003</v>
      </c>
      <c r="AB42">
        <v>5606.3999000000003</v>
      </c>
      <c r="AC42">
        <v>5606.3999000000003</v>
      </c>
      <c r="AD42">
        <v>5606.3999000000003</v>
      </c>
      <c r="AE42">
        <v>5606.3999000000003</v>
      </c>
      <c r="AF42">
        <v>5606.3999000000003</v>
      </c>
      <c r="AG42">
        <v>5606.3999000000003</v>
      </c>
      <c r="AH42">
        <v>5606.3999000000003</v>
      </c>
      <c r="AI42">
        <v>5606.3999000000003</v>
      </c>
    </row>
    <row r="43" spans="1:35" x14ac:dyDescent="0.35">
      <c r="A43" t="s">
        <v>59</v>
      </c>
      <c r="B43">
        <v>3687.9599600000001</v>
      </c>
      <c r="C43">
        <v>3687.9599600000001</v>
      </c>
      <c r="D43">
        <v>3687.9599600000001</v>
      </c>
      <c r="E43">
        <v>3687.9599600000001</v>
      </c>
      <c r="F43">
        <v>3687.9599600000001</v>
      </c>
      <c r="G43">
        <v>3687.9599600000001</v>
      </c>
      <c r="H43">
        <v>3687.9599600000001</v>
      </c>
      <c r="I43">
        <v>3687.9599600000001</v>
      </c>
      <c r="J43">
        <v>3687.9599600000001</v>
      </c>
      <c r="K43">
        <v>3687.9599600000001</v>
      </c>
      <c r="L43">
        <v>3687.9599600000001</v>
      </c>
      <c r="M43">
        <v>3687.9599600000001</v>
      </c>
      <c r="N43">
        <v>3687.9599600000001</v>
      </c>
      <c r="O43">
        <v>3687.9599600000001</v>
      </c>
      <c r="P43">
        <v>3687.9599600000001</v>
      </c>
      <c r="Q43">
        <v>3687.9599600000001</v>
      </c>
      <c r="R43">
        <v>3687.9599600000001</v>
      </c>
      <c r="S43">
        <v>3687.9599600000001</v>
      </c>
      <c r="T43">
        <v>3687.9599600000001</v>
      </c>
      <c r="U43">
        <v>3687.9599600000001</v>
      </c>
      <c r="V43">
        <v>3687.9599600000001</v>
      </c>
      <c r="W43">
        <v>3687.9599600000001</v>
      </c>
      <c r="X43">
        <v>3687.9599600000001</v>
      </c>
      <c r="Y43">
        <v>3687.9599600000001</v>
      </c>
      <c r="Z43">
        <v>3687.9599600000001</v>
      </c>
      <c r="AA43">
        <v>3687.9599600000001</v>
      </c>
      <c r="AB43">
        <v>3687.9599600000001</v>
      </c>
      <c r="AC43">
        <v>3687.9599600000001</v>
      </c>
      <c r="AD43">
        <v>3687.9599600000001</v>
      </c>
      <c r="AE43">
        <v>3687.9599600000001</v>
      </c>
      <c r="AF43">
        <v>3687.9599600000001</v>
      </c>
      <c r="AG43">
        <v>3687.9599600000001</v>
      </c>
      <c r="AH43">
        <v>3687.9599600000001</v>
      </c>
      <c r="AI43">
        <v>3687.9599600000001</v>
      </c>
    </row>
    <row r="44" spans="1:35" x14ac:dyDescent="0.35">
      <c r="A44" t="s">
        <v>60</v>
      </c>
      <c r="B44">
        <v>6464.8798800000004</v>
      </c>
      <c r="C44">
        <v>6464.8798800000004</v>
      </c>
      <c r="D44">
        <v>6464.8798800000004</v>
      </c>
      <c r="E44">
        <v>6464.8798800000004</v>
      </c>
      <c r="F44">
        <v>6464.8798800000004</v>
      </c>
      <c r="G44">
        <v>6464.8798800000004</v>
      </c>
      <c r="H44">
        <v>6464.8798800000004</v>
      </c>
      <c r="I44">
        <v>6464.8798800000004</v>
      </c>
      <c r="J44">
        <v>6464.8798800000004</v>
      </c>
      <c r="K44">
        <v>6464.8798800000004</v>
      </c>
      <c r="L44">
        <v>6464.8798800000004</v>
      </c>
      <c r="M44">
        <v>6464.8798800000004</v>
      </c>
      <c r="N44">
        <v>6464.8798800000004</v>
      </c>
      <c r="O44">
        <v>6464.8798800000004</v>
      </c>
      <c r="P44">
        <v>6464.8798800000004</v>
      </c>
      <c r="Q44">
        <v>6464.8798800000004</v>
      </c>
      <c r="R44">
        <v>6464.8798800000004</v>
      </c>
      <c r="S44">
        <v>6464.8798800000004</v>
      </c>
      <c r="T44">
        <v>6464.8798800000004</v>
      </c>
      <c r="U44">
        <v>6464.8798800000004</v>
      </c>
      <c r="V44">
        <v>6464.8798800000004</v>
      </c>
      <c r="W44">
        <v>6464.8798800000004</v>
      </c>
      <c r="X44">
        <v>6464.8798800000004</v>
      </c>
      <c r="Y44">
        <v>6464.8798800000004</v>
      </c>
      <c r="Z44">
        <v>6464.8798800000004</v>
      </c>
      <c r="AA44">
        <v>6464.8798800000004</v>
      </c>
      <c r="AB44">
        <v>6464.8798800000004</v>
      </c>
      <c r="AC44">
        <v>6464.8798800000004</v>
      </c>
      <c r="AD44">
        <v>6464.8798800000004</v>
      </c>
      <c r="AE44">
        <v>6464.8798800000004</v>
      </c>
      <c r="AF44">
        <v>6464.8798800000004</v>
      </c>
      <c r="AG44">
        <v>6464.8798800000004</v>
      </c>
      <c r="AH44">
        <v>6464.8798800000004</v>
      </c>
      <c r="AI44">
        <v>6464.8798800000004</v>
      </c>
    </row>
    <row r="45" spans="1:35" x14ac:dyDescent="0.35">
      <c r="A45" t="s">
        <v>61</v>
      </c>
      <c r="B45">
        <v>5361.1201199999996</v>
      </c>
      <c r="C45">
        <v>5361.1201199999996</v>
      </c>
      <c r="D45">
        <v>5361.1201199999996</v>
      </c>
      <c r="E45">
        <v>5361.1201199999996</v>
      </c>
      <c r="F45">
        <v>5361.1201199999996</v>
      </c>
      <c r="G45">
        <v>5361.1201199999996</v>
      </c>
      <c r="H45">
        <v>5361.1201199999996</v>
      </c>
      <c r="I45">
        <v>5361.1201199999996</v>
      </c>
      <c r="J45">
        <v>5361.1201199999996</v>
      </c>
      <c r="K45">
        <v>5361.1201199999996</v>
      </c>
      <c r="L45">
        <v>5361.1201199999996</v>
      </c>
      <c r="M45">
        <v>5361.1201199999996</v>
      </c>
      <c r="N45">
        <v>5361.1201199999996</v>
      </c>
      <c r="O45">
        <v>5361.1201199999996</v>
      </c>
      <c r="P45">
        <v>5361.1201199999996</v>
      </c>
      <c r="Q45">
        <v>5361.1201199999996</v>
      </c>
      <c r="R45">
        <v>5361.1201199999996</v>
      </c>
      <c r="S45">
        <v>5361.1201199999996</v>
      </c>
      <c r="T45">
        <v>5361.1201199999996</v>
      </c>
      <c r="U45">
        <v>5361.1201199999996</v>
      </c>
      <c r="V45">
        <v>5361.1201199999996</v>
      </c>
      <c r="W45">
        <v>5361.1201199999996</v>
      </c>
      <c r="X45">
        <v>5361.1201199999996</v>
      </c>
      <c r="Y45">
        <v>5361.1201199999996</v>
      </c>
      <c r="Z45">
        <v>5361.1201199999996</v>
      </c>
      <c r="AA45">
        <v>5361.1201199999996</v>
      </c>
      <c r="AB45">
        <v>5361.1201199999996</v>
      </c>
      <c r="AC45">
        <v>5361.1201199999996</v>
      </c>
      <c r="AD45">
        <v>5361.1201199999996</v>
      </c>
      <c r="AE45">
        <v>5361.1201199999996</v>
      </c>
      <c r="AF45">
        <v>5361.1201199999996</v>
      </c>
      <c r="AG45">
        <v>5361.1201199999996</v>
      </c>
      <c r="AH45">
        <v>5361.1201199999996</v>
      </c>
      <c r="AI45">
        <v>5361.1201199999996</v>
      </c>
    </row>
    <row r="46" spans="1:35" x14ac:dyDescent="0.35">
      <c r="A46" t="s">
        <v>124</v>
      </c>
      <c r="B46">
        <v>4073.4001499999999</v>
      </c>
      <c r="C46">
        <v>4073.4001499999999</v>
      </c>
      <c r="D46">
        <v>4073.4001499999999</v>
      </c>
      <c r="E46">
        <v>4073.4001499999999</v>
      </c>
      <c r="F46">
        <v>4073.4001499999999</v>
      </c>
      <c r="G46">
        <v>4073.4001499999999</v>
      </c>
      <c r="H46">
        <v>4073.4001499999999</v>
      </c>
      <c r="I46">
        <v>4073.4001499999999</v>
      </c>
      <c r="J46">
        <v>4073.4001499999999</v>
      </c>
      <c r="K46">
        <v>4073.4001499999999</v>
      </c>
      <c r="L46">
        <v>4073.4001499999999</v>
      </c>
      <c r="M46">
        <v>4073.4001499999999</v>
      </c>
      <c r="N46">
        <v>4073.4001499999999</v>
      </c>
      <c r="O46">
        <v>4073.4001499999999</v>
      </c>
      <c r="P46">
        <v>4073.4001499999999</v>
      </c>
      <c r="Q46">
        <v>4073.4001499999999</v>
      </c>
      <c r="R46">
        <v>4073.4001499999999</v>
      </c>
      <c r="S46">
        <v>4073.4001499999999</v>
      </c>
      <c r="T46">
        <v>4073.4001499999999</v>
      </c>
      <c r="U46">
        <v>4073.4001499999999</v>
      </c>
      <c r="V46">
        <v>4073.4001499999999</v>
      </c>
      <c r="W46">
        <v>4073.4001499999999</v>
      </c>
      <c r="X46">
        <v>4073.4001499999999</v>
      </c>
      <c r="Y46">
        <v>4073.4001499999999</v>
      </c>
      <c r="Z46">
        <v>4073.4001499999999</v>
      </c>
      <c r="AA46">
        <v>4073.4001499999999</v>
      </c>
      <c r="AB46">
        <v>4073.4001499999999</v>
      </c>
      <c r="AC46">
        <v>4073.4001499999999</v>
      </c>
      <c r="AD46">
        <v>4073.4001499999999</v>
      </c>
      <c r="AE46">
        <v>4073.4001499999999</v>
      </c>
      <c r="AF46">
        <v>4073.4001499999999</v>
      </c>
      <c r="AG46">
        <v>4073.4001499999999</v>
      </c>
      <c r="AH46">
        <v>4073.4001499999999</v>
      </c>
      <c r="AI46">
        <v>4073.4001499999999</v>
      </c>
    </row>
    <row r="47" spans="1:35" x14ac:dyDescent="0.35">
      <c r="A47" t="s">
        <v>62</v>
      </c>
      <c r="B47">
        <v>2321.3998999999999</v>
      </c>
      <c r="C47">
        <v>2321.3998999999999</v>
      </c>
      <c r="D47">
        <v>2321.3998999999999</v>
      </c>
      <c r="E47">
        <v>2321.3998999999999</v>
      </c>
      <c r="F47">
        <v>2321.3998999999999</v>
      </c>
      <c r="G47">
        <v>2321.3998999999999</v>
      </c>
      <c r="H47">
        <v>2321.3998999999999</v>
      </c>
      <c r="I47">
        <v>2321.3998999999999</v>
      </c>
      <c r="J47">
        <v>2321.3998999999999</v>
      </c>
      <c r="K47">
        <v>2321.3998999999999</v>
      </c>
      <c r="L47">
        <v>2321.3998999999999</v>
      </c>
      <c r="M47">
        <v>2321.3998999999999</v>
      </c>
      <c r="N47">
        <v>2321.3998999999999</v>
      </c>
      <c r="O47">
        <v>2321.3998999999999</v>
      </c>
      <c r="P47">
        <v>2321.3998999999999</v>
      </c>
      <c r="Q47">
        <v>2321.3998999999999</v>
      </c>
      <c r="R47">
        <v>2321.3998999999999</v>
      </c>
      <c r="S47">
        <v>2321.3998999999999</v>
      </c>
      <c r="T47">
        <v>2321.3998999999999</v>
      </c>
      <c r="U47">
        <v>2321.3998999999999</v>
      </c>
      <c r="V47">
        <v>2321.3998999999999</v>
      </c>
      <c r="W47">
        <v>2321.3998999999999</v>
      </c>
      <c r="X47">
        <v>2321.3998999999999</v>
      </c>
      <c r="Y47">
        <v>2321.3998999999999</v>
      </c>
      <c r="Z47">
        <v>2321.3998999999999</v>
      </c>
      <c r="AA47">
        <v>2321.3998999999999</v>
      </c>
      <c r="AB47">
        <v>2321.3998999999999</v>
      </c>
      <c r="AC47">
        <v>2321.3998999999999</v>
      </c>
      <c r="AD47">
        <v>2321.3998999999999</v>
      </c>
      <c r="AE47">
        <v>2321.3998999999999</v>
      </c>
      <c r="AF47">
        <v>2321.3998999999999</v>
      </c>
      <c r="AG47">
        <v>2321.3998999999999</v>
      </c>
      <c r="AH47">
        <v>2321.3998999999999</v>
      </c>
      <c r="AI47">
        <v>2321.3998999999999</v>
      </c>
    </row>
    <row r="48" spans="1:35" x14ac:dyDescent="0.35">
      <c r="A48" t="s">
        <v>63</v>
      </c>
      <c r="B48">
        <v>4161</v>
      </c>
      <c r="C48">
        <v>4161</v>
      </c>
      <c r="D48">
        <v>4161</v>
      </c>
      <c r="E48">
        <v>4161</v>
      </c>
      <c r="F48">
        <v>4161</v>
      </c>
      <c r="G48">
        <v>4161</v>
      </c>
      <c r="H48">
        <v>4161</v>
      </c>
      <c r="I48">
        <v>4161</v>
      </c>
      <c r="J48">
        <v>4161</v>
      </c>
      <c r="K48">
        <v>4161</v>
      </c>
      <c r="L48">
        <v>4161</v>
      </c>
      <c r="M48">
        <v>4161</v>
      </c>
      <c r="N48">
        <v>4161</v>
      </c>
      <c r="O48">
        <v>4161</v>
      </c>
      <c r="P48">
        <v>4161</v>
      </c>
      <c r="Q48">
        <v>4161</v>
      </c>
      <c r="R48">
        <v>4161</v>
      </c>
      <c r="S48">
        <v>4161</v>
      </c>
      <c r="T48">
        <v>4161</v>
      </c>
      <c r="U48">
        <v>4161</v>
      </c>
      <c r="V48">
        <v>4161</v>
      </c>
      <c r="W48">
        <v>4161</v>
      </c>
      <c r="X48">
        <v>4161</v>
      </c>
      <c r="Y48">
        <v>4161</v>
      </c>
      <c r="Z48">
        <v>4161</v>
      </c>
      <c r="AA48">
        <v>4161</v>
      </c>
      <c r="AB48">
        <v>4161</v>
      </c>
      <c r="AC48">
        <v>4161</v>
      </c>
      <c r="AD48">
        <v>4161</v>
      </c>
      <c r="AE48">
        <v>4161</v>
      </c>
      <c r="AF48">
        <v>4161</v>
      </c>
      <c r="AG48">
        <v>4161</v>
      </c>
      <c r="AH48">
        <v>4161</v>
      </c>
      <c r="AI48">
        <v>4161</v>
      </c>
    </row>
    <row r="49" spans="1:35" x14ac:dyDescent="0.35">
      <c r="A49" t="s">
        <v>64</v>
      </c>
      <c r="B49">
        <v>5133.3603499999999</v>
      </c>
      <c r="C49">
        <v>5133.3603499999999</v>
      </c>
      <c r="D49">
        <v>5133.3603499999999</v>
      </c>
      <c r="E49">
        <v>5133.3603499999999</v>
      </c>
      <c r="F49">
        <v>5133.3603499999999</v>
      </c>
      <c r="G49">
        <v>5133.3603499999999</v>
      </c>
      <c r="H49">
        <v>5133.3603499999999</v>
      </c>
      <c r="I49">
        <v>5133.3603499999999</v>
      </c>
      <c r="J49">
        <v>5133.3603499999999</v>
      </c>
      <c r="K49">
        <v>5133.3603499999999</v>
      </c>
      <c r="L49">
        <v>5133.3603499999999</v>
      </c>
      <c r="M49">
        <v>5133.3603499999999</v>
      </c>
      <c r="N49">
        <v>5133.3603499999999</v>
      </c>
      <c r="O49">
        <v>5133.3603499999999</v>
      </c>
      <c r="P49">
        <v>5133.3603499999999</v>
      </c>
      <c r="Q49">
        <v>5133.3603499999999</v>
      </c>
      <c r="R49">
        <v>5133.3603499999999</v>
      </c>
      <c r="S49">
        <v>5133.3603499999999</v>
      </c>
      <c r="T49">
        <v>5133.3603499999999</v>
      </c>
      <c r="U49">
        <v>5133.3603499999999</v>
      </c>
      <c r="V49">
        <v>5133.3603499999999</v>
      </c>
      <c r="W49">
        <v>5133.3603499999999</v>
      </c>
      <c r="X49">
        <v>5133.3603499999999</v>
      </c>
      <c r="Y49">
        <v>5133.3603499999999</v>
      </c>
      <c r="Z49">
        <v>5133.3603499999999</v>
      </c>
      <c r="AA49">
        <v>5133.3603499999999</v>
      </c>
      <c r="AB49">
        <v>5133.3603499999999</v>
      </c>
      <c r="AC49">
        <v>5133.3603499999999</v>
      </c>
      <c r="AD49">
        <v>5133.3603499999999</v>
      </c>
      <c r="AE49">
        <v>5133.3603499999999</v>
      </c>
      <c r="AF49">
        <v>5133.3603499999999</v>
      </c>
      <c r="AG49">
        <v>5133.3603499999999</v>
      </c>
      <c r="AH49">
        <v>5133.3603499999999</v>
      </c>
      <c r="AI49">
        <v>5133.3603499999999</v>
      </c>
    </row>
    <row r="50" spans="1:35" x14ac:dyDescent="0.35">
      <c r="A50" t="s">
        <v>65</v>
      </c>
      <c r="B50">
        <v>7665</v>
      </c>
      <c r="C50">
        <v>7665</v>
      </c>
      <c r="D50">
        <v>7665</v>
      </c>
      <c r="E50">
        <v>7665</v>
      </c>
      <c r="F50">
        <v>7665</v>
      </c>
      <c r="G50">
        <v>7665</v>
      </c>
      <c r="H50">
        <v>7665</v>
      </c>
      <c r="I50">
        <v>7665</v>
      </c>
      <c r="J50">
        <v>7665</v>
      </c>
      <c r="K50">
        <v>7665</v>
      </c>
      <c r="L50">
        <v>7665</v>
      </c>
      <c r="M50">
        <v>7665</v>
      </c>
      <c r="N50">
        <v>7665</v>
      </c>
      <c r="O50">
        <v>7665</v>
      </c>
      <c r="P50">
        <v>7665</v>
      </c>
      <c r="Q50">
        <v>7665</v>
      </c>
      <c r="R50">
        <v>7665</v>
      </c>
      <c r="S50">
        <v>7665</v>
      </c>
      <c r="T50">
        <v>7665</v>
      </c>
      <c r="U50">
        <v>7665</v>
      </c>
      <c r="V50">
        <v>7665</v>
      </c>
      <c r="W50">
        <v>7665</v>
      </c>
      <c r="X50">
        <v>7665</v>
      </c>
      <c r="Y50">
        <v>7665</v>
      </c>
      <c r="Z50">
        <v>7665</v>
      </c>
      <c r="AA50">
        <v>7665</v>
      </c>
      <c r="AB50">
        <v>7665</v>
      </c>
      <c r="AC50">
        <v>7665</v>
      </c>
      <c r="AD50">
        <v>7665</v>
      </c>
      <c r="AE50">
        <v>7665</v>
      </c>
      <c r="AF50">
        <v>7665</v>
      </c>
      <c r="AG50">
        <v>7665</v>
      </c>
      <c r="AH50">
        <v>7665</v>
      </c>
      <c r="AI50">
        <v>7665</v>
      </c>
    </row>
    <row r="51" spans="1:35" x14ac:dyDescent="0.35">
      <c r="A51" t="s">
        <v>66</v>
      </c>
      <c r="B51">
        <v>3092.27979</v>
      </c>
      <c r="C51">
        <v>3092.27979</v>
      </c>
      <c r="D51">
        <v>3092.27979</v>
      </c>
      <c r="E51">
        <v>3092.27979</v>
      </c>
      <c r="F51">
        <v>3092.27979</v>
      </c>
      <c r="G51">
        <v>3092.27979</v>
      </c>
      <c r="H51">
        <v>3092.27979</v>
      </c>
      <c r="I51">
        <v>3092.27979</v>
      </c>
      <c r="J51">
        <v>3092.27979</v>
      </c>
      <c r="K51">
        <v>3092.27979</v>
      </c>
      <c r="L51">
        <v>3092.27979</v>
      </c>
      <c r="M51">
        <v>3092.27979</v>
      </c>
      <c r="N51">
        <v>3092.27979</v>
      </c>
      <c r="O51">
        <v>3092.27979</v>
      </c>
      <c r="P51">
        <v>3092.27979</v>
      </c>
      <c r="Q51">
        <v>3092.27979</v>
      </c>
      <c r="R51">
        <v>3092.27979</v>
      </c>
      <c r="S51">
        <v>3092.27979</v>
      </c>
      <c r="T51">
        <v>3092.27979</v>
      </c>
      <c r="U51">
        <v>3092.27979</v>
      </c>
      <c r="V51">
        <v>3092.27979</v>
      </c>
      <c r="W51">
        <v>3092.27979</v>
      </c>
      <c r="X51">
        <v>3092.27979</v>
      </c>
      <c r="Y51">
        <v>3092.27979</v>
      </c>
      <c r="Z51">
        <v>3092.27979</v>
      </c>
      <c r="AA51">
        <v>3092.27979</v>
      </c>
      <c r="AB51">
        <v>3092.27979</v>
      </c>
      <c r="AC51">
        <v>3092.27979</v>
      </c>
      <c r="AD51">
        <v>3092.27979</v>
      </c>
      <c r="AE51">
        <v>3092.27979</v>
      </c>
      <c r="AF51">
        <v>3092.27979</v>
      </c>
      <c r="AG51">
        <v>3092.27979</v>
      </c>
      <c r="AH51">
        <v>3092.27979</v>
      </c>
      <c r="AI51">
        <v>3092.27979</v>
      </c>
    </row>
    <row r="52" spans="1:35" x14ac:dyDescent="0.35">
      <c r="A52" t="s">
        <v>67</v>
      </c>
      <c r="B52">
        <v>2610.4799800000001</v>
      </c>
      <c r="C52">
        <v>2610.4799800000001</v>
      </c>
      <c r="D52">
        <v>2610.4799800000001</v>
      </c>
      <c r="E52">
        <v>2610.4799800000001</v>
      </c>
      <c r="F52">
        <v>2610.4799800000001</v>
      </c>
      <c r="G52">
        <v>2610.4799800000001</v>
      </c>
      <c r="H52">
        <v>2610.4799800000001</v>
      </c>
      <c r="I52">
        <v>2610.4799800000001</v>
      </c>
      <c r="J52">
        <v>2610.4799800000001</v>
      </c>
      <c r="K52">
        <v>2610.4799800000001</v>
      </c>
      <c r="L52">
        <v>2610.4799800000001</v>
      </c>
      <c r="M52">
        <v>2610.4799800000001</v>
      </c>
      <c r="N52">
        <v>2610.4799800000001</v>
      </c>
      <c r="O52">
        <v>2610.4799800000001</v>
      </c>
      <c r="P52">
        <v>2610.4799800000001</v>
      </c>
      <c r="Q52">
        <v>2610.4799800000001</v>
      </c>
      <c r="R52">
        <v>2610.4799800000001</v>
      </c>
      <c r="S52">
        <v>2610.4799800000001</v>
      </c>
      <c r="T52">
        <v>2610.4799800000001</v>
      </c>
      <c r="U52">
        <v>2610.4799800000001</v>
      </c>
      <c r="V52">
        <v>2610.4799800000001</v>
      </c>
      <c r="W52">
        <v>2610.4799800000001</v>
      </c>
      <c r="X52">
        <v>2610.4799800000001</v>
      </c>
      <c r="Y52">
        <v>2610.4799800000001</v>
      </c>
      <c r="Z52">
        <v>2610.4799800000001</v>
      </c>
      <c r="AA52">
        <v>2610.4799800000001</v>
      </c>
      <c r="AB52">
        <v>2610.4799800000001</v>
      </c>
      <c r="AC52">
        <v>2610.4799800000001</v>
      </c>
      <c r="AD52">
        <v>2610.4799800000001</v>
      </c>
      <c r="AE52">
        <v>2610.4799800000001</v>
      </c>
      <c r="AF52">
        <v>2610.4799800000001</v>
      </c>
      <c r="AG52">
        <v>2610.4799800000001</v>
      </c>
      <c r="AH52">
        <v>2610.4799800000001</v>
      </c>
      <c r="AI52">
        <v>2610.4799800000001</v>
      </c>
    </row>
    <row r="53" spans="1:35" x14ac:dyDescent="0.35">
      <c r="A53" t="s">
        <v>125</v>
      </c>
      <c r="B53">
        <v>2610.4799800000001</v>
      </c>
      <c r="C53">
        <v>2610.4799800000001</v>
      </c>
      <c r="D53">
        <v>2610.4799800000001</v>
      </c>
      <c r="E53">
        <v>2610.4799800000001</v>
      </c>
      <c r="F53">
        <v>2610.4799800000001</v>
      </c>
      <c r="G53">
        <v>2610.4799800000001</v>
      </c>
      <c r="H53">
        <v>2610.4799800000001</v>
      </c>
      <c r="I53">
        <v>2610.4799800000001</v>
      </c>
      <c r="J53">
        <v>2610.4799800000001</v>
      </c>
      <c r="K53">
        <v>2610.4799800000001</v>
      </c>
      <c r="L53">
        <v>2610.4799800000001</v>
      </c>
      <c r="M53">
        <v>2610.4799800000001</v>
      </c>
      <c r="N53">
        <v>2610.4799800000001</v>
      </c>
      <c r="O53">
        <v>2610.4799800000001</v>
      </c>
      <c r="P53">
        <v>2610.4799800000001</v>
      </c>
      <c r="Q53">
        <v>2610.4799800000001</v>
      </c>
      <c r="R53">
        <v>2610.4799800000001</v>
      </c>
      <c r="S53">
        <v>2610.4799800000001</v>
      </c>
      <c r="T53">
        <v>2610.4799800000001</v>
      </c>
      <c r="U53">
        <v>2610.4799800000001</v>
      </c>
      <c r="V53">
        <v>2610.4799800000001</v>
      </c>
      <c r="W53">
        <v>2610.4799800000001</v>
      </c>
      <c r="X53">
        <v>2610.4799800000001</v>
      </c>
      <c r="Y53">
        <v>2610.4799800000001</v>
      </c>
      <c r="Z53">
        <v>2610.4799800000001</v>
      </c>
      <c r="AA53">
        <v>2610.4799800000001</v>
      </c>
      <c r="AB53">
        <v>2610.4799800000001</v>
      </c>
      <c r="AC53">
        <v>2610.4799800000001</v>
      </c>
      <c r="AD53">
        <v>2610.4799800000001</v>
      </c>
      <c r="AE53">
        <v>2610.4799800000001</v>
      </c>
      <c r="AF53">
        <v>2610.4799800000001</v>
      </c>
      <c r="AG53">
        <v>2610.4799800000001</v>
      </c>
      <c r="AH53">
        <v>2610.4799800000001</v>
      </c>
      <c r="AI53">
        <v>2610.4799800000001</v>
      </c>
    </row>
    <row r="54" spans="1:35" x14ac:dyDescent="0.35">
      <c r="A54" t="s">
        <v>126</v>
      </c>
      <c r="B54">
        <v>3942</v>
      </c>
      <c r="C54">
        <v>3942</v>
      </c>
      <c r="D54">
        <v>3942</v>
      </c>
      <c r="E54">
        <v>3942</v>
      </c>
      <c r="F54">
        <v>3942</v>
      </c>
      <c r="G54">
        <v>3942</v>
      </c>
      <c r="H54">
        <v>3942</v>
      </c>
      <c r="I54">
        <v>3942</v>
      </c>
      <c r="J54">
        <v>3942</v>
      </c>
      <c r="K54">
        <v>3942</v>
      </c>
      <c r="L54">
        <v>3942</v>
      </c>
      <c r="M54">
        <v>3942</v>
      </c>
      <c r="N54">
        <v>3942</v>
      </c>
      <c r="O54">
        <v>3942</v>
      </c>
      <c r="P54">
        <v>3942</v>
      </c>
      <c r="Q54">
        <v>3942</v>
      </c>
      <c r="R54">
        <v>3942</v>
      </c>
      <c r="S54">
        <v>3942</v>
      </c>
      <c r="T54">
        <v>3942</v>
      </c>
      <c r="U54">
        <v>3942</v>
      </c>
      <c r="V54">
        <v>3942</v>
      </c>
      <c r="W54">
        <v>3942</v>
      </c>
      <c r="X54">
        <v>3942</v>
      </c>
      <c r="Y54">
        <v>3942</v>
      </c>
      <c r="Z54">
        <v>3942</v>
      </c>
      <c r="AA54">
        <v>3942</v>
      </c>
      <c r="AB54">
        <v>3942</v>
      </c>
      <c r="AC54">
        <v>3942</v>
      </c>
      <c r="AD54">
        <v>3942</v>
      </c>
      <c r="AE54">
        <v>3942</v>
      </c>
      <c r="AF54">
        <v>3942</v>
      </c>
      <c r="AG54">
        <v>3942</v>
      </c>
      <c r="AH54">
        <v>3942</v>
      </c>
      <c r="AI54">
        <v>3942</v>
      </c>
    </row>
    <row r="56" spans="1:35" x14ac:dyDescent="0.35">
      <c r="A56" s="1" t="s">
        <v>110</v>
      </c>
    </row>
    <row r="57" spans="1:35" x14ac:dyDescent="0.35">
      <c r="A57" t="s">
        <v>46</v>
      </c>
      <c r="B57">
        <v>2017</v>
      </c>
      <c r="C57">
        <v>2018</v>
      </c>
      <c r="D57">
        <v>2019</v>
      </c>
      <c r="E57">
        <v>2020</v>
      </c>
      <c r="F57">
        <v>2021</v>
      </c>
      <c r="G57">
        <v>2022</v>
      </c>
      <c r="H57">
        <v>2023</v>
      </c>
      <c r="I57">
        <v>2024</v>
      </c>
      <c r="J57">
        <v>2025</v>
      </c>
      <c r="K57">
        <v>2026</v>
      </c>
      <c r="L57">
        <v>2027</v>
      </c>
      <c r="M57">
        <v>2028</v>
      </c>
      <c r="N57">
        <v>2029</v>
      </c>
      <c r="O57">
        <v>2030</v>
      </c>
      <c r="P57">
        <v>2031</v>
      </c>
      <c r="Q57">
        <v>2032</v>
      </c>
      <c r="R57">
        <v>2033</v>
      </c>
      <c r="S57">
        <v>2034</v>
      </c>
      <c r="T57">
        <v>2035</v>
      </c>
      <c r="U57">
        <v>2036</v>
      </c>
      <c r="V57">
        <v>2037</v>
      </c>
      <c r="W57">
        <v>2038</v>
      </c>
      <c r="X57">
        <v>2039</v>
      </c>
      <c r="Y57">
        <v>2040</v>
      </c>
      <c r="Z57">
        <v>2041</v>
      </c>
      <c r="AA57">
        <v>2042</v>
      </c>
      <c r="AB57">
        <v>2043</v>
      </c>
      <c r="AC57">
        <v>2044</v>
      </c>
      <c r="AD57">
        <v>2045</v>
      </c>
      <c r="AE57">
        <v>2046</v>
      </c>
      <c r="AF57">
        <v>2047</v>
      </c>
      <c r="AG57">
        <v>2048</v>
      </c>
      <c r="AH57">
        <v>2049</v>
      </c>
    </row>
    <row r="58" spans="1:35" x14ac:dyDescent="0.35">
      <c r="A58" t="s">
        <v>131</v>
      </c>
      <c r="B58">
        <f t="shared" ref="B58:AH58" si="0">B6-(B24/B42)</f>
        <v>45.43144141542971</v>
      </c>
      <c r="C58">
        <f t="shared" si="0"/>
        <v>46.726957418981307</v>
      </c>
      <c r="D58">
        <f t="shared" si="0"/>
        <v>47.047304550900662</v>
      </c>
      <c r="E58">
        <f t="shared" si="0"/>
        <v>47.429238692913259</v>
      </c>
      <c r="F58">
        <f t="shared" si="0"/>
        <v>47.44263528914518</v>
      </c>
      <c r="G58">
        <f t="shared" si="0"/>
        <v>47.43422169954431</v>
      </c>
      <c r="H58">
        <f t="shared" si="0"/>
        <v>47.50825417586784</v>
      </c>
      <c r="I58">
        <f t="shared" si="0"/>
        <v>47.424079927921838</v>
      </c>
      <c r="J58">
        <f t="shared" si="0"/>
        <v>47.428625799498008</v>
      </c>
      <c r="K58">
        <f t="shared" si="0"/>
        <v>47.470972224870721</v>
      </c>
      <c r="L58">
        <f t="shared" si="0"/>
        <v>47.40780286518163</v>
      </c>
      <c r="M58">
        <f t="shared" si="0"/>
        <v>47.352488352171243</v>
      </c>
      <c r="N58">
        <f t="shared" si="0"/>
        <v>47.327201188439133</v>
      </c>
      <c r="O58">
        <f t="shared" si="0"/>
        <v>47.338317695711297</v>
      </c>
      <c r="P58">
        <f t="shared" si="0"/>
        <v>47.484709623333856</v>
      </c>
      <c r="Q58">
        <f t="shared" si="0"/>
        <v>47.640025606262945</v>
      </c>
      <c r="R58">
        <f t="shared" si="0"/>
        <v>47.787634638874053</v>
      </c>
      <c r="S58">
        <f t="shared" si="0"/>
        <v>47.94137015308344</v>
      </c>
      <c r="T58">
        <f t="shared" si="0"/>
        <v>48.02729962541077</v>
      </c>
      <c r="U58">
        <f t="shared" si="0"/>
        <v>48.175792524377727</v>
      </c>
      <c r="V58">
        <f t="shared" si="0"/>
        <v>48.296019534049833</v>
      </c>
      <c r="W58">
        <f t="shared" si="0"/>
        <v>48.465239062465919</v>
      </c>
      <c r="X58">
        <f t="shared" si="0"/>
        <v>48.600683775455792</v>
      </c>
      <c r="Y58">
        <f t="shared" si="0"/>
        <v>48.75127052763289</v>
      </c>
      <c r="Z58">
        <f t="shared" si="0"/>
        <v>48.874473023831577</v>
      </c>
      <c r="AA58">
        <f t="shared" si="0"/>
        <v>49.012201094017222</v>
      </c>
      <c r="AB58">
        <f t="shared" si="0"/>
        <v>49.149923590215884</v>
      </c>
      <c r="AC58">
        <f t="shared" si="0"/>
        <v>49.287651660401529</v>
      </c>
      <c r="AD58">
        <f t="shared" si="0"/>
        <v>49.425294156600209</v>
      </c>
      <c r="AE58">
        <f t="shared" si="0"/>
        <v>49.563016652798886</v>
      </c>
      <c r="AF58">
        <f t="shared" si="0"/>
        <v>49.700734722984528</v>
      </c>
      <c r="AG58">
        <f t="shared" si="0"/>
        <v>49.838457219183205</v>
      </c>
      <c r="AH58">
        <f t="shared" si="0"/>
        <v>49.976185289368857</v>
      </c>
    </row>
    <row r="59" spans="1:35" x14ac:dyDescent="0.35">
      <c r="A59" t="s">
        <v>49</v>
      </c>
      <c r="B59">
        <f t="shared" ref="B59:AH59" si="1">B7-(B25/B43)</f>
        <v>37.421158520237405</v>
      </c>
      <c r="C59">
        <f t="shared" si="1"/>
        <v>41.350617269696933</v>
      </c>
      <c r="D59">
        <f t="shared" si="1"/>
        <v>42.751664460232377</v>
      </c>
      <c r="E59">
        <f t="shared" si="1"/>
        <v>44.882559905177068</v>
      </c>
      <c r="F59">
        <f t="shared" si="1"/>
        <v>48.349337035220302</v>
      </c>
      <c r="G59">
        <f t="shared" si="1"/>
        <v>51.418600489525161</v>
      </c>
      <c r="H59">
        <f t="shared" si="1"/>
        <v>51.418606562073194</v>
      </c>
      <c r="I59">
        <f t="shared" si="1"/>
        <v>52.682812040688425</v>
      </c>
      <c r="J59">
        <f t="shared" si="1"/>
        <v>52.81964708504146</v>
      </c>
      <c r="K59">
        <f t="shared" si="1"/>
        <v>52.682810158154972</v>
      </c>
      <c r="L59">
        <f t="shared" si="1"/>
        <v>52.617641924285962</v>
      </c>
      <c r="M59">
        <f t="shared" si="1"/>
        <v>52.617644845358896</v>
      </c>
      <c r="N59">
        <f t="shared" si="1"/>
        <v>52.552473718446443</v>
      </c>
      <c r="O59">
        <f t="shared" si="1"/>
        <v>52.480800846646503</v>
      </c>
      <c r="P59">
        <f t="shared" si="1"/>
        <v>52.415628629247266</v>
      </c>
      <c r="Q59">
        <f t="shared" si="1"/>
        <v>52.415626196880297</v>
      </c>
      <c r="R59">
        <f t="shared" si="1"/>
        <v>52.415635816983979</v>
      </c>
      <c r="S59">
        <f t="shared" si="1"/>
        <v>52.350464911165581</v>
      </c>
      <c r="T59">
        <f t="shared" si="1"/>
        <v>52.285295219505585</v>
      </c>
      <c r="U59">
        <f t="shared" si="1"/>
        <v>52.220131382141901</v>
      </c>
      <c r="V59">
        <f t="shared" si="1"/>
        <v>52.220134992198012</v>
      </c>
      <c r="W59">
        <f t="shared" si="1"/>
        <v>52.285298102328966</v>
      </c>
      <c r="X59">
        <f t="shared" si="1"/>
        <v>52.285296200395187</v>
      </c>
      <c r="Y59">
        <f t="shared" si="1"/>
        <v>52.415633047416378</v>
      </c>
      <c r="Z59">
        <f t="shared" si="1"/>
        <v>52.259230739016914</v>
      </c>
      <c r="AA59">
        <f t="shared" si="1"/>
        <v>52.246197370410712</v>
      </c>
      <c r="AB59">
        <f t="shared" si="1"/>
        <v>52.239685062011247</v>
      </c>
      <c r="AC59">
        <f t="shared" si="1"/>
        <v>52.226651693405046</v>
      </c>
      <c r="AD59">
        <f t="shared" si="1"/>
        <v>52.213619382294056</v>
      </c>
      <c r="AE59">
        <f t="shared" si="1"/>
        <v>52.200587665115869</v>
      </c>
      <c r="AF59">
        <f t="shared" si="1"/>
        <v>52.18755429650966</v>
      </c>
      <c r="AG59">
        <f t="shared" si="1"/>
        <v>52.174520927903458</v>
      </c>
      <c r="AH59">
        <f t="shared" si="1"/>
        <v>52.161488619503992</v>
      </c>
    </row>
    <row r="60" spans="1:35" x14ac:dyDescent="0.35">
      <c r="A60" t="s">
        <v>50</v>
      </c>
      <c r="B60">
        <f t="shared" ref="B60:AH60" si="2">B8-(B26/B44)</f>
        <v>25.737354742106422</v>
      </c>
      <c r="C60">
        <f t="shared" si="2"/>
        <v>25.737354742106422</v>
      </c>
      <c r="D60">
        <f t="shared" si="2"/>
        <v>25.737354742106422</v>
      </c>
      <c r="E60">
        <f t="shared" si="2"/>
        <v>25.737354742106422</v>
      </c>
      <c r="F60">
        <f t="shared" si="2"/>
        <v>25.737354742106422</v>
      </c>
      <c r="G60">
        <f t="shared" si="2"/>
        <v>25.737354742106422</v>
      </c>
      <c r="H60">
        <f t="shared" si="2"/>
        <v>25.737346798114057</v>
      </c>
      <c r="I60">
        <f t="shared" si="2"/>
        <v>25.737347433584308</v>
      </c>
      <c r="J60">
        <f t="shared" si="2"/>
        <v>25.737349488045123</v>
      </c>
      <c r="K60">
        <f t="shared" si="2"/>
        <v>25.737347707383854</v>
      </c>
      <c r="L60">
        <f t="shared" si="2"/>
        <v>25.737355260415143</v>
      </c>
      <c r="M60">
        <f t="shared" si="2"/>
        <v>25.737352482612938</v>
      </c>
      <c r="N60">
        <f t="shared" si="2"/>
        <v>25.737355866595006</v>
      </c>
      <c r="O60">
        <f t="shared" si="2"/>
        <v>25.737353088792794</v>
      </c>
      <c r="P60">
        <f t="shared" si="2"/>
        <v>25.737355143253613</v>
      </c>
      <c r="Q60">
        <f t="shared" si="2"/>
        <v>25.737350612533703</v>
      </c>
      <c r="R60">
        <f t="shared" si="2"/>
        <v>25.737350915623633</v>
      </c>
      <c r="S60">
        <f t="shared" si="2"/>
        <v>25.737348470201741</v>
      </c>
      <c r="T60">
        <f t="shared" si="2"/>
        <v>25.737353607101515</v>
      </c>
      <c r="U60">
        <f t="shared" si="2"/>
        <v>25.73735082775249</v>
      </c>
      <c r="V60">
        <f t="shared" si="2"/>
        <v>25.737351130842423</v>
      </c>
      <c r="W60">
        <f t="shared" si="2"/>
        <v>25.737353519230371</v>
      </c>
      <c r="X60">
        <f t="shared" si="2"/>
        <v>25.73735173702228</v>
      </c>
      <c r="Y60">
        <f t="shared" si="2"/>
        <v>25.737351042971277</v>
      </c>
      <c r="Z60">
        <f t="shared" si="2"/>
        <v>25.737348597549381</v>
      </c>
      <c r="AA60">
        <f t="shared" si="2"/>
        <v>25.737348568258998</v>
      </c>
      <c r="AB60">
        <f t="shared" si="2"/>
        <v>25.737356121290286</v>
      </c>
      <c r="AC60">
        <f t="shared" si="2"/>
        <v>25.737351258190056</v>
      </c>
      <c r="AD60">
        <f t="shared" si="2"/>
        <v>25.737353646578015</v>
      </c>
      <c r="AE60">
        <f t="shared" si="2"/>
        <v>25.737348783477785</v>
      </c>
      <c r="AF60">
        <f t="shared" si="2"/>
        <v>25.737356336509073</v>
      </c>
      <c r="AG60">
        <f t="shared" si="2"/>
        <v>25.73735630721869</v>
      </c>
      <c r="AH60">
        <f t="shared" si="2"/>
        <v>25.737353861796795</v>
      </c>
    </row>
    <row r="61" spans="1:35" x14ac:dyDescent="0.35">
      <c r="A61" t="s">
        <v>51</v>
      </c>
      <c r="B61">
        <f t="shared" ref="B61:AH61" si="3">B9-(B27/B45)</f>
        <v>8.8126403190190779</v>
      </c>
      <c r="C61">
        <f t="shared" si="3"/>
        <v>8.8126371957831076</v>
      </c>
      <c r="D61">
        <f t="shared" si="3"/>
        <v>8.8126403522060954</v>
      </c>
      <c r="E61">
        <f t="shared" si="3"/>
        <v>8.8126335104943685</v>
      </c>
      <c r="F61">
        <f t="shared" si="3"/>
        <v>8.8126329503068845</v>
      </c>
      <c r="G61">
        <f t="shared" si="3"/>
        <v>8.8126409333342828</v>
      </c>
      <c r="H61">
        <f t="shared" si="3"/>
        <v>8.8126324855420677</v>
      </c>
      <c r="I61">
        <f t="shared" si="3"/>
        <v>8.8126340377498558</v>
      </c>
      <c r="J61">
        <f t="shared" si="3"/>
        <v>8.8126318714818836</v>
      </c>
      <c r="K61">
        <f t="shared" si="3"/>
        <v>8.8126355342196661</v>
      </c>
      <c r="L61">
        <f t="shared" si="3"/>
        <v>8.8126396513412164</v>
      </c>
      <c r="M61">
        <f t="shared" si="3"/>
        <v>8.812638140683406</v>
      </c>
      <c r="N61">
        <f t="shared" si="3"/>
        <v>8.8126343683349511</v>
      </c>
      <c r="O61">
        <f t="shared" si="3"/>
        <v>8.8126364249922418</v>
      </c>
      <c r="P61">
        <f t="shared" si="3"/>
        <v>8.8126347650390642</v>
      </c>
      <c r="Q61">
        <f t="shared" si="3"/>
        <v>8.8126372760801335</v>
      </c>
      <c r="R61">
        <f t="shared" si="3"/>
        <v>8.8126377266569431</v>
      </c>
      <c r="S61">
        <f t="shared" si="3"/>
        <v>8.8126408914428858</v>
      </c>
      <c r="T61">
        <f t="shared" si="3"/>
        <v>8.81263762540922</v>
      </c>
      <c r="U61">
        <f t="shared" si="3"/>
        <v>8.8126389811112826</v>
      </c>
      <c r="V61">
        <f t="shared" si="3"/>
        <v>8.8126324492086177</v>
      </c>
      <c r="W61">
        <f t="shared" si="3"/>
        <v>8.812635915440671</v>
      </c>
      <c r="X61">
        <f t="shared" si="3"/>
        <v>8.8126371237126442</v>
      </c>
      <c r="Y61">
        <f t="shared" si="3"/>
        <v>8.812636873334224</v>
      </c>
      <c r="Z61">
        <f t="shared" si="3"/>
        <v>8.81263456435682</v>
      </c>
      <c r="AA61">
        <f t="shared" si="3"/>
        <v>8.8126364263736718</v>
      </c>
      <c r="AB61">
        <f t="shared" si="3"/>
        <v>8.812634569914767</v>
      </c>
      <c r="AC61">
        <f t="shared" si="3"/>
        <v>8.8126399992467253</v>
      </c>
      <c r="AD61">
        <f t="shared" si="3"/>
        <v>8.8126360841888367</v>
      </c>
      <c r="AE61">
        <f t="shared" si="3"/>
        <v>8.8126421691309531</v>
      </c>
      <c r="AF61">
        <f t="shared" si="3"/>
        <v>8.8126359923824271</v>
      </c>
      <c r="AG61">
        <f t="shared" si="3"/>
        <v>8.8126383607140664</v>
      </c>
      <c r="AH61">
        <f t="shared" si="3"/>
        <v>8.8126401253665634</v>
      </c>
    </row>
    <row r="62" spans="1:35" x14ac:dyDescent="0.35">
      <c r="A62" t="s">
        <v>144</v>
      </c>
      <c r="B62">
        <f t="shared" ref="B62:AH62" si="4">B10-(B28/B46)</f>
        <v>10.002451524668281</v>
      </c>
      <c r="C62">
        <f t="shared" si="4"/>
        <v>10.002454976113874</v>
      </c>
      <c r="D62">
        <f t="shared" si="4"/>
        <v>10.002451744561974</v>
      </c>
      <c r="E62">
        <f t="shared" si="4"/>
        <v>10.002457528930961</v>
      </c>
      <c r="F62">
        <f t="shared" si="4"/>
        <v>10.002448705582854</v>
      </c>
      <c r="G62">
        <f t="shared" si="4"/>
        <v>10.002458439100071</v>
      </c>
      <c r="H62">
        <f t="shared" si="4"/>
        <v>10.002450855993732</v>
      </c>
      <c r="I62">
        <f t="shared" si="4"/>
        <v>10.002456201632192</v>
      </c>
      <c r="J62">
        <f t="shared" si="4"/>
        <v>10.002458688163131</v>
      </c>
      <c r="K62">
        <f t="shared" si="4"/>
        <v>10.002449852170674</v>
      </c>
      <c r="L62">
        <f t="shared" si="4"/>
        <v>10.002458453542182</v>
      </c>
      <c r="M62">
        <f t="shared" si="4"/>
        <v>10.002458169292307</v>
      </c>
      <c r="N62">
        <f t="shared" si="4"/>
        <v>10.002454720566796</v>
      </c>
      <c r="O62">
        <f t="shared" si="4"/>
        <v>10.002450825165681</v>
      </c>
      <c r="P62">
        <f t="shared" si="4"/>
        <v>10.002449105989868</v>
      </c>
      <c r="Q62">
        <f t="shared" si="4"/>
        <v>10.002456181653798</v>
      </c>
      <c r="R62">
        <f t="shared" si="4"/>
        <v>10.002457759787237</v>
      </c>
      <c r="S62">
        <f t="shared" si="4"/>
        <v>10.002452452373113</v>
      </c>
      <c r="T62">
        <f t="shared" si="4"/>
        <v>10.00245506513766</v>
      </c>
      <c r="U62">
        <f t="shared" si="4"/>
        <v>10.002453978265923</v>
      </c>
      <c r="V62">
        <f t="shared" si="4"/>
        <v>10.002457423349753</v>
      </c>
      <c r="W62">
        <f t="shared" si="4"/>
        <v>10.002452908288912</v>
      </c>
      <c r="X62">
        <f t="shared" si="4"/>
        <v>10.002454077759705</v>
      </c>
      <c r="Y62">
        <f t="shared" si="4"/>
        <v>10.002456248099023</v>
      </c>
      <c r="Z62">
        <f t="shared" si="4"/>
        <v>10.002454074038123</v>
      </c>
      <c r="AA62">
        <f t="shared" si="4"/>
        <v>10.00245427217947</v>
      </c>
      <c r="AB62">
        <f t="shared" si="4"/>
        <v>10.002457902812591</v>
      </c>
      <c r="AC62">
        <f t="shared" si="4"/>
        <v>10.002449122729324</v>
      </c>
      <c r="AD62">
        <f t="shared" si="4"/>
        <v>10.00245939903412</v>
      </c>
      <c r="AE62">
        <f t="shared" si="4"/>
        <v>10.002453935319249</v>
      </c>
      <c r="AF62">
        <f t="shared" si="4"/>
        <v>10.002453166592165</v>
      </c>
      <c r="AG62">
        <f t="shared" si="4"/>
        <v>10.002456712726222</v>
      </c>
      <c r="AH62">
        <f t="shared" si="4"/>
        <v>10.002458063311433</v>
      </c>
    </row>
    <row r="63" spans="1:35" x14ac:dyDescent="0.35">
      <c r="A63" t="s">
        <v>53</v>
      </c>
      <c r="B63">
        <f t="shared" ref="B63:AH63" si="5">B11-(B29/B47)</f>
        <v>10.958039055105925</v>
      </c>
      <c r="C63">
        <f t="shared" si="5"/>
        <v>10.958046021470921</v>
      </c>
      <c r="D63">
        <f t="shared" si="5"/>
        <v>10.95804736414523</v>
      </c>
      <c r="E63">
        <f t="shared" si="5"/>
        <v>10.958038639126759</v>
      </c>
      <c r="F63">
        <f t="shared" si="5"/>
        <v>10.958040585037068</v>
      </c>
      <c r="G63">
        <f t="shared" si="5"/>
        <v>10.958045649178757</v>
      </c>
      <c r="H63">
        <f t="shared" si="5"/>
        <v>10.958048485035256</v>
      </c>
      <c r="I63">
        <f t="shared" si="5"/>
        <v>10.958047520007216</v>
      </c>
      <c r="J63">
        <f t="shared" si="5"/>
        <v>10.958042786423832</v>
      </c>
      <c r="K63">
        <f t="shared" si="5"/>
        <v>10.958044096415271</v>
      </c>
      <c r="L63">
        <f t="shared" si="5"/>
        <v>10.958047630569379</v>
      </c>
      <c r="M63">
        <f t="shared" si="5"/>
        <v>10.958046910992369</v>
      </c>
      <c r="N63">
        <f t="shared" si="5"/>
        <v>10.958044946537644</v>
      </c>
      <c r="O63">
        <f t="shared" si="5"/>
        <v>10.958039602188318</v>
      </c>
      <c r="P63">
        <f t="shared" si="5"/>
        <v>10.958039328926052</v>
      </c>
      <c r="Q63">
        <f t="shared" si="5"/>
        <v>10.95804400633428</v>
      </c>
      <c r="R63">
        <f t="shared" si="5"/>
        <v>10.95804728839137</v>
      </c>
      <c r="S63">
        <f t="shared" si="5"/>
        <v>10.958044210806587</v>
      </c>
      <c r="T63">
        <f t="shared" si="5"/>
        <v>10.958039078985918</v>
      </c>
      <c r="U63">
        <f t="shared" si="5"/>
        <v>10.958046531506698</v>
      </c>
      <c r="V63">
        <f t="shared" si="5"/>
        <v>10.958042618766372</v>
      </c>
      <c r="W63">
        <f t="shared" si="5"/>
        <v>10.958045644672421</v>
      </c>
      <c r="X63">
        <f t="shared" si="5"/>
        <v>10.958042409042923</v>
      </c>
      <c r="Y63">
        <f t="shared" si="5"/>
        <v>10.958043973451966</v>
      </c>
      <c r="Z63">
        <f t="shared" si="5"/>
        <v>10.958045518684219</v>
      </c>
      <c r="AA63">
        <f t="shared" si="5"/>
        <v>10.95804380454871</v>
      </c>
      <c r="AB63">
        <f t="shared" si="5"/>
        <v>10.958040942880627</v>
      </c>
      <c r="AC63">
        <f t="shared" si="5"/>
        <v>10.958043881792621</v>
      </c>
      <c r="AD63">
        <f t="shared" si="5"/>
        <v>10.958041186829121</v>
      </c>
      <c r="AE63">
        <f t="shared" si="5"/>
        <v>10.958037415567647</v>
      </c>
      <c r="AF63">
        <f t="shared" si="5"/>
        <v>10.958046165958736</v>
      </c>
      <c r="AG63">
        <f t="shared" si="5"/>
        <v>10.958047006386966</v>
      </c>
      <c r="AH63">
        <f t="shared" si="5"/>
        <v>10.958045260305214</v>
      </c>
    </row>
    <row r="64" spans="1:35" x14ac:dyDescent="0.35">
      <c r="A64" t="s">
        <v>54</v>
      </c>
      <c r="B64">
        <f t="shared" ref="B64:AH64" si="6">B12-(B30/B48)</f>
        <v>16.653447329968756</v>
      </c>
      <c r="C64">
        <f t="shared" si="6"/>
        <v>16.653445070896417</v>
      </c>
      <c r="D64">
        <f t="shared" si="6"/>
        <v>16.653444075943284</v>
      </c>
      <c r="E64">
        <f t="shared" si="6"/>
        <v>16.653451816870941</v>
      </c>
      <c r="F64">
        <f t="shared" si="6"/>
        <v>16.653450098534009</v>
      </c>
      <c r="G64">
        <f t="shared" si="6"/>
        <v>16.653449644316268</v>
      </c>
      <c r="H64">
        <f t="shared" si="6"/>
        <v>16.65344792357606</v>
      </c>
      <c r="I64">
        <f t="shared" si="6"/>
        <v>16.653446205239128</v>
      </c>
      <c r="J64">
        <f t="shared" si="6"/>
        <v>16.653445751021394</v>
      </c>
      <c r="K64">
        <f t="shared" si="6"/>
        <v>16.653446863734679</v>
      </c>
      <c r="L64">
        <f t="shared" si="6"/>
        <v>16.653453025714967</v>
      </c>
      <c r="M64">
        <f t="shared" si="6"/>
        <v>16.65345137707282</v>
      </c>
      <c r="N64">
        <f t="shared" si="6"/>
        <v>16.653447392453735</v>
      </c>
      <c r="O64">
        <f t="shared" si="6"/>
        <v>16.653444950732993</v>
      </c>
      <c r="P64">
        <f t="shared" si="6"/>
        <v>16.653442624369145</v>
      </c>
      <c r="Q64">
        <f t="shared" si="6"/>
        <v>16.653453962989666</v>
      </c>
      <c r="R64">
        <f t="shared" si="6"/>
        <v>16.653448478731072</v>
      </c>
      <c r="S64">
        <f t="shared" si="6"/>
        <v>16.65344564287431</v>
      </c>
      <c r="T64">
        <f t="shared" si="6"/>
        <v>16.653442271088686</v>
      </c>
      <c r="U64">
        <f t="shared" si="6"/>
        <v>16.653446361451579</v>
      </c>
      <c r="V64">
        <f t="shared" si="6"/>
        <v>16.6534496347032</v>
      </c>
      <c r="W64">
        <f t="shared" si="6"/>
        <v>16.653453064167266</v>
      </c>
      <c r="X64">
        <f t="shared" si="6"/>
        <v>16.653444532564286</v>
      </c>
      <c r="Y64">
        <f t="shared" si="6"/>
        <v>16.653449915885609</v>
      </c>
      <c r="Z64">
        <f t="shared" si="6"/>
        <v>16.65345076423937</v>
      </c>
      <c r="AA64">
        <f t="shared" si="6"/>
        <v>16.653447935592403</v>
      </c>
      <c r="AB64">
        <f t="shared" si="6"/>
        <v>16.653449146839701</v>
      </c>
      <c r="AC64">
        <f t="shared" si="6"/>
        <v>16.653451456380676</v>
      </c>
      <c r="AD64">
        <f t="shared" si="6"/>
        <v>16.653450050468638</v>
      </c>
      <c r="AE64">
        <f t="shared" si="6"/>
        <v>16.653450682528234</v>
      </c>
      <c r="AF64">
        <f t="shared" si="6"/>
        <v>16.653450415765445</v>
      </c>
      <c r="AG64">
        <f t="shared" si="6"/>
        <v>16.653452470559962</v>
      </c>
      <c r="AH64">
        <f t="shared" si="6"/>
        <v>16.653451343427058</v>
      </c>
    </row>
    <row r="65" spans="1:36" x14ac:dyDescent="0.35">
      <c r="A65" t="s">
        <v>55</v>
      </c>
      <c r="B65">
        <f t="shared" ref="B65:AH65" si="7">B13-(B31/B49)</f>
        <v>76.02099223213952</v>
      </c>
      <c r="C65">
        <f t="shared" si="7"/>
        <v>76.020984783526259</v>
      </c>
      <c r="D65">
        <f t="shared" si="7"/>
        <v>76.020987666225295</v>
      </c>
      <c r="E65">
        <f t="shared" si="7"/>
        <v>76.020989329807421</v>
      </c>
      <c r="F65">
        <f t="shared" si="7"/>
        <v>76.020996211491266</v>
      </c>
      <c r="G65">
        <f t="shared" si="7"/>
        <v>76.020993962703685</v>
      </c>
      <c r="H65">
        <f t="shared" si="7"/>
        <v>76.020989109226477</v>
      </c>
      <c r="I65">
        <f t="shared" si="7"/>
        <v>76.020991640389127</v>
      </c>
      <c r="J65">
        <f t="shared" si="7"/>
        <v>76.020994611651304</v>
      </c>
      <c r="K65">
        <f t="shared" si="7"/>
        <v>76.020990187603132</v>
      </c>
      <c r="L65">
        <f t="shared" si="7"/>
        <v>76.020987069286974</v>
      </c>
      <c r="M65">
        <f t="shared" si="7"/>
        <v>76.020993952918872</v>
      </c>
      <c r="N65">
        <f t="shared" si="7"/>
        <v>76.020996484081522</v>
      </c>
      <c r="O65">
        <f t="shared" si="7"/>
        <v>76.020999455343713</v>
      </c>
      <c r="P65">
        <f t="shared" si="7"/>
        <v>76.02099546944703</v>
      </c>
      <c r="Q65">
        <f t="shared" si="7"/>
        <v>76.020997133029141</v>
      </c>
      <c r="R65">
        <f t="shared" si="7"/>
        <v>76.020995751822085</v>
      </c>
      <c r="S65">
        <f t="shared" si="7"/>
        <v>76.020992635453979</v>
      </c>
      <c r="T65">
        <f t="shared" si="7"/>
        <v>76.020989517137835</v>
      </c>
      <c r="U65">
        <f t="shared" si="7"/>
        <v>76.020995531241155</v>
      </c>
      <c r="V65">
        <f t="shared" si="7"/>
        <v>76.020997194823266</v>
      </c>
      <c r="W65">
        <f t="shared" si="7"/>
        <v>76.020994078455161</v>
      </c>
      <c r="X65">
        <f t="shared" si="7"/>
        <v>76.020985742037283</v>
      </c>
      <c r="Y65">
        <f t="shared" si="7"/>
        <v>76.020997843770886</v>
      </c>
      <c r="Z65">
        <f t="shared" si="7"/>
        <v>76.020995594983319</v>
      </c>
      <c r="AA65">
        <f t="shared" si="7"/>
        <v>76.020992476667146</v>
      </c>
      <c r="AB65">
        <f t="shared" si="7"/>
        <v>76.020993272668747</v>
      </c>
      <c r="AC65">
        <f t="shared" si="7"/>
        <v>76.020997111511463</v>
      </c>
      <c r="AD65">
        <f t="shared" si="7"/>
        <v>76.020993993195304</v>
      </c>
      <c r="AE65">
        <f t="shared" si="7"/>
        <v>76.020994789196905</v>
      </c>
      <c r="AF65">
        <f t="shared" si="7"/>
        <v>76.020991670880747</v>
      </c>
      <c r="AG65">
        <f t="shared" si="7"/>
        <v>76.020989422093166</v>
      </c>
      <c r="AH65">
        <f t="shared" si="7"/>
        <v>76.020996305725049</v>
      </c>
    </row>
    <row r="66" spans="1:36" x14ac:dyDescent="0.35">
      <c r="A66" t="s">
        <v>56</v>
      </c>
      <c r="B66">
        <f t="shared" ref="B66:AH66" si="8">B14-(B32/B50)</f>
        <v>15.174947337247229</v>
      </c>
      <c r="C66">
        <f t="shared" si="8"/>
        <v>15.174946984996737</v>
      </c>
      <c r="D66">
        <f t="shared" si="8"/>
        <v>15.174946632746252</v>
      </c>
      <c r="E66">
        <f t="shared" si="8"/>
        <v>15.174949145466407</v>
      </c>
      <c r="F66">
        <f t="shared" si="8"/>
        <v>15.174948793215915</v>
      </c>
      <c r="G66">
        <f t="shared" si="8"/>
        <v>15.17495232485323</v>
      </c>
      <c r="H66">
        <f t="shared" si="8"/>
        <v>15.174951972602738</v>
      </c>
      <c r="I66">
        <f t="shared" si="8"/>
        <v>15.174951620352253</v>
      </c>
      <c r="J66">
        <f t="shared" si="8"/>
        <v>15.174954134377039</v>
      </c>
      <c r="K66">
        <f t="shared" si="8"/>
        <v>15.174953782126551</v>
      </c>
      <c r="L66">
        <f t="shared" si="8"/>
        <v>15.174953429876062</v>
      </c>
      <c r="M66">
        <f t="shared" si="8"/>
        <v>15.174945942596214</v>
      </c>
      <c r="N66">
        <f t="shared" si="8"/>
        <v>15.174945590345729</v>
      </c>
      <c r="O66">
        <f t="shared" si="8"/>
        <v>15.174945238095237</v>
      </c>
      <c r="P66">
        <f t="shared" si="8"/>
        <v>15.174948769732552</v>
      </c>
      <c r="Q66">
        <f t="shared" si="8"/>
        <v>15.174948417482064</v>
      </c>
      <c r="R66">
        <f t="shared" si="8"/>
        <v>15.174950931506849</v>
      </c>
      <c r="S66">
        <f t="shared" si="8"/>
        <v>15.174950579256361</v>
      </c>
      <c r="T66">
        <f t="shared" si="8"/>
        <v>15.174950227005873</v>
      </c>
      <c r="U66">
        <f t="shared" si="8"/>
        <v>15.174953758643182</v>
      </c>
      <c r="V66">
        <f t="shared" si="8"/>
        <v>15.174953406392694</v>
      </c>
      <c r="W66">
        <f t="shared" si="8"/>
        <v>15.174953054142202</v>
      </c>
      <c r="X66">
        <f t="shared" si="8"/>
        <v>15.174945566862363</v>
      </c>
      <c r="Y66">
        <f t="shared" si="8"/>
        <v>15.174955214611874</v>
      </c>
      <c r="Z66">
        <f t="shared" si="8"/>
        <v>15.174954862361384</v>
      </c>
      <c r="AA66">
        <f t="shared" si="8"/>
        <v>15.174947376386172</v>
      </c>
      <c r="AB66">
        <f t="shared" si="8"/>
        <v>15.174947024135681</v>
      </c>
      <c r="AC66">
        <f t="shared" si="8"/>
        <v>15.174950555772993</v>
      </c>
      <c r="AD66">
        <f t="shared" si="8"/>
        <v>15.174950203522506</v>
      </c>
      <c r="AE66">
        <f t="shared" si="8"/>
        <v>15.174949851272014</v>
      </c>
      <c r="AF66">
        <f t="shared" si="8"/>
        <v>15.174952363992173</v>
      </c>
      <c r="AG66">
        <f t="shared" si="8"/>
        <v>15.174952011741683</v>
      </c>
      <c r="AH66">
        <f t="shared" si="8"/>
        <v>15.174951659491194</v>
      </c>
    </row>
    <row r="67" spans="1:36" x14ac:dyDescent="0.35">
      <c r="A67" t="s">
        <v>57</v>
      </c>
      <c r="B67">
        <f t="shared" ref="B67:AH67" si="9">B15-(B33/B51)</f>
        <v>280.56860625903767</v>
      </c>
      <c r="C67">
        <f t="shared" si="9"/>
        <v>298.31360675756162</v>
      </c>
      <c r="D67">
        <f t="shared" si="9"/>
        <v>310.50113510215658</v>
      </c>
      <c r="E67">
        <f t="shared" si="9"/>
        <v>325.02861879025141</v>
      </c>
      <c r="F67">
        <f t="shared" si="9"/>
        <v>334.77861928554142</v>
      </c>
      <c r="G67">
        <f t="shared" si="9"/>
        <v>344.52861960223248</v>
      </c>
      <c r="H67">
        <f t="shared" si="9"/>
        <v>345.69859946691986</v>
      </c>
      <c r="I67">
        <f t="shared" si="9"/>
        <v>346.38112996220997</v>
      </c>
      <c r="J67">
        <f t="shared" si="9"/>
        <v>347.35611842970349</v>
      </c>
      <c r="K67">
        <f t="shared" si="9"/>
        <v>348.33110226120192</v>
      </c>
      <c r="L67">
        <f t="shared" si="9"/>
        <v>348.81860367893182</v>
      </c>
      <c r="M67">
        <f t="shared" si="9"/>
        <v>348.33110144864514</v>
      </c>
      <c r="N67">
        <f t="shared" si="9"/>
        <v>347.0635809170397</v>
      </c>
      <c r="O67">
        <f t="shared" si="9"/>
        <v>345.60108770424853</v>
      </c>
      <c r="P67">
        <f t="shared" si="9"/>
        <v>344.13861887133965</v>
      </c>
      <c r="Q67">
        <f t="shared" si="9"/>
        <v>342.57861711581734</v>
      </c>
      <c r="R67">
        <f t="shared" si="9"/>
        <v>341.40862587834584</v>
      </c>
      <c r="S67">
        <f t="shared" si="9"/>
        <v>340.23859024466816</v>
      </c>
      <c r="T67">
        <f t="shared" si="9"/>
        <v>339.1661104076295</v>
      </c>
      <c r="U67">
        <f t="shared" si="9"/>
        <v>337.89861868617231</v>
      </c>
      <c r="V67">
        <f t="shared" si="9"/>
        <v>336.92361121961579</v>
      </c>
      <c r="W67">
        <f t="shared" si="9"/>
        <v>335.94859118442554</v>
      </c>
      <c r="X67">
        <f t="shared" si="9"/>
        <v>335.3635835072829</v>
      </c>
      <c r="Y67">
        <f t="shared" si="9"/>
        <v>334.77861229468067</v>
      </c>
      <c r="Z67">
        <f t="shared" si="9"/>
        <v>333.02360736478101</v>
      </c>
      <c r="AA67">
        <f t="shared" si="9"/>
        <v>331.95110306548406</v>
      </c>
      <c r="AB67">
        <f t="shared" si="9"/>
        <v>330.97609813235056</v>
      </c>
      <c r="AC67">
        <f t="shared" si="9"/>
        <v>329.90363320245086</v>
      </c>
      <c r="AD67">
        <f t="shared" si="9"/>
        <v>328.83107153461117</v>
      </c>
      <c r="AE67">
        <f t="shared" si="9"/>
        <v>327.7585966047115</v>
      </c>
      <c r="AF67">
        <f t="shared" si="9"/>
        <v>326.68609167481185</v>
      </c>
      <c r="AG67">
        <f t="shared" si="9"/>
        <v>325.7110967449122</v>
      </c>
      <c r="AH67">
        <f t="shared" si="9"/>
        <v>324.63862181177865</v>
      </c>
    </row>
    <row r="68" spans="1:36" x14ac:dyDescent="0.35">
      <c r="A68" t="s">
        <v>58</v>
      </c>
      <c r="B68">
        <f t="shared" ref="B68:AH68" si="10">B16-(B34/B52)</f>
        <v>60.667229357702027</v>
      </c>
      <c r="C68">
        <f t="shared" si="10"/>
        <v>66.904440114125748</v>
      </c>
      <c r="D68">
        <f t="shared" si="10"/>
        <v>69.128321808523893</v>
      </c>
      <c r="E68">
        <f t="shared" si="10"/>
        <v>72.51068845489695</v>
      </c>
      <c r="F68">
        <f t="shared" si="10"/>
        <v>78.013499207489957</v>
      </c>
      <c r="G68">
        <f t="shared" si="10"/>
        <v>82.885366795459504</v>
      </c>
      <c r="H68">
        <f t="shared" si="10"/>
        <v>82.885366801063455</v>
      </c>
      <c r="I68">
        <f t="shared" si="10"/>
        <v>84.892027553656476</v>
      </c>
      <c r="J68">
        <f t="shared" si="10"/>
        <v>85.109236910809642</v>
      </c>
      <c r="K68">
        <f t="shared" si="10"/>
        <v>84.892030134463241</v>
      </c>
      <c r="L68">
        <f t="shared" si="10"/>
        <v>84.78859143996317</v>
      </c>
      <c r="M68">
        <f t="shared" si="10"/>
        <v>84.788592384256404</v>
      </c>
      <c r="N68">
        <f t="shared" si="10"/>
        <v>84.685147556871058</v>
      </c>
      <c r="O68">
        <f t="shared" si="10"/>
        <v>84.571377707600959</v>
      </c>
      <c r="P68">
        <f t="shared" si="10"/>
        <v>84.467932979798832</v>
      </c>
      <c r="Q68">
        <f t="shared" si="10"/>
        <v>84.467941267143843</v>
      </c>
      <c r="R68">
        <f t="shared" si="10"/>
        <v>84.467940067767998</v>
      </c>
      <c r="S68">
        <f t="shared" si="10"/>
        <v>84.36449225137585</v>
      </c>
      <c r="T68">
        <f t="shared" si="10"/>
        <v>84.261060328035455</v>
      </c>
      <c r="U68">
        <f t="shared" si="10"/>
        <v>84.157630467766083</v>
      </c>
      <c r="V68">
        <f t="shared" si="10"/>
        <v>84.157627292351961</v>
      </c>
      <c r="W68">
        <f t="shared" si="10"/>
        <v>84.261059328762983</v>
      </c>
      <c r="X68">
        <f t="shared" si="10"/>
        <v>84.261063286443516</v>
      </c>
      <c r="Y68">
        <f t="shared" si="10"/>
        <v>84.467935740381208</v>
      </c>
      <c r="Z68">
        <f t="shared" si="10"/>
        <v>84.219684898367916</v>
      </c>
      <c r="AA68">
        <f t="shared" si="10"/>
        <v>84.199004803343712</v>
      </c>
      <c r="AB68">
        <f t="shared" si="10"/>
        <v>84.188663957499728</v>
      </c>
      <c r="AC68">
        <f t="shared" si="10"/>
        <v>84.167973115486447</v>
      </c>
      <c r="AD68">
        <f t="shared" si="10"/>
        <v>84.147287983227827</v>
      </c>
      <c r="AE68">
        <f t="shared" si="10"/>
        <v>84.126597141214546</v>
      </c>
      <c r="AF68">
        <f t="shared" si="10"/>
        <v>84.105916299201269</v>
      </c>
      <c r="AG68">
        <f t="shared" si="10"/>
        <v>84.085215457187999</v>
      </c>
      <c r="AH68">
        <f t="shared" si="10"/>
        <v>84.064534611344001</v>
      </c>
    </row>
    <row r="69" spans="1:36" x14ac:dyDescent="0.35">
      <c r="A69" t="s">
        <v>145</v>
      </c>
      <c r="B69">
        <f>B17-(B35/B53)</f>
        <v>68.885011600790207</v>
      </c>
      <c r="C69">
        <f t="shared" ref="C69:AH69" si="11">C17-(C35/C53)</f>
        <v>76.32073689820399</v>
      </c>
      <c r="D69">
        <f t="shared" si="11"/>
        <v>78.967417918010995</v>
      </c>
      <c r="E69">
        <f t="shared" si="11"/>
        <v>83.000408973406422</v>
      </c>
      <c r="F69">
        <f t="shared" si="11"/>
        <v>89.55403514840846</v>
      </c>
      <c r="G69">
        <f t="shared" si="11"/>
        <v>95.351358923823426</v>
      </c>
      <c r="H69">
        <f t="shared" si="11"/>
        <v>95.351356985653027</v>
      </c>
      <c r="I69">
        <f t="shared" si="11"/>
        <v>97.745944146229689</v>
      </c>
      <c r="J69">
        <f t="shared" si="11"/>
        <v>97.998031394884009</v>
      </c>
      <c r="K69">
        <f t="shared" si="11"/>
        <v>97.745937845712731</v>
      </c>
      <c r="L69">
        <f t="shared" si="11"/>
        <v>97.620011707640742</v>
      </c>
      <c r="M69">
        <f t="shared" si="11"/>
        <v>97.620008296338739</v>
      </c>
      <c r="N69">
        <f t="shared" si="11"/>
        <v>97.493965798928286</v>
      </c>
      <c r="O69">
        <f t="shared" si="11"/>
        <v>97.367907438557637</v>
      </c>
      <c r="P69">
        <f t="shared" si="11"/>
        <v>97.241866467914534</v>
      </c>
      <c r="Q69">
        <f t="shared" si="11"/>
        <v>97.241855036481525</v>
      </c>
      <c r="R69">
        <f t="shared" si="11"/>
        <v>97.241857435650445</v>
      </c>
      <c r="S69">
        <f t="shared" si="11"/>
        <v>97.115813714079806</v>
      </c>
      <c r="T69">
        <f t="shared" si="11"/>
        <v>96.98975870982423</v>
      </c>
      <c r="U69">
        <f t="shared" si="11"/>
        <v>96.86371546324672</v>
      </c>
      <c r="V69">
        <f t="shared" si="11"/>
        <v>96.863714121024444</v>
      </c>
      <c r="W69">
        <f t="shared" si="11"/>
        <v>96.989760425175987</v>
      </c>
      <c r="X69">
        <f t="shared" si="11"/>
        <v>96.989758130776082</v>
      </c>
      <c r="Y69">
        <f t="shared" si="11"/>
        <v>97.241863906298789</v>
      </c>
      <c r="Z69">
        <f t="shared" si="11"/>
        <v>96.94774847684171</v>
      </c>
      <c r="AA69">
        <f t="shared" si="11"/>
        <v>96.924093426625248</v>
      </c>
      <c r="AB69">
        <f t="shared" si="11"/>
        <v>96.900422283582799</v>
      </c>
      <c r="AC69">
        <f t="shared" si="11"/>
        <v>96.87676685795644</v>
      </c>
      <c r="AD69">
        <f t="shared" si="11"/>
        <v>96.853111803909258</v>
      </c>
      <c r="AE69">
        <f t="shared" si="11"/>
        <v>96.829456374452178</v>
      </c>
      <c r="AF69">
        <f t="shared" si="11"/>
        <v>96.805680944995117</v>
      </c>
      <c r="AG69">
        <f t="shared" si="11"/>
        <v>96.782015519368741</v>
      </c>
      <c r="AH69">
        <f t="shared" si="11"/>
        <v>96.758360089911676</v>
      </c>
    </row>
    <row r="70" spans="1:36" x14ac:dyDescent="0.35">
      <c r="A70" t="s">
        <v>146</v>
      </c>
      <c r="B70">
        <f>B18-(B36/B54)</f>
        <v>19.33815962455607</v>
      </c>
      <c r="C70">
        <f t="shared" ref="C70:AH70" si="12">C18-(C36/C54)</f>
        <v>19.338152313546416</v>
      </c>
      <c r="D70">
        <f t="shared" si="12"/>
        <v>19.338152929984773</v>
      </c>
      <c r="E70">
        <f t="shared" si="12"/>
        <v>19.338151473871136</v>
      </c>
      <c r="F70">
        <f t="shared" si="12"/>
        <v>19.338147006595634</v>
      </c>
      <c r="G70">
        <f t="shared" si="12"/>
        <v>19.338152539320149</v>
      </c>
      <c r="H70">
        <f t="shared" si="12"/>
        <v>19.338153926940642</v>
      </c>
      <c r="I70">
        <f t="shared" si="12"/>
        <v>19.338155190258753</v>
      </c>
      <c r="J70">
        <f t="shared" si="12"/>
        <v>19.338152308472864</v>
      </c>
      <c r="K70">
        <f t="shared" si="12"/>
        <v>19.338149426686954</v>
      </c>
      <c r="L70">
        <f t="shared" si="12"/>
        <v>19.338150690005079</v>
      </c>
      <c r="M70">
        <f t="shared" si="12"/>
        <v>19.338157808219172</v>
      </c>
      <c r="N70">
        <f t="shared" si="12"/>
        <v>19.338150961440888</v>
      </c>
      <c r="O70">
        <f t="shared" si="12"/>
        <v>19.338156189751388</v>
      </c>
      <c r="P70">
        <f t="shared" si="12"/>
        <v>19.338150012683911</v>
      </c>
      <c r="Q70">
        <f t="shared" si="12"/>
        <v>19.33814780060883</v>
      </c>
      <c r="R70">
        <f t="shared" si="12"/>
        <v>19.338145588533742</v>
      </c>
      <c r="S70">
        <f t="shared" si="12"/>
        <v>19.338151486555049</v>
      </c>
      <c r="T70">
        <f t="shared" si="12"/>
        <v>19.33814927447996</v>
      </c>
      <c r="U70">
        <f t="shared" si="12"/>
        <v>19.338147062404879</v>
      </c>
      <c r="V70">
        <f t="shared" si="12"/>
        <v>19.338154850329779</v>
      </c>
      <c r="W70">
        <f t="shared" si="12"/>
        <v>19.338156783358706</v>
      </c>
      <c r="X70">
        <f t="shared" si="12"/>
        <v>19.33815457128361</v>
      </c>
      <c r="Y70">
        <f t="shared" si="12"/>
        <v>19.338152359208522</v>
      </c>
      <c r="Z70">
        <f t="shared" si="12"/>
        <v>19.338150854895986</v>
      </c>
      <c r="AA70">
        <f t="shared" si="12"/>
        <v>19.338147460679849</v>
      </c>
      <c r="AB70">
        <f t="shared" si="12"/>
        <v>19.338161993911719</v>
      </c>
      <c r="AC70">
        <f t="shared" si="12"/>
        <v>19.338158599695589</v>
      </c>
      <c r="AD70">
        <f t="shared" si="12"/>
        <v>19.33815709791984</v>
      </c>
      <c r="AE70">
        <f t="shared" si="12"/>
        <v>19.338153703703703</v>
      </c>
      <c r="AF70">
        <f t="shared" si="12"/>
        <v>19.338148236935567</v>
      </c>
      <c r="AG70">
        <f t="shared" si="12"/>
        <v>19.338156732623034</v>
      </c>
      <c r="AH70">
        <f t="shared" si="12"/>
        <v>19.3381633384069</v>
      </c>
    </row>
    <row r="72" spans="1:36" x14ac:dyDescent="0.35">
      <c r="A72" s="15" t="s">
        <v>112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x14ac:dyDescent="0.35">
      <c r="A73" s="1" t="s">
        <v>102</v>
      </c>
    </row>
    <row r="74" spans="1:36" x14ac:dyDescent="0.35">
      <c r="A74" s="1" t="s">
        <v>75</v>
      </c>
      <c r="B74" s="1" t="s">
        <v>76</v>
      </c>
      <c r="C74" s="1" t="s">
        <v>77</v>
      </c>
      <c r="D74" s="1" t="s">
        <v>78</v>
      </c>
      <c r="E74" s="1" t="s">
        <v>79</v>
      </c>
    </row>
    <row r="75" spans="1:36" x14ac:dyDescent="0.35">
      <c r="A75" t="s">
        <v>22</v>
      </c>
      <c r="B75" t="s">
        <v>80</v>
      </c>
      <c r="C75">
        <v>2917</v>
      </c>
      <c r="D75" s="11">
        <v>4.47</v>
      </c>
      <c r="E75" s="11">
        <v>31.16</v>
      </c>
    </row>
    <row r="76" spans="1:36" x14ac:dyDescent="0.35">
      <c r="B76" t="s">
        <v>81</v>
      </c>
      <c r="C76">
        <v>3727</v>
      </c>
      <c r="D76" s="11">
        <v>7.22</v>
      </c>
      <c r="E76" s="11">
        <v>51.37</v>
      </c>
    </row>
    <row r="77" spans="1:36" x14ac:dyDescent="0.35">
      <c r="B77" t="s">
        <v>82</v>
      </c>
      <c r="C77">
        <v>6492</v>
      </c>
      <c r="D77" s="11">
        <v>8.44</v>
      </c>
      <c r="E77" s="11">
        <v>72.8</v>
      </c>
    </row>
    <row r="78" spans="1:36" x14ac:dyDescent="0.35">
      <c r="A78" t="s">
        <v>23</v>
      </c>
      <c r="B78" t="s">
        <v>83</v>
      </c>
      <c r="C78">
        <v>912</v>
      </c>
      <c r="D78" s="11">
        <v>3.6</v>
      </c>
      <c r="E78" s="11">
        <v>13.16</v>
      </c>
    </row>
    <row r="79" spans="1:36" x14ac:dyDescent="0.35">
      <c r="B79" t="s">
        <v>84</v>
      </c>
      <c r="C79">
        <v>1017</v>
      </c>
      <c r="D79" s="11">
        <v>3.27</v>
      </c>
      <c r="E79" s="11">
        <v>15.36</v>
      </c>
    </row>
    <row r="80" spans="1:36" x14ac:dyDescent="0.35">
      <c r="B80" t="s">
        <v>85</v>
      </c>
      <c r="C80">
        <v>2072</v>
      </c>
      <c r="D80" s="11">
        <v>6.78</v>
      </c>
      <c r="E80" s="11">
        <v>31.77</v>
      </c>
    </row>
    <row r="81" spans="1:5" x14ac:dyDescent="0.35">
      <c r="A81" t="s">
        <v>32</v>
      </c>
      <c r="B81" t="s">
        <v>86</v>
      </c>
      <c r="C81">
        <v>968</v>
      </c>
      <c r="D81" s="11">
        <v>15.44</v>
      </c>
      <c r="E81" s="11">
        <v>7.34</v>
      </c>
    </row>
    <row r="82" spans="1:5" x14ac:dyDescent="0.35">
      <c r="B82" t="s">
        <v>87</v>
      </c>
      <c r="C82">
        <v>671</v>
      </c>
      <c r="D82" s="11">
        <v>10.37</v>
      </c>
      <c r="E82" s="11">
        <v>7.04</v>
      </c>
    </row>
    <row r="83" spans="1:5" x14ac:dyDescent="0.35">
      <c r="B83" t="s">
        <v>88</v>
      </c>
      <c r="C83">
        <v>6978</v>
      </c>
      <c r="D83" s="11">
        <v>42.97</v>
      </c>
      <c r="E83" s="11">
        <v>0</v>
      </c>
    </row>
    <row r="84" spans="1:5" x14ac:dyDescent="0.35">
      <c r="A84" t="s">
        <v>24</v>
      </c>
      <c r="B84" t="s">
        <v>89</v>
      </c>
      <c r="C84">
        <v>5366</v>
      </c>
      <c r="D84" s="11">
        <v>2.14</v>
      </c>
      <c r="E84" s="11">
        <v>93.23</v>
      </c>
    </row>
    <row r="85" spans="1:5" x14ac:dyDescent="0.35">
      <c r="B85" t="s">
        <v>90</v>
      </c>
      <c r="C85">
        <v>1477</v>
      </c>
      <c r="D85" s="11">
        <v>7.75</v>
      </c>
      <c r="E85" s="11">
        <v>17.440000000000001</v>
      </c>
    </row>
    <row r="86" spans="1:5" x14ac:dyDescent="0.35">
      <c r="B86" t="s">
        <v>91</v>
      </c>
      <c r="C86">
        <v>1744</v>
      </c>
      <c r="D86" s="11">
        <v>7.75</v>
      </c>
      <c r="E86" s="11">
        <v>17.440000000000001</v>
      </c>
    </row>
    <row r="87" spans="1:5" x14ac:dyDescent="0.35">
      <c r="A87" t="s">
        <v>29</v>
      </c>
      <c r="B87" t="s">
        <v>92</v>
      </c>
      <c r="C87">
        <v>3659</v>
      </c>
      <c r="D87" s="11">
        <v>5.26</v>
      </c>
      <c r="E87" s="11">
        <v>105.58</v>
      </c>
    </row>
    <row r="88" spans="1:5" x14ac:dyDescent="0.35">
      <c r="A88" t="s">
        <v>30</v>
      </c>
      <c r="B88" t="s">
        <v>93</v>
      </c>
      <c r="C88">
        <v>2448</v>
      </c>
      <c r="D88" s="11">
        <v>0</v>
      </c>
      <c r="E88" s="11">
        <v>112.85</v>
      </c>
    </row>
    <row r="89" spans="1:5" x14ac:dyDescent="0.35">
      <c r="B89" t="s">
        <v>94</v>
      </c>
      <c r="C89">
        <v>8271</v>
      </c>
      <c r="D89" s="11">
        <v>8.74</v>
      </c>
      <c r="E89" s="11">
        <v>392.6</v>
      </c>
    </row>
    <row r="90" spans="1:5" x14ac:dyDescent="0.35">
      <c r="A90" t="s">
        <v>25</v>
      </c>
      <c r="B90" t="s">
        <v>95</v>
      </c>
      <c r="C90">
        <v>2651</v>
      </c>
      <c r="D90" s="11">
        <v>5.76</v>
      </c>
      <c r="E90" s="11">
        <v>15.15</v>
      </c>
    </row>
    <row r="91" spans="1:5" x14ac:dyDescent="0.35">
      <c r="A91" t="s">
        <v>26</v>
      </c>
      <c r="B91" t="s">
        <v>96</v>
      </c>
      <c r="C91" s="12">
        <v>1980</v>
      </c>
      <c r="D91" s="11">
        <v>0</v>
      </c>
      <c r="E91" s="11">
        <v>39.53</v>
      </c>
    </row>
    <row r="92" spans="1:5" x14ac:dyDescent="0.35">
      <c r="B92" t="s">
        <v>97</v>
      </c>
      <c r="C92">
        <v>6154</v>
      </c>
      <c r="D92" s="11">
        <v>0</v>
      </c>
      <c r="E92" s="11">
        <v>73.959999999999994</v>
      </c>
    </row>
    <row r="93" spans="1:5" x14ac:dyDescent="0.35">
      <c r="A93" t="s">
        <v>28</v>
      </c>
      <c r="B93" t="s">
        <v>98</v>
      </c>
      <c r="C93">
        <v>4052</v>
      </c>
      <c r="D93" s="11">
        <v>0</v>
      </c>
      <c r="E93" s="11">
        <v>67.23</v>
      </c>
    </row>
    <row r="94" spans="1:5" x14ac:dyDescent="0.35">
      <c r="A94" t="s">
        <v>27</v>
      </c>
      <c r="B94" t="s">
        <v>99</v>
      </c>
      <c r="C94" s="12">
        <v>3279</v>
      </c>
      <c r="D94" s="11">
        <v>0</v>
      </c>
      <c r="E94" s="11">
        <v>24.68</v>
      </c>
    </row>
    <row r="96" spans="1:5" x14ac:dyDescent="0.35">
      <c r="A96" t="s">
        <v>100</v>
      </c>
    </row>
    <row r="97" spans="1:36" x14ac:dyDescent="0.35">
      <c r="A97" t="s">
        <v>101</v>
      </c>
    </row>
    <row r="99" spans="1:36" x14ac:dyDescent="0.35">
      <c r="A99" s="1" t="s">
        <v>107</v>
      </c>
    </row>
    <row r="100" spans="1:36" x14ac:dyDescent="0.35">
      <c r="A100" t="s">
        <v>46</v>
      </c>
      <c r="B100">
        <v>2017</v>
      </c>
      <c r="C100">
        <v>2018</v>
      </c>
      <c r="D100">
        <v>2019</v>
      </c>
      <c r="E100">
        <v>2020</v>
      </c>
      <c r="F100">
        <v>2021</v>
      </c>
      <c r="G100">
        <v>2022</v>
      </c>
      <c r="H100">
        <v>2023</v>
      </c>
      <c r="I100">
        <v>2024</v>
      </c>
      <c r="J100">
        <v>2025</v>
      </c>
      <c r="K100">
        <v>2026</v>
      </c>
      <c r="L100">
        <v>2027</v>
      </c>
      <c r="M100">
        <v>2028</v>
      </c>
      <c r="N100">
        <v>2029</v>
      </c>
      <c r="O100">
        <v>2030</v>
      </c>
      <c r="P100">
        <v>2031</v>
      </c>
      <c r="Q100">
        <v>2032</v>
      </c>
      <c r="R100">
        <v>2033</v>
      </c>
      <c r="S100">
        <v>2034</v>
      </c>
      <c r="T100">
        <v>2035</v>
      </c>
      <c r="U100">
        <v>2036</v>
      </c>
      <c r="V100">
        <v>2037</v>
      </c>
      <c r="W100">
        <v>2038</v>
      </c>
      <c r="X100">
        <v>2039</v>
      </c>
      <c r="Y100">
        <v>2040</v>
      </c>
      <c r="Z100">
        <v>2041</v>
      </c>
      <c r="AA100">
        <v>2042</v>
      </c>
      <c r="AB100">
        <v>2043</v>
      </c>
      <c r="AC100">
        <v>2044</v>
      </c>
      <c r="AD100">
        <v>2045</v>
      </c>
      <c r="AE100">
        <v>2046</v>
      </c>
      <c r="AF100">
        <v>2047</v>
      </c>
      <c r="AG100">
        <v>2048</v>
      </c>
      <c r="AH100">
        <v>2049</v>
      </c>
      <c r="AI100">
        <v>2050</v>
      </c>
    </row>
    <row r="101" spans="1:36" x14ac:dyDescent="0.35">
      <c r="A101" t="s">
        <v>147</v>
      </c>
      <c r="B101" t="s">
        <v>47</v>
      </c>
    </row>
    <row r="102" spans="1:36" x14ac:dyDescent="0.35">
      <c r="A102" t="s">
        <v>148</v>
      </c>
    </row>
    <row r="103" spans="1:36" x14ac:dyDescent="0.35">
      <c r="A103" t="s">
        <v>131</v>
      </c>
      <c r="B103" s="23">
        <v>2.6682800000000002</v>
      </c>
      <c r="C103" s="13">
        <v>2.8163399999999998</v>
      </c>
      <c r="D103" s="13">
        <v>2.8529499999999999</v>
      </c>
      <c r="E103" s="13">
        <v>2.8965999999999998</v>
      </c>
      <c r="F103" s="13">
        <v>2.8981300000000001</v>
      </c>
      <c r="G103" s="13">
        <v>2.89717</v>
      </c>
      <c r="H103" s="13">
        <v>2.9056299999999999</v>
      </c>
      <c r="I103" s="13">
        <v>2.89601</v>
      </c>
      <c r="J103" s="13">
        <v>2.8965299999999998</v>
      </c>
      <c r="K103" s="13">
        <v>2.90137</v>
      </c>
      <c r="L103" s="13">
        <v>2.8941499999999998</v>
      </c>
      <c r="M103" s="13">
        <v>2.8878300000000001</v>
      </c>
      <c r="N103" s="13">
        <v>2.8849399999999998</v>
      </c>
      <c r="O103" s="13">
        <v>2.8862100000000002</v>
      </c>
      <c r="P103" s="13">
        <v>2.9029400000000001</v>
      </c>
      <c r="Q103" s="13">
        <v>2.92069</v>
      </c>
      <c r="R103" s="13">
        <v>2.9375599999999999</v>
      </c>
      <c r="S103" s="13">
        <v>2.95513</v>
      </c>
      <c r="T103" s="13">
        <v>2.96495</v>
      </c>
      <c r="U103" s="13">
        <v>2.9819200000000001</v>
      </c>
      <c r="V103" s="13">
        <v>2.99566</v>
      </c>
      <c r="W103" s="13">
        <v>3.0150000000000001</v>
      </c>
      <c r="X103" s="13">
        <v>3.0304799999999998</v>
      </c>
      <c r="Y103" s="13">
        <v>3.0476899999999998</v>
      </c>
      <c r="Z103" s="13">
        <v>3.0617700000000001</v>
      </c>
      <c r="AA103" s="13">
        <v>3.0775100000000002</v>
      </c>
      <c r="AB103" s="13">
        <v>3.0932499999999998</v>
      </c>
      <c r="AC103" s="13">
        <v>3.1089899999999999</v>
      </c>
      <c r="AD103" s="13">
        <v>3.1247199999999999</v>
      </c>
      <c r="AE103" s="13">
        <v>3.14046</v>
      </c>
      <c r="AF103" s="13">
        <v>3.1562000000000001</v>
      </c>
      <c r="AG103" s="13">
        <v>3.1719400000000002</v>
      </c>
      <c r="AH103" s="13">
        <v>3.1876799999999998</v>
      </c>
      <c r="AI103" s="13">
        <v>3.2034199999999999</v>
      </c>
      <c r="AJ103" s="13"/>
    </row>
    <row r="104" spans="1:36" x14ac:dyDescent="0.35">
      <c r="A104" t="s">
        <v>49</v>
      </c>
      <c r="B104" s="13">
        <v>4.5620000000000003</v>
      </c>
      <c r="C104" s="13">
        <v>5.165</v>
      </c>
      <c r="D104" s="13">
        <v>5.38</v>
      </c>
      <c r="E104" s="13">
        <v>5.7069999999999999</v>
      </c>
      <c r="F104" s="13">
        <v>6.2389999999999999</v>
      </c>
      <c r="G104" s="13">
        <v>6.71</v>
      </c>
      <c r="H104" s="13">
        <v>6.71</v>
      </c>
      <c r="I104" s="13">
        <v>6.9039999999999999</v>
      </c>
      <c r="J104" s="13">
        <v>6.9249999999999998</v>
      </c>
      <c r="K104" s="13">
        <v>6.9039999999999999</v>
      </c>
      <c r="L104" s="13">
        <v>6.8940000000000001</v>
      </c>
      <c r="M104" s="13">
        <v>6.8940000000000001</v>
      </c>
      <c r="N104" s="13">
        <v>6.8840000000000003</v>
      </c>
      <c r="O104" s="13">
        <v>6.8730000000000002</v>
      </c>
      <c r="P104" s="13">
        <v>6.8630000000000004</v>
      </c>
      <c r="Q104" s="13">
        <v>6.8630000000000004</v>
      </c>
      <c r="R104" s="13">
        <v>6.8630000000000004</v>
      </c>
      <c r="S104" s="13">
        <v>6.8529999999999998</v>
      </c>
      <c r="T104" s="13">
        <v>6.843</v>
      </c>
      <c r="U104" s="13">
        <v>6.8330000000000002</v>
      </c>
      <c r="V104" s="13">
        <v>6.8330000000000002</v>
      </c>
      <c r="W104" s="13">
        <v>6.843</v>
      </c>
      <c r="X104" s="13">
        <v>6.843</v>
      </c>
      <c r="Y104" s="13">
        <v>6.8630000000000004</v>
      </c>
      <c r="Z104" s="13">
        <v>6.8390000000000004</v>
      </c>
      <c r="AA104" s="13">
        <v>6.8369999999999997</v>
      </c>
      <c r="AB104" s="13">
        <v>6.8360000000000003</v>
      </c>
      <c r="AC104" s="13">
        <v>6.8339999999999996</v>
      </c>
      <c r="AD104" s="13">
        <v>6.8319999999999999</v>
      </c>
      <c r="AE104" s="13">
        <v>6.83</v>
      </c>
      <c r="AF104" s="13">
        <v>6.8280000000000003</v>
      </c>
      <c r="AG104" s="13">
        <v>6.8259999999999996</v>
      </c>
      <c r="AH104" s="13">
        <v>6.8239999999999998</v>
      </c>
      <c r="AI104" s="13">
        <v>6.8220000000000001</v>
      </c>
      <c r="AJ104" s="13"/>
    </row>
    <row r="105" spans="1:36" x14ac:dyDescent="0.35">
      <c r="A105" t="s">
        <v>50</v>
      </c>
      <c r="B105" s="13">
        <v>0.83</v>
      </c>
      <c r="C105" s="13">
        <v>0.83</v>
      </c>
      <c r="D105" s="13">
        <v>0.83</v>
      </c>
      <c r="E105" s="13">
        <v>0.83</v>
      </c>
      <c r="F105" s="13">
        <v>0.83</v>
      </c>
      <c r="G105" s="13">
        <v>0.83</v>
      </c>
      <c r="H105" s="13">
        <v>0.83</v>
      </c>
      <c r="I105" s="13">
        <v>0.83</v>
      </c>
      <c r="J105" s="13">
        <v>0.83</v>
      </c>
      <c r="K105" s="13">
        <v>0.83</v>
      </c>
      <c r="L105" s="13">
        <v>0.83</v>
      </c>
      <c r="M105" s="13">
        <v>0.83</v>
      </c>
      <c r="N105" s="13">
        <v>0.83</v>
      </c>
      <c r="O105" s="13">
        <v>0.83</v>
      </c>
      <c r="P105" s="13">
        <v>0.83</v>
      </c>
      <c r="Q105" s="13">
        <v>0.83</v>
      </c>
      <c r="R105" s="13">
        <v>0.83</v>
      </c>
      <c r="S105" s="13">
        <v>0.83</v>
      </c>
      <c r="T105" s="13">
        <v>0.83</v>
      </c>
      <c r="U105" s="13">
        <v>0.83</v>
      </c>
      <c r="V105" s="13">
        <v>0.83</v>
      </c>
      <c r="W105" s="13">
        <v>0.83</v>
      </c>
      <c r="X105" s="13">
        <v>0.83</v>
      </c>
      <c r="Y105" s="13">
        <v>0.83</v>
      </c>
      <c r="Z105" s="13">
        <v>0.83</v>
      </c>
      <c r="AA105" s="13">
        <v>0.83</v>
      </c>
      <c r="AB105" s="13">
        <v>0.83</v>
      </c>
      <c r="AC105" s="13">
        <v>0.83</v>
      </c>
      <c r="AD105" s="13">
        <v>0.83</v>
      </c>
      <c r="AE105" s="13">
        <v>0.83</v>
      </c>
      <c r="AF105" s="13">
        <v>0.83</v>
      </c>
      <c r="AG105" s="13">
        <v>0.83</v>
      </c>
      <c r="AH105" s="13">
        <v>0.83</v>
      </c>
      <c r="AI105" s="13">
        <v>0.83</v>
      </c>
      <c r="AJ105" s="13"/>
    </row>
    <row r="106" spans="1:36" x14ac:dyDescent="0.35">
      <c r="A106" t="s">
        <v>51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/>
    </row>
    <row r="107" spans="1:36" x14ac:dyDescent="0.35">
      <c r="A107" t="s">
        <v>144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/>
    </row>
    <row r="108" spans="1:36" x14ac:dyDescent="0.35">
      <c r="A108" t="s">
        <v>53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/>
    </row>
    <row r="109" spans="1:36" x14ac:dyDescent="0.35">
      <c r="A109" t="s">
        <v>54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/>
    </row>
    <row r="110" spans="1:36" x14ac:dyDescent="0.35">
      <c r="A110" t="s">
        <v>55</v>
      </c>
      <c r="B110" s="13">
        <v>4.5599999999999996</v>
      </c>
      <c r="C110" s="13">
        <v>4.5599999999999996</v>
      </c>
      <c r="D110" s="13">
        <v>4.5599999999999996</v>
      </c>
      <c r="E110" s="13">
        <v>4.5599999999999996</v>
      </c>
      <c r="F110" s="13">
        <v>4.5599999999999996</v>
      </c>
      <c r="G110" s="13">
        <v>4.5599999999999996</v>
      </c>
      <c r="H110" s="13">
        <v>4.5599999999999996</v>
      </c>
      <c r="I110" s="13">
        <v>4.5599999999999996</v>
      </c>
      <c r="J110" s="13">
        <v>4.5599999999999996</v>
      </c>
      <c r="K110" s="13">
        <v>4.5599999999999996</v>
      </c>
      <c r="L110" s="13">
        <v>4.5599999999999996</v>
      </c>
      <c r="M110" s="13">
        <v>4.5599999999999996</v>
      </c>
      <c r="N110" s="13">
        <v>4.5599999999999996</v>
      </c>
      <c r="O110" s="13">
        <v>4.5599999999999996</v>
      </c>
      <c r="P110" s="13">
        <v>4.5599999999999996</v>
      </c>
      <c r="Q110" s="13">
        <v>4.5599999999999996</v>
      </c>
      <c r="R110" s="13">
        <v>4.5599999999999996</v>
      </c>
      <c r="S110" s="13">
        <v>4.5599999999999996</v>
      </c>
      <c r="T110" s="13">
        <v>4.5599999999999996</v>
      </c>
      <c r="U110" s="13">
        <v>4.5599999999999996</v>
      </c>
      <c r="V110" s="13">
        <v>4.5599999999999996</v>
      </c>
      <c r="W110" s="13">
        <v>4.5599999999999996</v>
      </c>
      <c r="X110" s="13">
        <v>4.5599999999999996</v>
      </c>
      <c r="Y110" s="13">
        <v>4.5599999999999996</v>
      </c>
      <c r="Z110" s="13">
        <v>4.5599999999999996</v>
      </c>
      <c r="AA110" s="13">
        <v>4.5599999999999996</v>
      </c>
      <c r="AB110" s="13">
        <v>4.5599999999999996</v>
      </c>
      <c r="AC110" s="13">
        <v>4.5599999999999996</v>
      </c>
      <c r="AD110" s="13">
        <v>4.5599999999999996</v>
      </c>
      <c r="AE110" s="13">
        <v>4.5599999999999996</v>
      </c>
      <c r="AF110" s="13">
        <v>4.5599999999999996</v>
      </c>
      <c r="AG110" s="13">
        <v>4.5599999999999996</v>
      </c>
      <c r="AH110" s="13">
        <v>4.5599999999999996</v>
      </c>
      <c r="AI110" s="13">
        <v>4.5599999999999996</v>
      </c>
      <c r="AJ110" s="13"/>
    </row>
    <row r="111" spans="1:36" x14ac:dyDescent="0.35">
      <c r="A111" t="s">
        <v>56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/>
    </row>
    <row r="112" spans="1:36" x14ac:dyDescent="0.35">
      <c r="A112" t="s">
        <v>57</v>
      </c>
      <c r="B112" s="13">
        <v>27.4</v>
      </c>
      <c r="C112" s="13">
        <v>29.22</v>
      </c>
      <c r="D112" s="13">
        <v>30.47</v>
      </c>
      <c r="E112" s="13">
        <v>31.96</v>
      </c>
      <c r="F112" s="13">
        <v>32.96</v>
      </c>
      <c r="G112" s="13">
        <v>33.96</v>
      </c>
      <c r="H112" s="13">
        <v>34.08</v>
      </c>
      <c r="I112" s="13">
        <v>34.15</v>
      </c>
      <c r="J112" s="13">
        <v>34.25</v>
      </c>
      <c r="K112" s="13">
        <v>34.35</v>
      </c>
      <c r="L112" s="13">
        <v>34.4</v>
      </c>
      <c r="M112" s="13">
        <v>34.35</v>
      </c>
      <c r="N112" s="13">
        <v>34.22</v>
      </c>
      <c r="O112" s="13">
        <v>34.07</v>
      </c>
      <c r="P112" s="13">
        <v>33.92</v>
      </c>
      <c r="Q112" s="13">
        <v>33.76</v>
      </c>
      <c r="R112" s="13">
        <v>33.64</v>
      </c>
      <c r="S112" s="13">
        <v>33.520000000000003</v>
      </c>
      <c r="T112" s="13">
        <v>33.409999999999997</v>
      </c>
      <c r="U112" s="13">
        <v>33.28</v>
      </c>
      <c r="V112" s="13">
        <v>33.18</v>
      </c>
      <c r="W112" s="13">
        <v>33.08</v>
      </c>
      <c r="X112" s="13">
        <v>33.020000000000003</v>
      </c>
      <c r="Y112" s="13">
        <v>32.96</v>
      </c>
      <c r="Z112" s="13">
        <v>32.78</v>
      </c>
      <c r="AA112" s="13">
        <v>32.67</v>
      </c>
      <c r="AB112" s="13">
        <v>32.57</v>
      </c>
      <c r="AC112" s="13">
        <v>32.46</v>
      </c>
      <c r="AD112" s="13">
        <v>32.35</v>
      </c>
      <c r="AE112" s="13">
        <v>32.24</v>
      </c>
      <c r="AF112" s="13">
        <v>32.130000000000003</v>
      </c>
      <c r="AG112" s="13">
        <v>32.03</v>
      </c>
      <c r="AH112" s="13">
        <v>31.92</v>
      </c>
      <c r="AI112" s="13">
        <v>31.81</v>
      </c>
      <c r="AJ112" s="13"/>
    </row>
    <row r="113" spans="1:36" x14ac:dyDescent="0.35">
      <c r="A113" t="s">
        <v>58</v>
      </c>
      <c r="B113" s="13">
        <v>4.5620000000000003</v>
      </c>
      <c r="C113" s="13">
        <v>5.165</v>
      </c>
      <c r="D113" s="13">
        <v>5.38</v>
      </c>
      <c r="E113" s="13">
        <v>5.7069999999999999</v>
      </c>
      <c r="F113" s="13">
        <v>6.2389999999999999</v>
      </c>
      <c r="G113" s="13">
        <v>6.71</v>
      </c>
      <c r="H113" s="13">
        <v>6.71</v>
      </c>
      <c r="I113" s="13">
        <v>6.9039999999999999</v>
      </c>
      <c r="J113" s="13">
        <v>6.9249999999999998</v>
      </c>
      <c r="K113" s="13">
        <v>6.9039999999999999</v>
      </c>
      <c r="L113" s="13">
        <v>6.8940000000000001</v>
      </c>
      <c r="M113" s="13">
        <v>6.8940000000000001</v>
      </c>
      <c r="N113" s="13">
        <v>6.8840000000000003</v>
      </c>
      <c r="O113" s="13">
        <v>6.8730000000000002</v>
      </c>
      <c r="P113" s="13">
        <v>6.8630000000000004</v>
      </c>
      <c r="Q113" s="13">
        <v>6.8630000000000004</v>
      </c>
      <c r="R113" s="13">
        <v>6.8630000000000004</v>
      </c>
      <c r="S113" s="13">
        <v>6.8529999999999998</v>
      </c>
      <c r="T113" s="13">
        <v>6.843</v>
      </c>
      <c r="U113" s="13">
        <v>6.8330000000000002</v>
      </c>
      <c r="V113" s="13">
        <v>6.8330000000000002</v>
      </c>
      <c r="W113" s="13">
        <v>6.843</v>
      </c>
      <c r="X113" s="13">
        <v>6.843</v>
      </c>
      <c r="Y113" s="13">
        <v>6.8630000000000004</v>
      </c>
      <c r="Z113" s="13">
        <v>6.8390000000000004</v>
      </c>
      <c r="AA113" s="13">
        <v>6.8369999999999997</v>
      </c>
      <c r="AB113" s="13">
        <v>6.8360000000000003</v>
      </c>
      <c r="AC113" s="13">
        <v>6.8339999999999996</v>
      </c>
      <c r="AD113" s="13">
        <v>6.8319999999999999</v>
      </c>
      <c r="AE113" s="13">
        <v>6.83</v>
      </c>
      <c r="AF113" s="13">
        <v>6.8280000000000003</v>
      </c>
      <c r="AG113" s="13">
        <v>6.8259999999999996</v>
      </c>
      <c r="AH113" s="13">
        <v>6.8239999999999998</v>
      </c>
      <c r="AI113" s="13">
        <v>6.8220000000000001</v>
      </c>
      <c r="AJ113" s="13"/>
    </row>
    <row r="114" spans="1:36" x14ac:dyDescent="0.35">
      <c r="A114" t="s">
        <v>145</v>
      </c>
      <c r="B114">
        <v>4.5618699999999999</v>
      </c>
      <c r="C114">
        <v>5.1653399999999996</v>
      </c>
      <c r="D114">
        <v>5.3801399999999999</v>
      </c>
      <c r="E114">
        <v>5.7074499999999997</v>
      </c>
      <c r="F114">
        <v>6.2393299999999998</v>
      </c>
      <c r="G114">
        <v>6.7098300000000002</v>
      </c>
      <c r="H114">
        <v>6.7098300000000002</v>
      </c>
      <c r="I114">
        <v>6.9041699999999997</v>
      </c>
      <c r="J114">
        <v>6.9246299999999996</v>
      </c>
      <c r="K114">
        <v>6.9041699999999997</v>
      </c>
      <c r="L114">
        <v>6.8939500000000002</v>
      </c>
      <c r="M114">
        <v>6.8939500000000002</v>
      </c>
      <c r="N114">
        <v>6.8837200000000003</v>
      </c>
      <c r="O114">
        <v>6.8734900000000003</v>
      </c>
      <c r="P114">
        <v>6.8632600000000004</v>
      </c>
      <c r="Q114">
        <v>6.8632600000000004</v>
      </c>
      <c r="R114">
        <v>6.8632600000000004</v>
      </c>
      <c r="S114">
        <v>6.8530300000000004</v>
      </c>
      <c r="T114">
        <v>6.8428000000000004</v>
      </c>
      <c r="U114">
        <v>6.8325699999999996</v>
      </c>
      <c r="V114">
        <v>6.8325699999999996</v>
      </c>
      <c r="W114">
        <v>6.8428000000000004</v>
      </c>
      <c r="X114">
        <v>6.8428000000000004</v>
      </c>
      <c r="Y114">
        <v>6.8632600000000004</v>
      </c>
      <c r="Z114">
        <v>6.8393899999999999</v>
      </c>
      <c r="AA114">
        <v>6.8374699999999997</v>
      </c>
      <c r="AB114">
        <v>6.8355499999999996</v>
      </c>
      <c r="AC114">
        <v>6.8336300000000003</v>
      </c>
      <c r="AD114">
        <v>6.8317100000000002</v>
      </c>
      <c r="AE114">
        <v>6.82979</v>
      </c>
      <c r="AF114">
        <v>6.8278600000000003</v>
      </c>
      <c r="AG114">
        <v>6.8259400000000001</v>
      </c>
      <c r="AH114">
        <v>6.82402</v>
      </c>
      <c r="AI114">
        <v>6.8220999999999998</v>
      </c>
    </row>
    <row r="115" spans="1:36" x14ac:dyDescent="0.35">
      <c r="A115" t="s">
        <v>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7" spans="1:36" x14ac:dyDescent="0.35">
      <c r="A117" s="1" t="s">
        <v>103</v>
      </c>
    </row>
    <row r="118" spans="1:36" x14ac:dyDescent="0.35">
      <c r="A118" t="s">
        <v>46</v>
      </c>
      <c r="B118">
        <v>2017</v>
      </c>
      <c r="C118">
        <v>2018</v>
      </c>
      <c r="D118">
        <v>2019</v>
      </c>
      <c r="E118">
        <v>2020</v>
      </c>
      <c r="F118">
        <v>2021</v>
      </c>
      <c r="G118">
        <v>2022</v>
      </c>
      <c r="H118">
        <v>2023</v>
      </c>
      <c r="I118">
        <v>2024</v>
      </c>
      <c r="J118">
        <v>2025</v>
      </c>
      <c r="K118">
        <v>2026</v>
      </c>
      <c r="L118">
        <v>2027</v>
      </c>
      <c r="M118">
        <v>2028</v>
      </c>
      <c r="N118">
        <v>2029</v>
      </c>
      <c r="O118">
        <v>2030</v>
      </c>
      <c r="P118">
        <v>2031</v>
      </c>
      <c r="Q118">
        <v>2032</v>
      </c>
      <c r="R118">
        <v>2033</v>
      </c>
      <c r="S118">
        <v>2034</v>
      </c>
      <c r="T118">
        <v>2035</v>
      </c>
      <c r="U118">
        <v>2036</v>
      </c>
      <c r="V118">
        <v>2037</v>
      </c>
      <c r="W118">
        <v>2038</v>
      </c>
      <c r="X118">
        <v>2039</v>
      </c>
      <c r="Y118">
        <v>2040</v>
      </c>
      <c r="Z118">
        <v>2041</v>
      </c>
      <c r="AA118">
        <v>2042</v>
      </c>
      <c r="AB118">
        <v>2043</v>
      </c>
      <c r="AC118">
        <v>2044</v>
      </c>
      <c r="AD118">
        <v>2045</v>
      </c>
      <c r="AE118">
        <v>2046</v>
      </c>
      <c r="AF118">
        <v>2047</v>
      </c>
      <c r="AG118">
        <v>2048</v>
      </c>
      <c r="AH118">
        <v>2049</v>
      </c>
      <c r="AI118">
        <v>2050</v>
      </c>
    </row>
    <row r="119" spans="1:36" x14ac:dyDescent="0.35">
      <c r="A119" t="s">
        <v>130</v>
      </c>
      <c r="B119" t="s">
        <v>47</v>
      </c>
    </row>
    <row r="120" spans="1:36" x14ac:dyDescent="0.35">
      <c r="A120" t="s">
        <v>104</v>
      </c>
    </row>
    <row r="121" spans="1:36" x14ac:dyDescent="0.35">
      <c r="A121" t="s">
        <v>122</v>
      </c>
      <c r="B121">
        <v>9728713</v>
      </c>
      <c r="C121">
        <v>9728713</v>
      </c>
      <c r="D121">
        <v>9728713</v>
      </c>
      <c r="E121">
        <v>9728713</v>
      </c>
      <c r="F121">
        <v>9728713</v>
      </c>
      <c r="G121">
        <v>9728713</v>
      </c>
      <c r="H121">
        <v>9728713</v>
      </c>
      <c r="I121">
        <v>9728713</v>
      </c>
      <c r="J121">
        <v>9728713</v>
      </c>
      <c r="K121">
        <v>9728713</v>
      </c>
      <c r="L121">
        <v>9728713</v>
      </c>
      <c r="M121">
        <v>9728713</v>
      </c>
      <c r="N121">
        <v>9728713</v>
      </c>
      <c r="O121">
        <v>9728713</v>
      </c>
      <c r="P121">
        <v>9728713</v>
      </c>
      <c r="Q121">
        <v>9728713</v>
      </c>
      <c r="R121">
        <v>9728713</v>
      </c>
      <c r="S121">
        <v>9728713</v>
      </c>
      <c r="T121">
        <v>9728713</v>
      </c>
      <c r="U121">
        <v>9728713</v>
      </c>
      <c r="V121">
        <v>9728713</v>
      </c>
      <c r="W121">
        <v>9728713</v>
      </c>
      <c r="X121">
        <v>9728713</v>
      </c>
      <c r="Y121">
        <v>9728713</v>
      </c>
      <c r="Z121">
        <v>9728713</v>
      </c>
      <c r="AA121">
        <v>9728713</v>
      </c>
      <c r="AB121">
        <v>9728713</v>
      </c>
      <c r="AC121">
        <v>9728713</v>
      </c>
      <c r="AD121">
        <v>9728713</v>
      </c>
      <c r="AE121">
        <v>9728713</v>
      </c>
      <c r="AF121">
        <v>9728713</v>
      </c>
      <c r="AG121">
        <v>9728713</v>
      </c>
      <c r="AH121">
        <v>9728713</v>
      </c>
      <c r="AI121">
        <v>9728713</v>
      </c>
    </row>
    <row r="122" spans="1:36" x14ac:dyDescent="0.35">
      <c r="A122" t="s">
        <v>149</v>
      </c>
      <c r="B122">
        <v>8176259</v>
      </c>
      <c r="C122">
        <v>8176259</v>
      </c>
      <c r="D122">
        <v>8176259</v>
      </c>
      <c r="E122">
        <v>8176259</v>
      </c>
      <c r="F122">
        <v>8176259</v>
      </c>
      <c r="G122">
        <v>8176259</v>
      </c>
      <c r="H122">
        <v>8176259</v>
      </c>
      <c r="I122">
        <v>8176259</v>
      </c>
      <c r="J122">
        <v>8176259</v>
      </c>
      <c r="K122">
        <v>8176259</v>
      </c>
      <c r="L122">
        <v>8176259</v>
      </c>
      <c r="M122">
        <v>8176259</v>
      </c>
      <c r="N122">
        <v>8176259</v>
      </c>
      <c r="O122">
        <v>8176259</v>
      </c>
      <c r="P122">
        <v>8176259</v>
      </c>
      <c r="Q122">
        <v>8176259</v>
      </c>
      <c r="R122">
        <v>8176259</v>
      </c>
      <c r="S122">
        <v>8176259</v>
      </c>
      <c r="T122">
        <v>8176259</v>
      </c>
      <c r="U122">
        <v>8176259</v>
      </c>
      <c r="V122">
        <v>8176259</v>
      </c>
      <c r="W122">
        <v>8176259</v>
      </c>
      <c r="X122">
        <v>8176259</v>
      </c>
      <c r="Y122">
        <v>8176259</v>
      </c>
      <c r="Z122">
        <v>8176259</v>
      </c>
      <c r="AA122">
        <v>8176259</v>
      </c>
      <c r="AB122">
        <v>8176259</v>
      </c>
      <c r="AC122">
        <v>8176259</v>
      </c>
      <c r="AD122">
        <v>8176259</v>
      </c>
      <c r="AE122">
        <v>8176259</v>
      </c>
      <c r="AF122">
        <v>8176259</v>
      </c>
      <c r="AG122">
        <v>8176259</v>
      </c>
      <c r="AH122">
        <v>8176259</v>
      </c>
      <c r="AI122">
        <v>8176259</v>
      </c>
    </row>
    <row r="123" spans="1:36" x14ac:dyDescent="0.35">
      <c r="A123" t="s">
        <v>150</v>
      </c>
      <c r="B123">
        <v>10459000</v>
      </c>
      <c r="C123">
        <v>10459000</v>
      </c>
      <c r="D123">
        <v>10459000</v>
      </c>
      <c r="E123">
        <v>10459000</v>
      </c>
      <c r="F123">
        <v>10459000</v>
      </c>
      <c r="G123">
        <v>10459000</v>
      </c>
      <c r="H123">
        <v>10459000</v>
      </c>
      <c r="I123">
        <v>10459000</v>
      </c>
      <c r="J123">
        <v>10459000</v>
      </c>
      <c r="K123">
        <v>10459000</v>
      </c>
      <c r="L123">
        <v>10459000</v>
      </c>
      <c r="M123">
        <v>10459000</v>
      </c>
      <c r="N123">
        <v>10459000</v>
      </c>
      <c r="O123">
        <v>10459000</v>
      </c>
      <c r="P123">
        <v>10459000</v>
      </c>
      <c r="Q123">
        <v>10459000</v>
      </c>
      <c r="R123">
        <v>10459000</v>
      </c>
      <c r="S123">
        <v>10459000</v>
      </c>
      <c r="T123">
        <v>10459000</v>
      </c>
      <c r="U123">
        <v>10459000</v>
      </c>
      <c r="V123">
        <v>10459000</v>
      </c>
      <c r="W123">
        <v>10459000</v>
      </c>
      <c r="X123">
        <v>10459000</v>
      </c>
      <c r="Y123">
        <v>10459000</v>
      </c>
      <c r="Z123">
        <v>10459000</v>
      </c>
      <c r="AA123">
        <v>10459000</v>
      </c>
      <c r="AB123">
        <v>10459000</v>
      </c>
      <c r="AC123">
        <v>10459000</v>
      </c>
      <c r="AD123">
        <v>10459000</v>
      </c>
      <c r="AE123">
        <v>10459000</v>
      </c>
      <c r="AF123">
        <v>10459000</v>
      </c>
      <c r="AG123">
        <v>10459000</v>
      </c>
      <c r="AH123">
        <v>10459000</v>
      </c>
      <c r="AI123">
        <v>10459000</v>
      </c>
    </row>
    <row r="124" spans="1:36" x14ac:dyDescent="0.35">
      <c r="A124" t="s">
        <v>151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6" x14ac:dyDescent="0.35">
      <c r="A125" t="s">
        <v>152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6" x14ac:dyDescent="0.35">
      <c r="A126" t="s">
        <v>153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6" x14ac:dyDescent="0.35">
      <c r="A127" t="s">
        <v>154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6" x14ac:dyDescent="0.35">
      <c r="A128" t="s">
        <v>155</v>
      </c>
      <c r="B128">
        <v>12042353</v>
      </c>
      <c r="C128">
        <v>12042353</v>
      </c>
      <c r="D128">
        <v>12042353</v>
      </c>
      <c r="E128">
        <v>12042353</v>
      </c>
      <c r="F128">
        <v>12042353</v>
      </c>
      <c r="G128">
        <v>12042353</v>
      </c>
      <c r="H128">
        <v>12042353</v>
      </c>
      <c r="I128">
        <v>12042353</v>
      </c>
      <c r="J128">
        <v>12042353</v>
      </c>
      <c r="K128">
        <v>12042353</v>
      </c>
      <c r="L128">
        <v>12042353</v>
      </c>
      <c r="M128">
        <v>12042353</v>
      </c>
      <c r="N128">
        <v>12042353</v>
      </c>
      <c r="O128">
        <v>12042353</v>
      </c>
      <c r="P128">
        <v>12042353</v>
      </c>
      <c r="Q128">
        <v>12042353</v>
      </c>
      <c r="R128">
        <v>12042353</v>
      </c>
      <c r="S128">
        <v>12042353</v>
      </c>
      <c r="T128">
        <v>12042353</v>
      </c>
      <c r="U128">
        <v>12042353</v>
      </c>
      <c r="V128">
        <v>12042353</v>
      </c>
      <c r="W128">
        <v>12042353</v>
      </c>
      <c r="X128">
        <v>12042353</v>
      </c>
      <c r="Y128">
        <v>12042353</v>
      </c>
      <c r="Z128">
        <v>12042353</v>
      </c>
      <c r="AA128">
        <v>12042353</v>
      </c>
      <c r="AB128">
        <v>12042353</v>
      </c>
      <c r="AC128">
        <v>12042353</v>
      </c>
      <c r="AD128">
        <v>12042353</v>
      </c>
      <c r="AE128">
        <v>12042353</v>
      </c>
      <c r="AF128">
        <v>12042353</v>
      </c>
      <c r="AG128">
        <v>12042353</v>
      </c>
      <c r="AH128">
        <v>12042353</v>
      </c>
      <c r="AI128">
        <v>12042353</v>
      </c>
    </row>
    <row r="129" spans="1:35" x14ac:dyDescent="0.35">
      <c r="A129" t="s">
        <v>156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 t="s">
        <v>157</v>
      </c>
      <c r="B130">
        <v>10814000</v>
      </c>
      <c r="C130">
        <v>10814000</v>
      </c>
      <c r="D130">
        <v>10814000</v>
      </c>
      <c r="E130">
        <v>10814000</v>
      </c>
      <c r="F130">
        <v>10814000</v>
      </c>
      <c r="G130">
        <v>10814000</v>
      </c>
      <c r="H130">
        <v>10814000</v>
      </c>
      <c r="I130">
        <v>10814000</v>
      </c>
      <c r="J130">
        <v>10814000</v>
      </c>
      <c r="K130">
        <v>10814000</v>
      </c>
      <c r="L130">
        <v>10814000</v>
      </c>
      <c r="M130">
        <v>10814000</v>
      </c>
      <c r="N130">
        <v>10814000</v>
      </c>
      <c r="O130">
        <v>10814000</v>
      </c>
      <c r="P130">
        <v>10814000</v>
      </c>
      <c r="Q130">
        <v>10814000</v>
      </c>
      <c r="R130">
        <v>10814000</v>
      </c>
      <c r="S130">
        <v>10814000</v>
      </c>
      <c r="T130">
        <v>10814000</v>
      </c>
      <c r="U130">
        <v>10814000</v>
      </c>
      <c r="V130">
        <v>10814000</v>
      </c>
      <c r="W130">
        <v>10814000</v>
      </c>
      <c r="X130">
        <v>10814000</v>
      </c>
      <c r="Y130">
        <v>10814000</v>
      </c>
      <c r="Z130">
        <v>10814000</v>
      </c>
      <c r="AA130">
        <v>10814000</v>
      </c>
      <c r="AB130">
        <v>10814000</v>
      </c>
      <c r="AC130">
        <v>10814000</v>
      </c>
      <c r="AD130">
        <v>10814000</v>
      </c>
      <c r="AE130">
        <v>10814000</v>
      </c>
      <c r="AF130">
        <v>10814000</v>
      </c>
      <c r="AG130">
        <v>10814000</v>
      </c>
      <c r="AH130">
        <v>10814000</v>
      </c>
      <c r="AI130">
        <v>10814000</v>
      </c>
    </row>
    <row r="131" spans="1:35" x14ac:dyDescent="0.35">
      <c r="A131" t="s">
        <v>158</v>
      </c>
      <c r="B131">
        <v>11378000</v>
      </c>
      <c r="C131">
        <v>11378000</v>
      </c>
      <c r="D131">
        <v>11378000</v>
      </c>
      <c r="E131">
        <v>11378000</v>
      </c>
      <c r="F131">
        <v>11378000</v>
      </c>
      <c r="G131">
        <v>11378000</v>
      </c>
      <c r="H131">
        <v>11378000</v>
      </c>
      <c r="I131">
        <v>11378000</v>
      </c>
      <c r="J131">
        <v>11378000</v>
      </c>
      <c r="K131">
        <v>11378000</v>
      </c>
      <c r="L131">
        <v>11378000</v>
      </c>
      <c r="M131">
        <v>11378000</v>
      </c>
      <c r="N131">
        <v>11378000</v>
      </c>
      <c r="O131">
        <v>11378000</v>
      </c>
      <c r="P131">
        <v>11378000</v>
      </c>
      <c r="Q131">
        <v>11378000</v>
      </c>
      <c r="R131">
        <v>11378000</v>
      </c>
      <c r="S131">
        <v>11378000</v>
      </c>
      <c r="T131">
        <v>11378000</v>
      </c>
      <c r="U131">
        <v>11378000</v>
      </c>
      <c r="V131">
        <v>11378000</v>
      </c>
      <c r="W131">
        <v>11378000</v>
      </c>
      <c r="X131">
        <v>11378000</v>
      </c>
      <c r="Y131">
        <v>11378000</v>
      </c>
      <c r="Z131">
        <v>11378000</v>
      </c>
      <c r="AA131">
        <v>11378000</v>
      </c>
      <c r="AB131">
        <v>11378000</v>
      </c>
      <c r="AC131">
        <v>11378000</v>
      </c>
      <c r="AD131">
        <v>11378000</v>
      </c>
      <c r="AE131">
        <v>11378000</v>
      </c>
      <c r="AF131">
        <v>11378000</v>
      </c>
      <c r="AG131">
        <v>11378000</v>
      </c>
      <c r="AH131">
        <v>11378000</v>
      </c>
      <c r="AI131">
        <v>11378000</v>
      </c>
    </row>
    <row r="132" spans="1:35" x14ac:dyDescent="0.35">
      <c r="A132" t="s">
        <v>159</v>
      </c>
      <c r="B132">
        <v>12321621</v>
      </c>
      <c r="C132">
        <v>12321621</v>
      </c>
      <c r="D132">
        <v>12321621</v>
      </c>
      <c r="E132">
        <v>12321621</v>
      </c>
      <c r="F132">
        <v>12321621</v>
      </c>
      <c r="G132">
        <v>12321621</v>
      </c>
      <c r="H132">
        <v>12321621</v>
      </c>
      <c r="I132">
        <v>12321621</v>
      </c>
      <c r="J132">
        <v>12321621</v>
      </c>
      <c r="K132">
        <v>12321621</v>
      </c>
      <c r="L132">
        <v>12321621</v>
      </c>
      <c r="M132">
        <v>12321621</v>
      </c>
      <c r="N132">
        <v>12321621</v>
      </c>
      <c r="O132">
        <v>12321621</v>
      </c>
      <c r="P132">
        <v>12321621</v>
      </c>
      <c r="Q132">
        <v>12321621</v>
      </c>
      <c r="R132">
        <v>12321621</v>
      </c>
      <c r="S132">
        <v>12321621</v>
      </c>
      <c r="T132">
        <v>12321621</v>
      </c>
      <c r="U132">
        <v>12321621</v>
      </c>
      <c r="V132">
        <v>12321621</v>
      </c>
      <c r="W132">
        <v>12321621</v>
      </c>
      <c r="X132">
        <v>12321621</v>
      </c>
      <c r="Y132">
        <v>12321621</v>
      </c>
      <c r="Z132">
        <v>12321621</v>
      </c>
      <c r="AA132">
        <v>12321621</v>
      </c>
      <c r="AB132">
        <v>12321621</v>
      </c>
      <c r="AC132">
        <v>12321621</v>
      </c>
      <c r="AD132">
        <v>12321621</v>
      </c>
      <c r="AE132">
        <v>12321621</v>
      </c>
      <c r="AF132">
        <v>12321621</v>
      </c>
      <c r="AG132">
        <v>12321621</v>
      </c>
      <c r="AH132">
        <v>12321621</v>
      </c>
      <c r="AI132">
        <v>12321621</v>
      </c>
    </row>
    <row r="133" spans="1:35" x14ac:dyDescent="0.35">
      <c r="A133" t="s">
        <v>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5" spans="1:35" x14ac:dyDescent="0.35">
      <c r="A135" s="1" t="s">
        <v>106</v>
      </c>
    </row>
    <row r="136" spans="1:35" x14ac:dyDescent="0.35">
      <c r="A136" t="s">
        <v>46</v>
      </c>
      <c r="B136">
        <v>2017</v>
      </c>
      <c r="C136">
        <v>2018</v>
      </c>
      <c r="D136">
        <v>2019</v>
      </c>
      <c r="E136">
        <v>2020</v>
      </c>
      <c r="F136">
        <v>2021</v>
      </c>
      <c r="G136">
        <v>2022</v>
      </c>
      <c r="H136">
        <v>2023</v>
      </c>
      <c r="I136">
        <v>2024</v>
      </c>
      <c r="J136">
        <v>2025</v>
      </c>
      <c r="K136">
        <v>2026</v>
      </c>
      <c r="L136">
        <v>2027</v>
      </c>
      <c r="M136">
        <v>2028</v>
      </c>
      <c r="N136">
        <v>2029</v>
      </c>
      <c r="O136">
        <v>2030</v>
      </c>
      <c r="P136">
        <v>2031</v>
      </c>
      <c r="Q136">
        <v>2032</v>
      </c>
      <c r="R136">
        <v>2033</v>
      </c>
      <c r="S136">
        <v>2034</v>
      </c>
      <c r="T136">
        <v>2035</v>
      </c>
      <c r="U136">
        <v>2036</v>
      </c>
      <c r="V136">
        <v>2037</v>
      </c>
      <c r="W136">
        <v>2038</v>
      </c>
      <c r="X136">
        <v>2039</v>
      </c>
      <c r="Y136">
        <v>2040</v>
      </c>
      <c r="Z136">
        <v>2041</v>
      </c>
      <c r="AA136">
        <v>2042</v>
      </c>
      <c r="AB136">
        <v>2043</v>
      </c>
      <c r="AC136">
        <v>2044</v>
      </c>
      <c r="AD136">
        <v>2045</v>
      </c>
      <c r="AE136">
        <v>2046</v>
      </c>
      <c r="AF136">
        <v>2047</v>
      </c>
      <c r="AG136">
        <v>2048</v>
      </c>
      <c r="AH136">
        <v>2049</v>
      </c>
      <c r="AI136">
        <v>2050</v>
      </c>
    </row>
    <row r="137" spans="1:35" x14ac:dyDescent="0.35">
      <c r="A137" t="s">
        <v>130</v>
      </c>
      <c r="B137" t="s">
        <v>47</v>
      </c>
    </row>
    <row r="138" spans="1:35" x14ac:dyDescent="0.35">
      <c r="A138" t="s">
        <v>106</v>
      </c>
    </row>
    <row r="139" spans="1:35" x14ac:dyDescent="0.35">
      <c r="A139" t="s">
        <v>122</v>
      </c>
      <c r="B139">
        <v>0.58199999999999996</v>
      </c>
      <c r="C139">
        <v>0.58199999999999996</v>
      </c>
      <c r="D139">
        <v>0.58199999999999996</v>
      </c>
      <c r="E139">
        <v>0.58199999999999996</v>
      </c>
      <c r="F139">
        <v>0.58199999999999996</v>
      </c>
      <c r="G139">
        <v>0.58199999999999996</v>
      </c>
      <c r="H139">
        <v>0.58199999999999996</v>
      </c>
      <c r="I139">
        <v>0.58199999999999996</v>
      </c>
      <c r="J139">
        <v>0.58199999999999996</v>
      </c>
      <c r="K139">
        <v>0.58199999999999996</v>
      </c>
      <c r="L139">
        <v>0.58199999999999996</v>
      </c>
      <c r="M139">
        <v>0.58199999999999996</v>
      </c>
      <c r="N139">
        <v>0.58199999999999996</v>
      </c>
      <c r="O139">
        <v>0.58199999999999996</v>
      </c>
      <c r="P139">
        <v>0.58199999999999996</v>
      </c>
      <c r="Q139">
        <v>0.58199999999999996</v>
      </c>
      <c r="R139">
        <v>0.58199999999999996</v>
      </c>
      <c r="S139">
        <v>0.58199999999999996</v>
      </c>
      <c r="T139">
        <v>0.58199999999999996</v>
      </c>
      <c r="U139">
        <v>0.58199999999999996</v>
      </c>
      <c r="V139">
        <v>0.58199999999999996</v>
      </c>
      <c r="W139">
        <v>0.58199999999999996</v>
      </c>
      <c r="X139">
        <v>0.58199999999999996</v>
      </c>
      <c r="Y139">
        <v>0.58199999999999996</v>
      </c>
      <c r="Z139">
        <v>0.58199999999999996</v>
      </c>
      <c r="AA139">
        <v>0.58199999999999996</v>
      </c>
      <c r="AB139">
        <v>0.58199999999999996</v>
      </c>
      <c r="AC139">
        <v>0.58199999999999996</v>
      </c>
      <c r="AD139">
        <v>0.58199999999999996</v>
      </c>
      <c r="AE139">
        <v>0.58199999999999996</v>
      </c>
      <c r="AF139">
        <v>0.58199999999999996</v>
      </c>
      <c r="AG139">
        <v>0.58199999999999996</v>
      </c>
      <c r="AH139">
        <v>0.58199999999999996</v>
      </c>
      <c r="AI139">
        <v>0.58199999999999996</v>
      </c>
    </row>
    <row r="140" spans="1:35" x14ac:dyDescent="0.35">
      <c r="A140" t="s">
        <v>161</v>
      </c>
      <c r="B140">
        <v>0.38300000000000001</v>
      </c>
      <c r="C140">
        <v>0.38300000000000001</v>
      </c>
      <c r="D140">
        <v>0.38300000000000001</v>
      </c>
      <c r="E140">
        <v>0.38300000000000001</v>
      </c>
      <c r="F140">
        <v>0.38300000000000001</v>
      </c>
      <c r="G140">
        <v>0.38300000000000001</v>
      </c>
      <c r="H140">
        <v>0.38300000000000001</v>
      </c>
      <c r="I140">
        <v>0.38300000000000001</v>
      </c>
      <c r="J140">
        <v>0.38300000000000001</v>
      </c>
      <c r="K140">
        <v>0.38300000000000001</v>
      </c>
      <c r="L140">
        <v>0.38300000000000001</v>
      </c>
      <c r="M140">
        <v>0.38300000000000001</v>
      </c>
      <c r="N140">
        <v>0.38300000000000001</v>
      </c>
      <c r="O140">
        <v>0.38300000000000001</v>
      </c>
      <c r="P140">
        <v>0.38300000000000001</v>
      </c>
      <c r="Q140">
        <v>0.38300000000000001</v>
      </c>
      <c r="R140">
        <v>0.38300000000000001</v>
      </c>
      <c r="S140">
        <v>0.38300000000000001</v>
      </c>
      <c r="T140">
        <v>0.38300000000000001</v>
      </c>
      <c r="U140">
        <v>0.38300000000000001</v>
      </c>
      <c r="V140">
        <v>0.38300000000000001</v>
      </c>
      <c r="W140">
        <v>0.38300000000000001</v>
      </c>
      <c r="X140">
        <v>0.38300000000000001</v>
      </c>
      <c r="Y140">
        <v>0.38300000000000001</v>
      </c>
      <c r="Z140">
        <v>0.38300000000000001</v>
      </c>
      <c r="AA140">
        <v>0.38300000000000001</v>
      </c>
      <c r="AB140">
        <v>0.38300000000000001</v>
      </c>
      <c r="AC140">
        <v>0.38300000000000001</v>
      </c>
      <c r="AD140">
        <v>0.38300000000000001</v>
      </c>
      <c r="AE140">
        <v>0.38300000000000001</v>
      </c>
      <c r="AF140">
        <v>0.38300000000000001</v>
      </c>
      <c r="AG140">
        <v>0.38300000000000001</v>
      </c>
      <c r="AH140">
        <v>0.38300000000000001</v>
      </c>
      <c r="AI140">
        <v>0.38300000000000001</v>
      </c>
    </row>
    <row r="141" spans="1:35" x14ac:dyDescent="0.35">
      <c r="A141" t="s">
        <v>162</v>
      </c>
      <c r="B141">
        <v>0.73799999999999999</v>
      </c>
      <c r="C141">
        <v>0.73799999999999999</v>
      </c>
      <c r="D141">
        <v>0.73799999999999999</v>
      </c>
      <c r="E141">
        <v>0.73799999999999999</v>
      </c>
      <c r="F141">
        <v>0.73799999999999999</v>
      </c>
      <c r="G141">
        <v>0.73799999999999999</v>
      </c>
      <c r="H141">
        <v>0.73799999999999999</v>
      </c>
      <c r="I141">
        <v>0.73799999999999999</v>
      </c>
      <c r="J141">
        <v>0.73799999999999999</v>
      </c>
      <c r="K141">
        <v>0.73799999999999999</v>
      </c>
      <c r="L141">
        <v>0.73799999999999999</v>
      </c>
      <c r="M141">
        <v>0.73799999999999999</v>
      </c>
      <c r="N141">
        <v>0.73799999999999999</v>
      </c>
      <c r="O141">
        <v>0.73799999999999999</v>
      </c>
      <c r="P141">
        <v>0.73799999999999999</v>
      </c>
      <c r="Q141">
        <v>0.73799999999999999</v>
      </c>
      <c r="R141">
        <v>0.73799999999999999</v>
      </c>
      <c r="S141">
        <v>0.73799999999999999</v>
      </c>
      <c r="T141">
        <v>0.73799999999999999</v>
      </c>
      <c r="U141">
        <v>0.73799999999999999</v>
      </c>
      <c r="V141">
        <v>0.73799999999999999</v>
      </c>
      <c r="W141">
        <v>0.73799999999999999</v>
      </c>
      <c r="X141">
        <v>0.73799999999999999</v>
      </c>
      <c r="Y141">
        <v>0.73799999999999999</v>
      </c>
      <c r="Z141">
        <v>0.73799999999999999</v>
      </c>
      <c r="AA141">
        <v>0.73799999999999999</v>
      </c>
      <c r="AB141">
        <v>0.73799999999999999</v>
      </c>
      <c r="AC141">
        <v>0.73799999999999999</v>
      </c>
      <c r="AD141">
        <v>0.73799999999999999</v>
      </c>
      <c r="AE141">
        <v>0.73799999999999999</v>
      </c>
      <c r="AF141">
        <v>0.73799999999999999</v>
      </c>
      <c r="AG141">
        <v>0.73799999999999999</v>
      </c>
      <c r="AH141">
        <v>0.73799999999999999</v>
      </c>
      <c r="AI141">
        <v>0.73799999999999999</v>
      </c>
    </row>
    <row r="142" spans="1:35" x14ac:dyDescent="0.35">
      <c r="A142" t="s">
        <v>163</v>
      </c>
      <c r="B142">
        <v>0.55600000000000005</v>
      </c>
      <c r="C142">
        <v>0.55600000000000005</v>
      </c>
      <c r="D142">
        <v>0.55600000000000005</v>
      </c>
      <c r="E142">
        <v>0.55600000000000005</v>
      </c>
      <c r="F142">
        <v>0.55600000000000005</v>
      </c>
      <c r="G142">
        <v>0.55600000000000005</v>
      </c>
      <c r="H142">
        <v>0.55600000000000005</v>
      </c>
      <c r="I142">
        <v>0.55600000000000005</v>
      </c>
      <c r="J142">
        <v>0.55600000000000005</v>
      </c>
      <c r="K142">
        <v>0.55600000000000005</v>
      </c>
      <c r="L142">
        <v>0.55600000000000005</v>
      </c>
      <c r="M142">
        <v>0.55600000000000005</v>
      </c>
      <c r="N142">
        <v>0.55600000000000005</v>
      </c>
      <c r="O142">
        <v>0.55600000000000005</v>
      </c>
      <c r="P142">
        <v>0.55600000000000005</v>
      </c>
      <c r="Q142">
        <v>0.55600000000000005</v>
      </c>
      <c r="R142">
        <v>0.55600000000000005</v>
      </c>
      <c r="S142">
        <v>0.55600000000000005</v>
      </c>
      <c r="T142">
        <v>0.55600000000000005</v>
      </c>
      <c r="U142">
        <v>0.55600000000000005</v>
      </c>
      <c r="V142">
        <v>0.55600000000000005</v>
      </c>
      <c r="W142">
        <v>0.55600000000000005</v>
      </c>
      <c r="X142">
        <v>0.55600000000000005</v>
      </c>
      <c r="Y142">
        <v>0.55600000000000005</v>
      </c>
      <c r="Z142">
        <v>0.55600000000000005</v>
      </c>
      <c r="AA142">
        <v>0.55600000000000005</v>
      </c>
      <c r="AB142">
        <v>0.55600000000000005</v>
      </c>
      <c r="AC142">
        <v>0.55600000000000005</v>
      </c>
      <c r="AD142">
        <v>0.55600000000000005</v>
      </c>
      <c r="AE142">
        <v>0.55600000000000005</v>
      </c>
      <c r="AF142">
        <v>0.55600000000000005</v>
      </c>
      <c r="AG142">
        <v>0.55600000000000005</v>
      </c>
      <c r="AH142">
        <v>0.55600000000000005</v>
      </c>
      <c r="AI142">
        <v>0.55600000000000005</v>
      </c>
    </row>
    <row r="143" spans="1:35" x14ac:dyDescent="0.35">
      <c r="A143" t="s">
        <v>164</v>
      </c>
      <c r="B143">
        <v>0.19900000000000001</v>
      </c>
      <c r="C143">
        <v>0.19900000000000001</v>
      </c>
      <c r="D143">
        <v>0.19900000000000001</v>
      </c>
      <c r="E143">
        <v>0.19900000000000001</v>
      </c>
      <c r="F143">
        <v>0.19900000000000001</v>
      </c>
      <c r="G143">
        <v>0.19900000000000001</v>
      </c>
      <c r="H143">
        <v>0.19900000000000001</v>
      </c>
      <c r="I143">
        <v>0.19900000000000001</v>
      </c>
      <c r="J143">
        <v>0.19900000000000001</v>
      </c>
      <c r="K143">
        <v>0.19900000000000001</v>
      </c>
      <c r="L143">
        <v>0.19900000000000001</v>
      </c>
      <c r="M143">
        <v>0.19900000000000001</v>
      </c>
      <c r="N143">
        <v>0.19900000000000001</v>
      </c>
      <c r="O143">
        <v>0.19900000000000001</v>
      </c>
      <c r="P143">
        <v>0.19900000000000001</v>
      </c>
      <c r="Q143">
        <v>0.19900000000000001</v>
      </c>
      <c r="R143">
        <v>0.19900000000000001</v>
      </c>
      <c r="S143">
        <v>0.19900000000000001</v>
      </c>
      <c r="T143">
        <v>0.19900000000000001</v>
      </c>
      <c r="U143">
        <v>0.19900000000000001</v>
      </c>
      <c r="V143">
        <v>0.19900000000000001</v>
      </c>
      <c r="W143">
        <v>0.19900000000000001</v>
      </c>
      <c r="X143">
        <v>0.19900000000000001</v>
      </c>
      <c r="Y143">
        <v>0.19900000000000001</v>
      </c>
      <c r="Z143">
        <v>0.19900000000000001</v>
      </c>
      <c r="AA143">
        <v>0.19900000000000001</v>
      </c>
      <c r="AB143">
        <v>0.19900000000000001</v>
      </c>
      <c r="AC143">
        <v>0.19900000000000001</v>
      </c>
      <c r="AD143">
        <v>0.19900000000000001</v>
      </c>
      <c r="AE143">
        <v>0.19900000000000001</v>
      </c>
      <c r="AF143">
        <v>0.19900000000000001</v>
      </c>
      <c r="AG143">
        <v>0.19900000000000001</v>
      </c>
      <c r="AH143">
        <v>0.19900000000000001</v>
      </c>
      <c r="AI143">
        <v>0.19900000000000001</v>
      </c>
    </row>
    <row r="144" spans="1:35" x14ac:dyDescent="0.35">
      <c r="A144" t="s">
        <v>165</v>
      </c>
      <c r="B144">
        <v>0.16700000000000001</v>
      </c>
      <c r="C144">
        <v>0.16700000000000001</v>
      </c>
      <c r="D144">
        <v>0.16700000000000001</v>
      </c>
      <c r="E144">
        <v>0.16700000000000001</v>
      </c>
      <c r="F144">
        <v>0.16700000000000001</v>
      </c>
      <c r="G144">
        <v>0.16700000000000001</v>
      </c>
      <c r="H144">
        <v>0.16700000000000001</v>
      </c>
      <c r="I144">
        <v>0.16700000000000001</v>
      </c>
      <c r="J144">
        <v>0.16700000000000001</v>
      </c>
      <c r="K144">
        <v>0.16700000000000001</v>
      </c>
      <c r="L144">
        <v>0.16700000000000001</v>
      </c>
      <c r="M144">
        <v>0.16700000000000001</v>
      </c>
      <c r="N144">
        <v>0.16700000000000001</v>
      </c>
      <c r="O144">
        <v>0.16700000000000001</v>
      </c>
      <c r="P144">
        <v>0.16700000000000001</v>
      </c>
      <c r="Q144">
        <v>0.16700000000000001</v>
      </c>
      <c r="R144">
        <v>0.16700000000000001</v>
      </c>
      <c r="S144">
        <v>0.16700000000000001</v>
      </c>
      <c r="T144">
        <v>0.16700000000000001</v>
      </c>
      <c r="U144">
        <v>0.16700000000000001</v>
      </c>
      <c r="V144">
        <v>0.16700000000000001</v>
      </c>
      <c r="W144">
        <v>0.16700000000000001</v>
      </c>
      <c r="X144">
        <v>0.16700000000000001</v>
      </c>
      <c r="Y144">
        <v>0.16700000000000001</v>
      </c>
      <c r="Z144">
        <v>0.16700000000000001</v>
      </c>
      <c r="AA144">
        <v>0.16700000000000001</v>
      </c>
      <c r="AB144">
        <v>0.16700000000000001</v>
      </c>
      <c r="AC144">
        <v>0.16700000000000001</v>
      </c>
      <c r="AD144">
        <v>0.16700000000000001</v>
      </c>
      <c r="AE144">
        <v>0.16700000000000001</v>
      </c>
      <c r="AF144">
        <v>0.16700000000000001</v>
      </c>
      <c r="AG144">
        <v>0.16700000000000001</v>
      </c>
      <c r="AH144">
        <v>0.16700000000000001</v>
      </c>
      <c r="AI144">
        <v>0.16700000000000001</v>
      </c>
    </row>
    <row r="145" spans="1:35" x14ac:dyDescent="0.35">
      <c r="A145" t="s">
        <v>166</v>
      </c>
      <c r="B145">
        <v>0.16700000000000001</v>
      </c>
      <c r="C145">
        <v>0.16700000000000001</v>
      </c>
      <c r="D145">
        <v>0.16700000000000001</v>
      </c>
      <c r="E145">
        <v>0.16700000000000001</v>
      </c>
      <c r="F145">
        <v>0.16700000000000001</v>
      </c>
      <c r="G145">
        <v>0.16700000000000001</v>
      </c>
      <c r="H145">
        <v>0.16700000000000001</v>
      </c>
      <c r="I145">
        <v>0.16700000000000001</v>
      </c>
      <c r="J145">
        <v>0.16700000000000001</v>
      </c>
      <c r="K145">
        <v>0.16700000000000001</v>
      </c>
      <c r="L145">
        <v>0.16700000000000001</v>
      </c>
      <c r="M145">
        <v>0.16700000000000001</v>
      </c>
      <c r="N145">
        <v>0.16700000000000001</v>
      </c>
      <c r="O145">
        <v>0.16700000000000001</v>
      </c>
      <c r="P145">
        <v>0.16700000000000001</v>
      </c>
      <c r="Q145">
        <v>0.16700000000000001</v>
      </c>
      <c r="R145">
        <v>0.16700000000000001</v>
      </c>
      <c r="S145">
        <v>0.16700000000000001</v>
      </c>
      <c r="T145">
        <v>0.16700000000000001</v>
      </c>
      <c r="U145">
        <v>0.16700000000000001</v>
      </c>
      <c r="V145">
        <v>0.16700000000000001</v>
      </c>
      <c r="W145">
        <v>0.16700000000000001</v>
      </c>
      <c r="X145">
        <v>0.16700000000000001</v>
      </c>
      <c r="Y145">
        <v>0.16700000000000001</v>
      </c>
      <c r="Z145">
        <v>0.16700000000000001</v>
      </c>
      <c r="AA145">
        <v>0.16700000000000001</v>
      </c>
      <c r="AB145">
        <v>0.16700000000000001</v>
      </c>
      <c r="AC145">
        <v>0.16700000000000001</v>
      </c>
      <c r="AD145">
        <v>0.16700000000000001</v>
      </c>
      <c r="AE145">
        <v>0.16700000000000001</v>
      </c>
      <c r="AF145">
        <v>0.16700000000000001</v>
      </c>
      <c r="AG145">
        <v>0.16700000000000001</v>
      </c>
      <c r="AH145">
        <v>0.16700000000000001</v>
      </c>
      <c r="AI145">
        <v>0.16700000000000001</v>
      </c>
    </row>
    <row r="146" spans="1:35" x14ac:dyDescent="0.35">
      <c r="A146" t="s">
        <v>167</v>
      </c>
      <c r="B146">
        <v>0.53300000000000003</v>
      </c>
      <c r="C146">
        <v>0.53300000000000003</v>
      </c>
      <c r="D146">
        <v>0.53300000000000003</v>
      </c>
      <c r="E146">
        <v>0.53300000000000003</v>
      </c>
      <c r="F146">
        <v>0.53300000000000003</v>
      </c>
      <c r="G146">
        <v>0.53300000000000003</v>
      </c>
      <c r="H146">
        <v>0.53300000000000003</v>
      </c>
      <c r="I146">
        <v>0.53300000000000003</v>
      </c>
      <c r="J146">
        <v>0.53300000000000003</v>
      </c>
      <c r="K146">
        <v>0.53300000000000003</v>
      </c>
      <c r="L146">
        <v>0.53300000000000003</v>
      </c>
      <c r="M146">
        <v>0.53300000000000003</v>
      </c>
      <c r="N146">
        <v>0.53300000000000003</v>
      </c>
      <c r="O146">
        <v>0.53300000000000003</v>
      </c>
      <c r="P146">
        <v>0.53300000000000003</v>
      </c>
      <c r="Q146">
        <v>0.53300000000000003</v>
      </c>
      <c r="R146">
        <v>0.53300000000000003</v>
      </c>
      <c r="S146">
        <v>0.53300000000000003</v>
      </c>
      <c r="T146">
        <v>0.53300000000000003</v>
      </c>
      <c r="U146">
        <v>0.53300000000000003</v>
      </c>
      <c r="V146">
        <v>0.53300000000000003</v>
      </c>
      <c r="W146">
        <v>0.53300000000000003</v>
      </c>
      <c r="X146">
        <v>0.53300000000000003</v>
      </c>
      <c r="Y146">
        <v>0.53300000000000003</v>
      </c>
      <c r="Z146">
        <v>0.53300000000000003</v>
      </c>
      <c r="AA146">
        <v>0.53300000000000003</v>
      </c>
      <c r="AB146">
        <v>0.53300000000000003</v>
      </c>
      <c r="AC146">
        <v>0.53300000000000003</v>
      </c>
      <c r="AD146">
        <v>0.53300000000000003</v>
      </c>
      <c r="AE146">
        <v>0.53300000000000003</v>
      </c>
      <c r="AF146">
        <v>0.53300000000000003</v>
      </c>
      <c r="AG146">
        <v>0.53300000000000003</v>
      </c>
      <c r="AH146">
        <v>0.53300000000000003</v>
      </c>
      <c r="AI146">
        <v>0.53300000000000003</v>
      </c>
    </row>
    <row r="147" spans="1:35" x14ac:dyDescent="0.35">
      <c r="A147" t="s">
        <v>168</v>
      </c>
      <c r="B147">
        <v>0.53300000000000003</v>
      </c>
      <c r="C147">
        <v>0.53300000000000003</v>
      </c>
      <c r="D147">
        <v>0.53300000000000003</v>
      </c>
      <c r="E147">
        <v>0.53300000000000003</v>
      </c>
      <c r="F147">
        <v>0.53300000000000003</v>
      </c>
      <c r="G147">
        <v>0.53300000000000003</v>
      </c>
      <c r="H147">
        <v>0.53300000000000003</v>
      </c>
      <c r="I147">
        <v>0.53300000000000003</v>
      </c>
      <c r="J147">
        <v>0.53300000000000003</v>
      </c>
      <c r="K147">
        <v>0.53300000000000003</v>
      </c>
      <c r="L147">
        <v>0.53300000000000003</v>
      </c>
      <c r="M147">
        <v>0.53300000000000003</v>
      </c>
      <c r="N147">
        <v>0.53300000000000003</v>
      </c>
      <c r="O147">
        <v>0.53300000000000003</v>
      </c>
      <c r="P147">
        <v>0.53300000000000003</v>
      </c>
      <c r="Q147">
        <v>0.53300000000000003</v>
      </c>
      <c r="R147">
        <v>0.53300000000000003</v>
      </c>
      <c r="S147">
        <v>0.53300000000000003</v>
      </c>
      <c r="T147">
        <v>0.53300000000000003</v>
      </c>
      <c r="U147">
        <v>0.53300000000000003</v>
      </c>
      <c r="V147">
        <v>0.53300000000000003</v>
      </c>
      <c r="W147">
        <v>0.53300000000000003</v>
      </c>
      <c r="X147">
        <v>0.53300000000000003</v>
      </c>
      <c r="Y147">
        <v>0.53300000000000003</v>
      </c>
      <c r="Z147">
        <v>0.53300000000000003</v>
      </c>
      <c r="AA147">
        <v>0.53300000000000003</v>
      </c>
      <c r="AB147">
        <v>0.53300000000000003</v>
      </c>
      <c r="AC147">
        <v>0.53300000000000003</v>
      </c>
      <c r="AD147">
        <v>0.53300000000000003</v>
      </c>
      <c r="AE147">
        <v>0.53300000000000003</v>
      </c>
      <c r="AF147">
        <v>0.53300000000000003</v>
      </c>
      <c r="AG147">
        <v>0.53300000000000003</v>
      </c>
      <c r="AH147">
        <v>0.53300000000000003</v>
      </c>
      <c r="AI147">
        <v>0.53300000000000003</v>
      </c>
    </row>
    <row r="148" spans="1:35" x14ac:dyDescent="0.35">
      <c r="A148" t="s">
        <v>169</v>
      </c>
      <c r="B148">
        <v>0.32100000000000001</v>
      </c>
      <c r="C148">
        <v>0.32100000000000001</v>
      </c>
      <c r="D148">
        <v>0.32100000000000001</v>
      </c>
      <c r="E148">
        <v>0.32100000000000001</v>
      </c>
      <c r="F148">
        <v>0.32100000000000001</v>
      </c>
      <c r="G148">
        <v>0.32100000000000001</v>
      </c>
      <c r="H148">
        <v>0.32100000000000001</v>
      </c>
      <c r="I148">
        <v>0.32100000000000001</v>
      </c>
      <c r="J148">
        <v>0.32100000000000001</v>
      </c>
      <c r="K148">
        <v>0.32100000000000001</v>
      </c>
      <c r="L148">
        <v>0.32100000000000001</v>
      </c>
      <c r="M148">
        <v>0.32100000000000001</v>
      </c>
      <c r="N148">
        <v>0.32100000000000001</v>
      </c>
      <c r="O148">
        <v>0.32100000000000001</v>
      </c>
      <c r="P148">
        <v>0.32100000000000001</v>
      </c>
      <c r="Q148">
        <v>0.32100000000000001</v>
      </c>
      <c r="R148">
        <v>0.32100000000000001</v>
      </c>
      <c r="S148">
        <v>0.32100000000000001</v>
      </c>
      <c r="T148">
        <v>0.32100000000000001</v>
      </c>
      <c r="U148">
        <v>0.32100000000000001</v>
      </c>
      <c r="V148">
        <v>0.32100000000000001</v>
      </c>
      <c r="W148">
        <v>0.32100000000000001</v>
      </c>
      <c r="X148">
        <v>0.32100000000000001</v>
      </c>
      <c r="Y148">
        <v>0.32100000000000001</v>
      </c>
      <c r="Z148">
        <v>0.32100000000000001</v>
      </c>
      <c r="AA148">
        <v>0.32100000000000001</v>
      </c>
      <c r="AB148">
        <v>0.32100000000000001</v>
      </c>
      <c r="AC148">
        <v>0.32100000000000001</v>
      </c>
      <c r="AD148">
        <v>0.32100000000000001</v>
      </c>
      <c r="AE148">
        <v>0.32100000000000001</v>
      </c>
      <c r="AF148">
        <v>0.32100000000000001</v>
      </c>
      <c r="AG148">
        <v>0.32100000000000001</v>
      </c>
      <c r="AH148">
        <v>0.32100000000000001</v>
      </c>
      <c r="AI148">
        <v>0.32100000000000001</v>
      </c>
    </row>
    <row r="149" spans="1:35" x14ac:dyDescent="0.35">
      <c r="A149" t="s">
        <v>170</v>
      </c>
      <c r="B149">
        <v>0.27100000000000002</v>
      </c>
      <c r="C149">
        <v>0.27100000000000002</v>
      </c>
      <c r="D149">
        <v>0.27100000000000002</v>
      </c>
      <c r="E149">
        <v>0.27100000000000002</v>
      </c>
      <c r="F149">
        <v>0.27100000000000002</v>
      </c>
      <c r="G149">
        <v>0.27100000000000002</v>
      </c>
      <c r="H149">
        <v>0.27100000000000002</v>
      </c>
      <c r="I149">
        <v>0.27100000000000002</v>
      </c>
      <c r="J149">
        <v>0.27100000000000002</v>
      </c>
      <c r="K149">
        <v>0.27100000000000002</v>
      </c>
      <c r="L149">
        <v>0.27100000000000002</v>
      </c>
      <c r="M149">
        <v>0.27100000000000002</v>
      </c>
      <c r="N149">
        <v>0.27100000000000002</v>
      </c>
      <c r="O149">
        <v>0.27100000000000002</v>
      </c>
      <c r="P149">
        <v>0.27100000000000002</v>
      </c>
      <c r="Q149">
        <v>0.27100000000000002</v>
      </c>
      <c r="R149">
        <v>0.27100000000000002</v>
      </c>
      <c r="S149">
        <v>0.27100000000000002</v>
      </c>
      <c r="T149">
        <v>0.27100000000000002</v>
      </c>
      <c r="U149">
        <v>0.27100000000000002</v>
      </c>
      <c r="V149">
        <v>0.27100000000000002</v>
      </c>
      <c r="W149">
        <v>0.27100000000000002</v>
      </c>
      <c r="X149">
        <v>0.27100000000000002</v>
      </c>
      <c r="Y149">
        <v>0.27100000000000002</v>
      </c>
      <c r="Z149">
        <v>0.27100000000000002</v>
      </c>
      <c r="AA149">
        <v>0.27100000000000002</v>
      </c>
      <c r="AB149">
        <v>0.27100000000000002</v>
      </c>
      <c r="AC149">
        <v>0.27100000000000002</v>
      </c>
      <c r="AD149">
        <v>0.27100000000000002</v>
      </c>
      <c r="AE149">
        <v>0.27100000000000002</v>
      </c>
      <c r="AF149">
        <v>0.27100000000000002</v>
      </c>
      <c r="AG149">
        <v>0.27100000000000002</v>
      </c>
      <c r="AH149">
        <v>0.27100000000000002</v>
      </c>
      <c r="AI149">
        <v>0.27100000000000002</v>
      </c>
    </row>
    <row r="150" spans="1:35" x14ac:dyDescent="0.35">
      <c r="A150" t="s">
        <v>171</v>
      </c>
      <c r="B150">
        <v>0.27100000000000002</v>
      </c>
      <c r="C150">
        <v>0.27100000000000002</v>
      </c>
      <c r="D150">
        <v>0.27100000000000002</v>
      </c>
      <c r="E150">
        <v>0.27100000000000002</v>
      </c>
      <c r="F150">
        <v>0.27100000000000002</v>
      </c>
      <c r="G150">
        <v>0.27100000000000002</v>
      </c>
      <c r="H150">
        <v>0.27100000000000002</v>
      </c>
      <c r="I150">
        <v>0.27100000000000002</v>
      </c>
      <c r="J150">
        <v>0.27100000000000002</v>
      </c>
      <c r="K150">
        <v>0.27100000000000002</v>
      </c>
      <c r="L150">
        <v>0.27100000000000002</v>
      </c>
      <c r="M150">
        <v>0.27100000000000002</v>
      </c>
      <c r="N150">
        <v>0.27100000000000002</v>
      </c>
      <c r="O150">
        <v>0.27100000000000002</v>
      </c>
      <c r="P150">
        <v>0.27100000000000002</v>
      </c>
      <c r="Q150">
        <v>0.27100000000000002</v>
      </c>
      <c r="R150">
        <v>0.27100000000000002</v>
      </c>
      <c r="S150">
        <v>0.27100000000000002</v>
      </c>
      <c r="T150">
        <v>0.27100000000000002</v>
      </c>
      <c r="U150">
        <v>0.27100000000000002</v>
      </c>
      <c r="V150">
        <v>0.27100000000000002</v>
      </c>
      <c r="W150">
        <v>0.27100000000000002</v>
      </c>
      <c r="X150">
        <v>0.27100000000000002</v>
      </c>
      <c r="Y150">
        <v>0.27100000000000002</v>
      </c>
      <c r="Z150">
        <v>0.27100000000000002</v>
      </c>
      <c r="AA150">
        <v>0.27100000000000002</v>
      </c>
      <c r="AB150">
        <v>0.27100000000000002</v>
      </c>
      <c r="AC150">
        <v>0.27100000000000002</v>
      </c>
      <c r="AD150">
        <v>0.27100000000000002</v>
      </c>
      <c r="AE150">
        <v>0.27100000000000002</v>
      </c>
      <c r="AF150">
        <v>0.27100000000000002</v>
      </c>
      <c r="AG150">
        <v>0.27100000000000002</v>
      </c>
      <c r="AH150">
        <v>0.27100000000000002</v>
      </c>
      <c r="AI150">
        <v>0.27100000000000002</v>
      </c>
    </row>
    <row r="151" spans="1:35" x14ac:dyDescent="0.35">
      <c r="A151" t="s">
        <v>172</v>
      </c>
      <c r="B151">
        <v>0.19900000000000001</v>
      </c>
      <c r="C151">
        <v>0.19900000000000001</v>
      </c>
      <c r="D151">
        <v>0.19900000000000001</v>
      </c>
      <c r="E151">
        <v>0.19900000000000001</v>
      </c>
      <c r="F151">
        <v>0.19900000000000001</v>
      </c>
      <c r="G151">
        <v>0.19900000000000001</v>
      </c>
      <c r="H151">
        <v>0.19900000000000001</v>
      </c>
      <c r="I151">
        <v>0.19900000000000001</v>
      </c>
      <c r="J151">
        <v>0.19900000000000001</v>
      </c>
      <c r="K151">
        <v>0.19900000000000001</v>
      </c>
      <c r="L151">
        <v>0.19900000000000001</v>
      </c>
      <c r="M151">
        <v>0.19900000000000001</v>
      </c>
      <c r="N151">
        <v>0.19900000000000001</v>
      </c>
      <c r="O151">
        <v>0.19900000000000001</v>
      </c>
      <c r="P151">
        <v>0.19900000000000001</v>
      </c>
      <c r="Q151">
        <v>0.19900000000000001</v>
      </c>
      <c r="R151">
        <v>0.19900000000000001</v>
      </c>
      <c r="S151">
        <v>0.19900000000000001</v>
      </c>
      <c r="T151">
        <v>0.19900000000000001</v>
      </c>
      <c r="U151">
        <v>0.19900000000000001</v>
      </c>
      <c r="V151">
        <v>0.19900000000000001</v>
      </c>
      <c r="W151">
        <v>0.19900000000000001</v>
      </c>
      <c r="X151">
        <v>0.19900000000000001</v>
      </c>
      <c r="Y151">
        <v>0.19900000000000001</v>
      </c>
      <c r="Z151">
        <v>0.19900000000000001</v>
      </c>
      <c r="AA151">
        <v>0.19900000000000001</v>
      </c>
      <c r="AB151">
        <v>0.19900000000000001</v>
      </c>
      <c r="AC151">
        <v>0.19900000000000001</v>
      </c>
      <c r="AD151">
        <v>0.19900000000000001</v>
      </c>
      <c r="AE151">
        <v>0.19900000000000001</v>
      </c>
      <c r="AF151">
        <v>0.19900000000000001</v>
      </c>
      <c r="AG151">
        <v>0.19900000000000001</v>
      </c>
      <c r="AH151">
        <v>0.19900000000000001</v>
      </c>
      <c r="AI151">
        <v>0.19900000000000001</v>
      </c>
    </row>
    <row r="153" spans="1:35" x14ac:dyDescent="0.35">
      <c r="A153" s="1" t="s">
        <v>105</v>
      </c>
    </row>
    <row r="154" spans="1:35" x14ac:dyDescent="0.35">
      <c r="A154" t="s">
        <v>48</v>
      </c>
      <c r="B154" s="11">
        <f>E75*1000/(8760*B139)+D75+B103*B121/10^6</f>
        <v>36.54074754970663</v>
      </c>
    </row>
    <row r="155" spans="1:35" x14ac:dyDescent="0.35">
      <c r="A155" t="s">
        <v>49</v>
      </c>
      <c r="B155" s="11">
        <f t="shared" ref="B155:B166" si="13">E76*1000/(8760*B140)+D76+B104*B122/10^6</f>
        <v>59.831203874296492</v>
      </c>
    </row>
    <row r="156" spans="1:35" x14ac:dyDescent="0.35">
      <c r="A156" t="s">
        <v>50</v>
      </c>
      <c r="B156" s="11">
        <f t="shared" si="13"/>
        <v>28.381813202039325</v>
      </c>
    </row>
    <row r="157" spans="1:35" x14ac:dyDescent="0.35">
      <c r="A157" t="s">
        <v>51</v>
      </c>
      <c r="B157" s="11">
        <f t="shared" si="13"/>
        <v>6.301948030616602</v>
      </c>
    </row>
    <row r="158" spans="1:35" x14ac:dyDescent="0.35">
      <c r="A158" t="s">
        <v>52</v>
      </c>
      <c r="B158" s="11">
        <f t="shared" si="13"/>
        <v>12.081179183589178</v>
      </c>
    </row>
    <row r="159" spans="1:35" x14ac:dyDescent="0.35">
      <c r="A159" t="s">
        <v>53</v>
      </c>
      <c r="B159" s="11">
        <f t="shared" si="13"/>
        <v>28.496840292018703</v>
      </c>
    </row>
    <row r="160" spans="1:35" x14ac:dyDescent="0.35">
      <c r="A160" t="s">
        <v>54</v>
      </c>
      <c r="B160" s="11">
        <f t="shared" si="13"/>
        <v>20.457362535203565</v>
      </c>
    </row>
    <row r="161" spans="1:2" x14ac:dyDescent="0.35">
      <c r="A161" t="s">
        <v>55</v>
      </c>
      <c r="B161" s="11">
        <f t="shared" si="13"/>
        <v>66.790921364871522</v>
      </c>
    </row>
    <row r="162" spans="1:2" x14ac:dyDescent="0.35">
      <c r="A162" t="s">
        <v>56</v>
      </c>
      <c r="B162" s="11">
        <f t="shared" si="13"/>
        <v>42.97</v>
      </c>
    </row>
    <row r="163" spans="1:2" x14ac:dyDescent="0.35">
      <c r="A163" t="s">
        <v>57</v>
      </c>
      <c r="B163" s="11">
        <f t="shared" si="13"/>
        <v>331.59841016799669</v>
      </c>
    </row>
    <row r="164" spans="1:2" x14ac:dyDescent="0.35">
      <c r="A164" t="s">
        <v>58</v>
      </c>
      <c r="B164" s="11">
        <f t="shared" si="13"/>
        <v>67.002810833611349</v>
      </c>
    </row>
    <row r="165" spans="1:2" x14ac:dyDescent="0.35">
      <c r="A165" t="s">
        <v>145</v>
      </c>
      <c r="B165" s="11">
        <f t="shared" si="13"/>
        <v>71.306008024881351</v>
      </c>
    </row>
    <row r="166" spans="1:2" x14ac:dyDescent="0.35">
      <c r="A166" t="s">
        <v>146</v>
      </c>
      <c r="B166" s="11">
        <f t="shared" si="13"/>
        <v>65.825383997613642</v>
      </c>
    </row>
    <row r="168" spans="1:2" x14ac:dyDescent="0.35">
      <c r="A168" s="1" t="s">
        <v>108</v>
      </c>
    </row>
    <row r="169" spans="1:2" x14ac:dyDescent="0.35">
      <c r="A169" t="s">
        <v>48</v>
      </c>
      <c r="B169" s="14">
        <f>B154/$B$154</f>
        <v>1</v>
      </c>
    </row>
    <row r="170" spans="1:2" x14ac:dyDescent="0.35">
      <c r="A170" t="s">
        <v>49</v>
      </c>
      <c r="B170" s="14">
        <f t="shared" ref="B170:B179" si="14">B155/$B$154</f>
        <v>1.6373831376303316</v>
      </c>
    </row>
    <row r="171" spans="1:2" x14ac:dyDescent="0.35">
      <c r="A171" t="s">
        <v>50</v>
      </c>
      <c r="B171" s="14">
        <f t="shared" si="14"/>
        <v>0.77671681903692169</v>
      </c>
    </row>
    <row r="172" spans="1:2" x14ac:dyDescent="0.35">
      <c r="A172" t="s">
        <v>51</v>
      </c>
      <c r="B172" s="14">
        <f t="shared" si="14"/>
        <v>0.1724635770530972</v>
      </c>
    </row>
    <row r="173" spans="1:2" x14ac:dyDescent="0.35">
      <c r="A173" t="s">
        <v>52</v>
      </c>
      <c r="B173" s="14">
        <f t="shared" si="14"/>
        <v>0.3306221134954907</v>
      </c>
    </row>
    <row r="174" spans="1:2" x14ac:dyDescent="0.35">
      <c r="A174" t="s">
        <v>53</v>
      </c>
      <c r="B174" s="14">
        <f t="shared" si="14"/>
        <v>0.77986473192028316</v>
      </c>
    </row>
    <row r="175" spans="1:2" x14ac:dyDescent="0.35">
      <c r="A175" t="s">
        <v>54</v>
      </c>
      <c r="B175" s="14">
        <f t="shared" si="14"/>
        <v>0.559850684701381</v>
      </c>
    </row>
    <row r="176" spans="1:2" x14ac:dyDescent="0.35">
      <c r="A176" t="s">
        <v>55</v>
      </c>
      <c r="B176" s="14">
        <f t="shared" si="14"/>
        <v>1.8278476999961584</v>
      </c>
    </row>
    <row r="177" spans="1:2" x14ac:dyDescent="0.35">
      <c r="A177" t="s">
        <v>56</v>
      </c>
      <c r="B177" s="14">
        <f t="shared" si="14"/>
        <v>1.1759474800439595</v>
      </c>
    </row>
    <row r="178" spans="1:2" x14ac:dyDescent="0.35">
      <c r="A178" t="s">
        <v>57</v>
      </c>
      <c r="B178" s="14">
        <f t="shared" si="14"/>
        <v>9.0747571520511752</v>
      </c>
    </row>
    <row r="179" spans="1:2" x14ac:dyDescent="0.35">
      <c r="A179" t="s">
        <v>58</v>
      </c>
      <c r="B179" s="14">
        <f t="shared" si="14"/>
        <v>1.8336464173992872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3" sqref="B3"/>
    </sheetView>
  </sheetViews>
  <sheetFormatPr defaultRowHeight="14.5" x14ac:dyDescent="0.35"/>
  <cols>
    <col min="1" max="1" width="27.1796875" customWidth="1"/>
  </cols>
  <sheetData>
    <row r="1" spans="1:2" x14ac:dyDescent="0.35">
      <c r="B1" t="s">
        <v>21</v>
      </c>
    </row>
    <row r="2" spans="1:2" x14ac:dyDescent="0.35">
      <c r="A2" t="s">
        <v>115</v>
      </c>
      <c r="B2" s="6">
        <f>AVERAGE(Calculations!$B$36:$B$37)*Weighting!B169</f>
        <v>37</v>
      </c>
    </row>
    <row r="3" spans="1:2" x14ac:dyDescent="0.35">
      <c r="A3" t="s">
        <v>23</v>
      </c>
      <c r="B3" s="6">
        <f>AVERAGE(Calculations!$B$36:$B$37)*Weighting!B170</f>
        <v>60.583176092322269</v>
      </c>
    </row>
    <row r="4" spans="1:2" x14ac:dyDescent="0.35">
      <c r="A4" t="s">
        <v>24</v>
      </c>
      <c r="B4" s="6">
        <f>AVERAGE(Calculations!$B$36:$B$37)*Weighting!B171</f>
        <v>28.738522304366104</v>
      </c>
    </row>
    <row r="5" spans="1:2" x14ac:dyDescent="0.35">
      <c r="A5" t="s">
        <v>25</v>
      </c>
      <c r="B5" s="6">
        <f>AVERAGE(Calculations!$B$36:$B$37)*Weighting!B172</f>
        <v>6.3811523509645962</v>
      </c>
    </row>
    <row r="6" spans="1:2" x14ac:dyDescent="0.35">
      <c r="A6" t="s">
        <v>113</v>
      </c>
      <c r="B6" s="6">
        <f>AVERAGE(Calculations!$B$36:$B$37)*Weighting!B173</f>
        <v>12.233018199333156</v>
      </c>
    </row>
    <row r="7" spans="1:2" x14ac:dyDescent="0.35">
      <c r="A7" t="s">
        <v>27</v>
      </c>
      <c r="B7" s="6">
        <f>AVERAGE(Calculations!$B$36:$B$37)*Weighting!B174</f>
        <v>28.854995081050475</v>
      </c>
    </row>
    <row r="8" spans="1:2" x14ac:dyDescent="0.35">
      <c r="A8" t="s">
        <v>28</v>
      </c>
      <c r="B8" s="6">
        <f>AVERAGE(Calculations!$B$36:$B$37)*Weighting!B175</f>
        <v>20.714475333951096</v>
      </c>
    </row>
    <row r="9" spans="1:2" x14ac:dyDescent="0.35">
      <c r="A9" t="s">
        <v>29</v>
      </c>
      <c r="B9" s="6">
        <f>AVERAGE(Calculations!$B$36:$B$37)*Weighting!B176</f>
        <v>67.630364899857867</v>
      </c>
    </row>
    <row r="10" spans="1:2" x14ac:dyDescent="0.35">
      <c r="A10" t="s">
        <v>30</v>
      </c>
      <c r="B10" s="6">
        <f>AVERAGE(Calculations!$B$36:$B$37)*Weighting!B177</f>
        <v>43.510056761626501</v>
      </c>
    </row>
    <row r="11" spans="1:2" x14ac:dyDescent="0.35">
      <c r="A11" s="8" t="s">
        <v>31</v>
      </c>
      <c r="B11" s="9">
        <v>0</v>
      </c>
    </row>
    <row r="12" spans="1:2" x14ac:dyDescent="0.35">
      <c r="A12" s="8" t="s">
        <v>32</v>
      </c>
      <c r="B12" s="9">
        <v>0</v>
      </c>
    </row>
    <row r="13" spans="1:2" x14ac:dyDescent="0.35">
      <c r="A13" t="s">
        <v>129</v>
      </c>
      <c r="B13" s="6">
        <f>B2</f>
        <v>37</v>
      </c>
    </row>
    <row r="14" spans="1:2" x14ac:dyDescent="0.35">
      <c r="A14" t="s">
        <v>114</v>
      </c>
      <c r="B14" s="6">
        <f>B6</f>
        <v>12.233018199333156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Retirements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2016-01-11T23:06:44Z</dcterms:created>
  <dcterms:modified xsi:type="dcterms:W3CDTF">2018-01-30T15:56:39Z</dcterms:modified>
</cp:coreProperties>
</file>