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BECF\"/>
    </mc:Choice>
  </mc:AlternateContent>
  <bookViews>
    <workbookView xWindow="0" yWindow="460" windowWidth="25600" windowHeight="14480" activeTab="6"/>
  </bookViews>
  <sheets>
    <sheet name="About" sheetId="1" r:id="rId1"/>
    <sheet name="CEF206 Elec Capacity" sheetId="8" r:id="rId2"/>
    <sheet name="CEF206 Elec Gen" sheetId="9" r:id="rId3"/>
    <sheet name="Pre-ret calculations" sheetId="10" r:id="rId4"/>
    <sheet name="BECF-pre-ret" sheetId="4" r:id="rId5"/>
    <sheet name="BECF-pre-nonret" sheetId="5" r:id="rId6"/>
    <sheet name="BECF-new" sheetId="6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B12" i="4"/>
  <c r="B3" i="4"/>
  <c r="B3" i="10"/>
  <c r="D21" i="10"/>
  <c r="E21" i="10"/>
  <c r="F21" i="10"/>
  <c r="G21" i="10"/>
  <c r="H21" i="10"/>
  <c r="I21" i="10"/>
  <c r="J21" i="10"/>
  <c r="K21" i="10"/>
  <c r="C21" i="10"/>
  <c r="B21" i="10"/>
  <c r="D9" i="10"/>
  <c r="D10" i="10"/>
  <c r="D11" i="10"/>
  <c r="D12" i="10"/>
  <c r="D13" i="10"/>
  <c r="D14" i="10"/>
  <c r="D15" i="10"/>
  <c r="D16" i="10"/>
  <c r="D17" i="10"/>
  <c r="D18" i="10"/>
  <c r="E9" i="10"/>
  <c r="B7" i="6"/>
  <c r="B10" i="6"/>
  <c r="B8" i="6"/>
  <c r="B14" i="6"/>
  <c r="B6" i="6"/>
  <c r="C12" i="10"/>
  <c r="B2" i="4"/>
  <c r="B2" i="6"/>
  <c r="C11" i="10"/>
  <c r="C9" i="10"/>
  <c r="B11" i="4"/>
  <c r="E10" i="10"/>
  <c r="E11" i="10"/>
  <c r="E12" i="10"/>
  <c r="E13" i="10"/>
  <c r="E14" i="10"/>
  <c r="E15" i="10"/>
  <c r="E16" i="10"/>
  <c r="E17" i="10"/>
  <c r="C17" i="10"/>
  <c r="B5" i="4"/>
  <c r="C15" i="10"/>
  <c r="B8" i="4"/>
  <c r="B7" i="4"/>
  <c r="C14" i="10"/>
  <c r="B10" i="4"/>
  <c r="B9" i="4"/>
  <c r="C13" i="10"/>
  <c r="B4" i="4"/>
  <c r="C16" i="10"/>
  <c r="B6" i="4"/>
  <c r="B14" i="4"/>
  <c r="C10" i="10"/>
  <c r="A16" i="10"/>
  <c r="A17" i="10"/>
  <c r="A10" i="10"/>
  <c r="A11" i="10"/>
  <c r="A12" i="10"/>
  <c r="A13" i="10"/>
  <c r="A14" i="10"/>
  <c r="A15" i="10"/>
  <c r="A9" i="10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E13" i="4"/>
  <c r="B13" i="6"/>
  <c r="K13" i="4"/>
  <c r="S13" i="4"/>
  <c r="AA13" i="4"/>
  <c r="AI13" i="4"/>
  <c r="O13" i="4"/>
  <c r="AE13" i="4"/>
  <c r="D13" i="4"/>
  <c r="L13" i="4"/>
  <c r="T13" i="4"/>
  <c r="AB13" i="4"/>
  <c r="AJ13" i="4"/>
  <c r="G13" i="4"/>
  <c r="W13" i="4"/>
  <c r="X13" i="4"/>
  <c r="H13" i="4"/>
  <c r="P13" i="4"/>
  <c r="AF13" i="4"/>
  <c r="V13" i="4"/>
  <c r="F13" i="4"/>
  <c r="AC13" i="4"/>
  <c r="M13" i="4"/>
  <c r="I13" i="4"/>
  <c r="AD13" i="4"/>
  <c r="N13" i="4"/>
  <c r="C13" i="4"/>
  <c r="Z13" i="4"/>
  <c r="J13" i="4"/>
  <c r="AG13" i="4"/>
  <c r="Q13" i="4"/>
  <c r="AH13" i="4"/>
  <c r="R13" i="4"/>
  <c r="Y13" i="4"/>
  <c r="U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D13" i="6"/>
  <c r="G13" i="6"/>
  <c r="W13" i="6"/>
  <c r="O13" i="6"/>
  <c r="AI13" i="6"/>
  <c r="K13" i="6"/>
  <c r="AA13" i="6"/>
  <c r="AE13" i="6"/>
  <c r="S13" i="6"/>
  <c r="V13" i="6"/>
  <c r="F13" i="6"/>
  <c r="Y13" i="6"/>
  <c r="I13" i="6"/>
  <c r="AB13" i="6"/>
  <c r="L13" i="6"/>
  <c r="AH13" i="6"/>
  <c r="E13" i="6"/>
  <c r="AD13" i="6"/>
  <c r="AG13" i="6"/>
  <c r="Q13" i="6"/>
  <c r="AJ13" i="6"/>
  <c r="T13" i="6"/>
  <c r="Z13" i="6"/>
  <c r="AC13" i="6"/>
  <c r="M13" i="6"/>
  <c r="AF13" i="6"/>
  <c r="P13" i="6"/>
  <c r="R13" i="6"/>
  <c r="C13" i="6"/>
  <c r="U13" i="6"/>
  <c r="X13" i="6"/>
  <c r="H13" i="6"/>
  <c r="N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M10" i="4"/>
  <c r="X10" i="4"/>
  <c r="AH10" i="4"/>
  <c r="Q10" i="4"/>
  <c r="R10" i="4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<sst xmlns="http://schemas.openxmlformats.org/spreadsheetml/2006/main" count="1411" uniqueCount="122">
  <si>
    <t>Source:</t>
  </si>
  <si>
    <t>http://www.eia.gov/electricity/annual/</t>
  </si>
  <si>
    <t>Coal</t>
  </si>
  <si>
    <t>Nuclear</t>
  </si>
  <si>
    <t>Wind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</si>
  <si>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</si>
  <si>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</si>
  <si>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</si>
  <si>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</si>
  <si>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</si>
  <si>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</si>
  <si>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</si>
  <si>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</si>
  <si>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</si>
  <si>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</si>
  <si>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</si>
  <si>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</si>
  <si>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</si>
  <si>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</si>
  <si>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</si>
  <si>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</si>
  <si>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</si>
  <si>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</si>
  <si>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</si>
  <si>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BAU Expected Capacity Factors</t>
  </si>
  <si>
    <t>lignite</t>
  </si>
  <si>
    <t>offshore wind</t>
  </si>
  <si>
    <t>onshore wind</t>
  </si>
  <si>
    <t>hard coal</t>
  </si>
  <si>
    <t>Select Report Version: Canada’s Energy Future 2016</t>
  </si>
  <si>
    <t>Select Appendices: Electricity Capacity</t>
  </si>
  <si>
    <t>Select Case: Reference</t>
  </si>
  <si>
    <t>Select Type: Plant Type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</si>
  <si>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</si>
  <si>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</si>
  <si>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</si>
  <si>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</si>
  <si>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</si>
  <si>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</si>
  <si>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</si>
  <si>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</si>
  <si>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</si>
  <si>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</si>
  <si>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</si>
  <si>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</si>
  <si>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</si>
  <si>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</si>
  <si>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</si>
  <si>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</si>
  <si>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</si>
  <si>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</si>
  <si>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</si>
  <si>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</si>
  <si>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</si>
  <si>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</si>
  <si>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</si>
  <si>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</si>
  <si>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</si>
  <si>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</si>
  <si>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</si>
  <si>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</si>
  <si>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</si>
  <si>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</si>
  <si>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</si>
  <si>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</si>
  <si>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</si>
  <si>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</si>
  <si>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</si>
  <si>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</si>
  <si>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</si>
  <si>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</si>
  <si>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Oil/Gas Combustion Turbine</t>
  </si>
  <si>
    <t>Oil/Gas Steam Turbine</t>
  </si>
  <si>
    <t>Oil/Gas Combined Cycle</t>
  </si>
  <si>
    <t>Biomass / Geothermal</t>
  </si>
  <si>
    <t>Solar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</si>
  <si>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</si>
  <si>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</si>
  <si>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</si>
  <si>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</si>
  <si>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</si>
  <si>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</si>
  <si>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</si>
  <si>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</si>
  <si>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</si>
  <si>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</si>
  <si>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</si>
  <si>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</si>
  <si>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</si>
  <si>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</si>
  <si>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Appendices: Electricity Generation</t>
  </si>
  <si>
    <t>Average capacity factors by technology type (2010-2014)</t>
  </si>
  <si>
    <t>Lazard's Levelized Cost of Energy Analysis - Version 11.0</t>
  </si>
  <si>
    <t>https://www.lazard.com/perspective/levelized-cost-of-energy-2017/</t>
  </si>
  <si>
    <t>Canada's Energy Future 2016</t>
  </si>
  <si>
    <t xml:space="preserve">Existing Capacity Factors </t>
  </si>
  <si>
    <t>National Energy Board</t>
  </si>
  <si>
    <t>CEF technology type</t>
  </si>
  <si>
    <t>EPS technology type</t>
  </si>
  <si>
    <t>Onshore/offshore wind</t>
  </si>
  <si>
    <t>Quite low CF, especially for offshore</t>
  </si>
  <si>
    <t>Hard coal, lignite</t>
  </si>
  <si>
    <t>biomass, geothermal</t>
  </si>
  <si>
    <t>My understanding is this mostly biomass since geothermal is almost non-existent in Canada</t>
  </si>
  <si>
    <t>solar PV, solar thermal</t>
  </si>
  <si>
    <t>Not sure why we have solar thermal here.. Is it actually used by the model?</t>
  </si>
  <si>
    <t>Average gen 2010-2014 (GWh)</t>
  </si>
  <si>
    <t>Average CF 2010-2014 (%)</t>
  </si>
  <si>
    <t>Average share of gen (%)</t>
  </si>
  <si>
    <t>Assuming all NGCC in Canada are used as peakers</t>
  </si>
  <si>
    <t>2014 is last historical value in CEF2016</t>
  </si>
  <si>
    <t>Added columns to inform about generation and share of generation by technology – to help with understanding the big picture</t>
  </si>
  <si>
    <t>Existing CF are calculated from average CF between 2010 and 2014. See additional notes on the Pre-ret Calculations tab.</t>
  </si>
  <si>
    <t>I believe all Canada's coal plants are sub-bituminous, NON-lignit plants</t>
  </si>
  <si>
    <t>BECF-pre-ret assumptions</t>
  </si>
  <si>
    <t>BECF-pre-non-ret &amp; BECF-new assumptions</t>
  </si>
  <si>
    <t xml:space="preserve">For all sources other than nuclear, onshore/offshore wind, geothermal,solar PV, we assume a 10% improvement in the </t>
  </si>
  <si>
    <t>For onshore/offshore wind, solar PV, geothermal, and solar thermal we take an average of Lazard's projected capacity factors for new units.</t>
  </si>
  <si>
    <t>Tweaked the following assumptions developed for the US model (including updated to latest Lazard's LCOE):</t>
  </si>
  <si>
    <t>Newly Built Target Electricity Capacity Factors (wind, geothermal, solar PV, solar thermal)</t>
  </si>
  <si>
    <t>Natural gas peaker, petroleum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</si>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</sst>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>
      <alignment wrapText="1"/>
    </xf>
    <xf numFmtId="0" fontId="6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3" borderId="0" xfId="0" applyFont="1" applyFill="1"/>
    <xf numFmtId="0" fontId="0" fillId="0" borderId="0" xfId="0" applyFont="1"/>
    <xf numFmtId="0" fontId="8" fillId="0" borderId="0" xfId="0" applyFont="1" applyFill="1"/>
    <xf numFmtId="0" fontId="5" fillId="3" borderId="0" xfId="0" applyFont="1" applyFill="1" applyAlignment="1">
      <alignment horizontal="center" vertical="center" wrapText="1"/>
    </xf>
    <xf numFmtId="165" fontId="0" fillId="0" borderId="0" xfId="2" applyNumberFormat="1" applyFont="1"/>
    <xf numFmtId="166" fontId="0" fillId="0" borderId="0" xfId="4" applyNumberFormat="1" applyFont="1"/>
    <xf numFmtId="165" fontId="1" fillId="0" borderId="0" xfId="0" applyNumberFormat="1" applyFont="1"/>
    <xf numFmtId="0" fontId="9" fillId="0" borderId="0" xfId="0" applyFont="1"/>
  </cellXfs>
  <cellStyles count="5">
    <cellStyle name="Comma" xfId="2" builtinId="3"/>
    <cellStyle name="Hyperlink" xfId="1" builtinId="8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AK1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15:AK12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27:AK13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39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51:AK1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63:AK17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able116" displayName="Table116" ref="A8:AK1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217" displayName="Table217" ref="A20:AK2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318" displayName="Table318" ref="A32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8" name="Table419" displayName="Table419" ref="A44:AK5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9" name="Table520" displayName="Table520" ref="A56:AK6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:AK2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621" displayName="Table621" ref="A68:AK7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1" name="Table722" displayName="Table722" ref="A80:AK8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2" name="Table823" displayName="Table823" ref="A92:AK10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3" name="Table924" displayName="Table924" ref="A104:AK11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4" name="Table1025" displayName="Table1025" ref="A116:AK12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5" name="Table1126" displayName="Table1126" ref="A128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6" name="Table1227" displayName="Table1227" ref="A140:AK1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7" name="Table1328" displayName="Table1328" ref="A152:AK16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8" name="Table1429" displayName="Table1429" ref="A164:AK17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2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4:AK5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5:AK6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67:AK7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79:AK8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91:AK10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03:AK11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B9" sqref="B9"/>
    </sheetView>
  </sheetViews>
  <sheetFormatPr defaultColWidth="8.81640625" defaultRowHeight="14.5" x14ac:dyDescent="0.35"/>
  <cols>
    <col min="2" max="2" width="82.36328125" bestFit="1" customWidth="1"/>
  </cols>
  <sheetData>
    <row r="1" spans="1:2" x14ac:dyDescent="0.35">
      <c r="A1" s="1" t="s">
        <v>24</v>
      </c>
    </row>
    <row r="3" spans="1:2" x14ac:dyDescent="0.35">
      <c r="A3" s="1" t="s">
        <v>0</v>
      </c>
      <c r="B3" s="2" t="s">
        <v>95</v>
      </c>
    </row>
    <row r="4" spans="1:2" x14ac:dyDescent="0.35">
      <c r="B4" t="s">
        <v>96</v>
      </c>
    </row>
    <row r="5" spans="1:2" x14ac:dyDescent="0.35">
      <c r="B5" s="3">
        <v>2016</v>
      </c>
    </row>
    <row r="6" spans="1:2" x14ac:dyDescent="0.35">
      <c r="B6" t="s">
        <v>94</v>
      </c>
    </row>
    <row r="7" spans="1:2" x14ac:dyDescent="0.35">
      <c r="B7" s="4" t="s">
        <v>1</v>
      </c>
    </row>
    <row r="11" spans="1:2" x14ac:dyDescent="0.35">
      <c r="B11" s="2" t="s">
        <v>119</v>
      </c>
    </row>
    <row r="12" spans="1:2" x14ac:dyDescent="0.35">
      <c r="B12" t="s">
        <v>14</v>
      </c>
    </row>
    <row r="13" spans="1:2" x14ac:dyDescent="0.35">
      <c r="B13" s="3">
        <v>2017</v>
      </c>
    </row>
    <row r="14" spans="1:2" x14ac:dyDescent="0.35">
      <c r="B14" t="s">
        <v>92</v>
      </c>
    </row>
    <row r="15" spans="1:2" x14ac:dyDescent="0.35">
      <c r="B15" s="7" t="s">
        <v>93</v>
      </c>
    </row>
    <row r="16" spans="1:2" x14ac:dyDescent="0.35">
      <c r="B16" t="s">
        <v>15</v>
      </c>
    </row>
    <row r="18" spans="1:1" x14ac:dyDescent="0.35">
      <c r="A18" s="1" t="s">
        <v>16</v>
      </c>
    </row>
    <row r="19" spans="1:1" x14ac:dyDescent="0.35">
      <c r="A19" s="18" t="s">
        <v>114</v>
      </c>
    </row>
    <row r="20" spans="1:1" x14ac:dyDescent="0.35">
      <c r="A20" s="12" t="s">
        <v>112</v>
      </c>
    </row>
    <row r="21" spans="1:1" x14ac:dyDescent="0.35">
      <c r="A21" s="1"/>
    </row>
    <row r="22" spans="1:1" x14ac:dyDescent="0.35">
      <c r="A22" s="18" t="s">
        <v>115</v>
      </c>
    </row>
    <row r="23" spans="1:1" x14ac:dyDescent="0.35">
      <c r="A23" s="12" t="s">
        <v>118</v>
      </c>
    </row>
    <row r="24" spans="1:1" x14ac:dyDescent="0.35">
      <c r="A24" s="12"/>
    </row>
    <row r="25" spans="1:1" x14ac:dyDescent="0.35">
      <c r="A25" t="s">
        <v>116</v>
      </c>
    </row>
    <row r="26" spans="1:1" x14ac:dyDescent="0.35">
      <c r="A26" t="s">
        <v>17</v>
      </c>
    </row>
    <row r="27" spans="1:1" x14ac:dyDescent="0.35">
      <c r="A27" t="s">
        <v>18</v>
      </c>
    </row>
    <row r="28" spans="1:1" x14ac:dyDescent="0.35">
      <c r="A28" t="s">
        <v>19</v>
      </c>
    </row>
    <row r="30" spans="1:1" x14ac:dyDescent="0.35">
      <c r="A30" t="s">
        <v>117</v>
      </c>
    </row>
    <row r="31" spans="1:1" x14ac:dyDescent="0.35">
      <c r="A31" t="s">
        <v>20</v>
      </c>
    </row>
    <row r="33" spans="1:1" x14ac:dyDescent="0.35">
      <c r="A33" t="s">
        <v>21</v>
      </c>
    </row>
    <row r="34" spans="1:1" x14ac:dyDescent="0.35">
      <c r="A34" t="s">
        <v>22</v>
      </c>
    </row>
    <row r="35" spans="1:1" x14ac:dyDescent="0.35">
      <c r="A35" t="s">
        <v>23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2"/>
  <sheetViews>
    <sheetView workbookViewId="0">
      <selection activeCell="D11" sqref="D11"/>
    </sheetView>
  </sheetViews>
  <sheetFormatPr defaultColWidth="8.81640625" defaultRowHeight="14.5" x14ac:dyDescent="0.35"/>
  <cols>
    <col min="1" max="16384" width="8.81640625" style="9"/>
  </cols>
  <sheetData>
    <row r="1" spans="1:37" ht="21" x14ac:dyDescent="0.5">
      <c r="A1" s="8" t="s">
        <v>29</v>
      </c>
    </row>
    <row r="2" spans="1:37" ht="21" x14ac:dyDescent="0.5">
      <c r="A2" s="8" t="s">
        <v>30</v>
      </c>
    </row>
    <row r="3" spans="1:37" ht="21" x14ac:dyDescent="0.5">
      <c r="A3" s="8" t="s">
        <v>31</v>
      </c>
    </row>
    <row r="4" spans="1:37" ht="21" x14ac:dyDescent="0.5">
      <c r="A4" s="8" t="s">
        <v>32</v>
      </c>
    </row>
    <row r="7" spans="1:37" ht="18.5" x14ac:dyDescent="0.45">
      <c r="A7" s="10" t="s">
        <v>33</v>
      </c>
    </row>
    <row r="8" spans="1:37" x14ac:dyDescent="0.35">
      <c r="A8" s="9" t="s">
        <v>34</v>
      </c>
      <c r="B8" s="9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46</v>
      </c>
      <c r="N8" s="9" t="s">
        <v>47</v>
      </c>
      <c r="O8" s="9" t="s">
        <v>48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58</v>
      </c>
      <c r="Z8" s="9" t="s">
        <v>59</v>
      </c>
      <c r="AA8" s="9" t="s">
        <v>60</v>
      </c>
      <c r="AB8" s="9" t="s">
        <v>61</v>
      </c>
      <c r="AC8" s="9" t="s">
        <v>62</v>
      </c>
      <c r="AD8" s="9" t="s">
        <v>63</v>
      </c>
      <c r="AE8" s="9" t="s">
        <v>64</v>
      </c>
      <c r="AF8" s="9" t="s">
        <v>65</v>
      </c>
      <c r="AG8" s="9" t="s">
        <v>66</v>
      </c>
      <c r="AH8" s="9" t="s">
        <v>67</v>
      </c>
      <c r="AI8" s="9" t="s">
        <v>68</v>
      </c>
      <c r="AJ8" s="9" t="s">
        <v>69</v>
      </c>
      <c r="AK8" s="9" t="s">
        <v>70</v>
      </c>
    </row>
    <row r="9" spans="1:37" x14ac:dyDescent="0.35">
      <c r="A9" s="9" t="s">
        <v>71</v>
      </c>
      <c r="B9" s="9">
        <v>6868.32</v>
      </c>
      <c r="C9" s="9">
        <v>5924.78</v>
      </c>
      <c r="D9" s="9">
        <v>5932.48</v>
      </c>
      <c r="E9" s="9">
        <v>6304.16</v>
      </c>
      <c r="F9" s="9">
        <v>6823.66</v>
      </c>
      <c r="G9" s="9">
        <v>7206.39</v>
      </c>
      <c r="H9" s="9">
        <v>7152.92</v>
      </c>
      <c r="I9" s="9">
        <v>7511.79</v>
      </c>
      <c r="J9" s="9">
        <v>7687.85</v>
      </c>
      <c r="K9" s="9">
        <v>7672.85</v>
      </c>
      <c r="L9" s="9">
        <v>7473.25</v>
      </c>
      <c r="M9" s="9">
        <v>7770.25</v>
      </c>
      <c r="N9" s="9">
        <v>8392.1</v>
      </c>
      <c r="O9" s="9">
        <v>9032.1</v>
      </c>
      <c r="P9" s="9">
        <v>9032.1</v>
      </c>
      <c r="Q9" s="9">
        <v>9236.5</v>
      </c>
      <c r="R9" s="9">
        <v>9336.5</v>
      </c>
      <c r="S9" s="9">
        <v>9336.5</v>
      </c>
      <c r="T9" s="9">
        <v>9409.5</v>
      </c>
      <c r="U9" s="9">
        <v>9528.5</v>
      </c>
      <c r="V9" s="9">
        <v>9850.5</v>
      </c>
      <c r="W9" s="9">
        <v>9818.7999999999993</v>
      </c>
      <c r="X9" s="9">
        <v>9818.7999999999993</v>
      </c>
      <c r="Y9" s="9">
        <v>9958.7999999999993</v>
      </c>
      <c r="Z9" s="9">
        <v>10032.4</v>
      </c>
      <c r="AA9" s="9">
        <v>10237.4</v>
      </c>
      <c r="AB9" s="9">
        <v>10342.4</v>
      </c>
      <c r="AC9" s="9">
        <v>10346.4</v>
      </c>
      <c r="AD9" s="9">
        <v>10446.4</v>
      </c>
      <c r="AE9" s="9">
        <v>10446.4</v>
      </c>
      <c r="AF9" s="9">
        <v>10679.36</v>
      </c>
      <c r="AG9" s="9">
        <v>10679.36</v>
      </c>
      <c r="AH9" s="9">
        <v>10779.36</v>
      </c>
      <c r="AI9" s="9">
        <v>10779.36</v>
      </c>
      <c r="AJ9" s="9">
        <v>10879.36</v>
      </c>
      <c r="AK9" s="9">
        <v>10689.36</v>
      </c>
    </row>
    <row r="10" spans="1:37" x14ac:dyDescent="0.35">
      <c r="A10" s="9" t="s">
        <v>72</v>
      </c>
      <c r="B10" s="9">
        <v>7461.94</v>
      </c>
      <c r="C10" s="9">
        <v>7461.38</v>
      </c>
      <c r="D10" s="9">
        <v>7461.38</v>
      </c>
      <c r="E10" s="9">
        <v>7461.38</v>
      </c>
      <c r="F10" s="9">
        <v>7461.38</v>
      </c>
      <c r="G10" s="9">
        <v>7646.08</v>
      </c>
      <c r="H10" s="9">
        <v>6926.37</v>
      </c>
      <c r="I10" s="9">
        <v>6926.37</v>
      </c>
      <c r="J10" s="9">
        <v>6608.37</v>
      </c>
      <c r="K10" s="9">
        <v>6908.37</v>
      </c>
      <c r="L10" s="9">
        <v>7008.37</v>
      </c>
      <c r="M10" s="9">
        <v>6158.37</v>
      </c>
      <c r="N10" s="9">
        <v>6158.37</v>
      </c>
      <c r="O10" s="9">
        <v>5668.37</v>
      </c>
      <c r="P10" s="9">
        <v>5368.37</v>
      </c>
      <c r="Q10" s="9">
        <v>5368.37</v>
      </c>
      <c r="R10" s="9">
        <v>5368.37</v>
      </c>
      <c r="S10" s="9">
        <v>5368.37</v>
      </c>
      <c r="T10" s="9">
        <v>5368.37</v>
      </c>
      <c r="U10" s="9">
        <v>5368.37</v>
      </c>
      <c r="V10" s="9">
        <v>5288.37</v>
      </c>
      <c r="W10" s="9">
        <v>5288.37</v>
      </c>
      <c r="X10" s="9">
        <v>5288.37</v>
      </c>
      <c r="Y10" s="9">
        <v>5288.37</v>
      </c>
      <c r="Z10" s="9">
        <v>5288.37</v>
      </c>
      <c r="AA10" s="9">
        <v>5288.37</v>
      </c>
      <c r="AB10" s="9">
        <v>5288.37</v>
      </c>
      <c r="AC10" s="9">
        <v>5189.37</v>
      </c>
      <c r="AD10" s="9">
        <v>5189.37</v>
      </c>
      <c r="AE10" s="9">
        <v>5189.37</v>
      </c>
      <c r="AF10" s="9">
        <v>5189.37</v>
      </c>
      <c r="AG10" s="9">
        <v>5189.37</v>
      </c>
      <c r="AH10" s="9">
        <v>5189.37</v>
      </c>
      <c r="AI10" s="9">
        <v>5189.37</v>
      </c>
      <c r="AJ10" s="9">
        <v>5189.37</v>
      </c>
      <c r="AK10" s="9">
        <v>5189.37</v>
      </c>
    </row>
    <row r="11" spans="1:37" x14ac:dyDescent="0.35">
      <c r="A11" s="9" t="s">
        <v>73</v>
      </c>
      <c r="B11" s="9">
        <v>5007.16</v>
      </c>
      <c r="C11" s="9">
        <v>5514.19</v>
      </c>
      <c r="D11" s="9">
        <v>5514.19</v>
      </c>
      <c r="E11" s="9">
        <v>7118.69</v>
      </c>
      <c r="F11" s="9">
        <v>8742.69</v>
      </c>
      <c r="G11" s="9">
        <v>9602.69</v>
      </c>
      <c r="H11" s="9">
        <v>9818.69</v>
      </c>
      <c r="I11" s="9">
        <v>10003.69</v>
      </c>
      <c r="J11" s="9">
        <v>10100.6</v>
      </c>
      <c r="K11" s="9">
        <v>10368.629999999999</v>
      </c>
      <c r="L11" s="9">
        <v>11438.63</v>
      </c>
      <c r="M11" s="9">
        <v>12533.61</v>
      </c>
      <c r="N11" s="9">
        <v>12978.63</v>
      </c>
      <c r="O11" s="9">
        <v>14885.65</v>
      </c>
      <c r="P11" s="9">
        <v>14985.67</v>
      </c>
      <c r="Q11" s="9">
        <v>15915.7</v>
      </c>
      <c r="R11" s="9">
        <v>16315.7</v>
      </c>
      <c r="S11" s="9">
        <v>16575.71</v>
      </c>
      <c r="T11" s="9">
        <v>17075.73</v>
      </c>
      <c r="U11" s="9">
        <v>17575.740000000002</v>
      </c>
      <c r="V11" s="9">
        <v>17835.75</v>
      </c>
      <c r="W11" s="9">
        <v>18545.75</v>
      </c>
      <c r="X11" s="9">
        <v>18790.759999999998</v>
      </c>
      <c r="Y11" s="9">
        <v>19850.77</v>
      </c>
      <c r="Z11" s="9">
        <v>21070.78</v>
      </c>
      <c r="AA11" s="9">
        <v>21830.79</v>
      </c>
      <c r="AB11" s="9">
        <v>21840.799999999999</v>
      </c>
      <c r="AC11" s="9">
        <v>22340.799999999999</v>
      </c>
      <c r="AD11" s="9">
        <v>22840.81</v>
      </c>
      <c r="AE11" s="9">
        <v>23040.82</v>
      </c>
      <c r="AF11" s="9">
        <v>23790.81</v>
      </c>
      <c r="AG11" s="9">
        <v>24300.83</v>
      </c>
      <c r="AH11" s="9">
        <v>24300.84</v>
      </c>
      <c r="AI11" s="9">
        <v>24800.83</v>
      </c>
      <c r="AJ11" s="9">
        <v>24850.85</v>
      </c>
      <c r="AK11" s="9">
        <v>24850.85</v>
      </c>
    </row>
    <row r="12" spans="1:37" x14ac:dyDescent="0.35">
      <c r="A12" s="9" t="s">
        <v>2</v>
      </c>
      <c r="B12" s="9">
        <v>16240.32</v>
      </c>
      <c r="C12" s="9">
        <v>16240.32</v>
      </c>
      <c r="D12" s="9">
        <v>16240.32</v>
      </c>
      <c r="E12" s="9">
        <v>16240.32</v>
      </c>
      <c r="F12" s="9">
        <v>16240.32</v>
      </c>
      <c r="G12" s="9">
        <v>16240.32</v>
      </c>
      <c r="H12" s="9">
        <v>13905.32</v>
      </c>
      <c r="I12" s="9">
        <v>13905.32</v>
      </c>
      <c r="J12" s="9">
        <v>12730.82</v>
      </c>
      <c r="K12" s="9">
        <v>10369.32</v>
      </c>
      <c r="L12" s="9">
        <v>10063.32</v>
      </c>
      <c r="M12" s="9">
        <v>10249.120000000001</v>
      </c>
      <c r="N12" s="9">
        <v>10249.120000000001</v>
      </c>
      <c r="O12" s="9">
        <v>10249.120000000001</v>
      </c>
      <c r="P12" s="9">
        <v>9639.1200000000008</v>
      </c>
      <c r="Q12" s="9">
        <v>9091.48</v>
      </c>
      <c r="R12" s="9">
        <v>8941.48</v>
      </c>
      <c r="S12" s="9">
        <v>8921.48</v>
      </c>
      <c r="T12" s="9">
        <v>9051.48</v>
      </c>
      <c r="U12" s="9">
        <v>9051.48</v>
      </c>
      <c r="V12" s="9">
        <v>8893.48</v>
      </c>
      <c r="W12" s="9">
        <v>8203.48</v>
      </c>
      <c r="X12" s="9">
        <v>7768.48</v>
      </c>
      <c r="Y12" s="9">
        <v>6747.1</v>
      </c>
      <c r="Z12" s="9">
        <v>5604.8</v>
      </c>
      <c r="AA12" s="9">
        <v>5604.8</v>
      </c>
      <c r="AB12" s="9">
        <v>5604.8</v>
      </c>
      <c r="AC12" s="9">
        <v>5604.8</v>
      </c>
      <c r="AD12" s="9">
        <v>5604.8</v>
      </c>
      <c r="AE12" s="9">
        <v>6004.8</v>
      </c>
      <c r="AF12" s="9">
        <v>5848.8</v>
      </c>
      <c r="AG12" s="9">
        <v>5848.8</v>
      </c>
      <c r="AH12" s="9">
        <v>5543.8</v>
      </c>
      <c r="AI12" s="9">
        <v>5543.8</v>
      </c>
      <c r="AJ12" s="9">
        <v>5388.8</v>
      </c>
      <c r="AK12" s="9">
        <v>5388.8</v>
      </c>
    </row>
    <row r="13" spans="1:37" x14ac:dyDescent="0.35">
      <c r="A13" s="9" t="s">
        <v>3</v>
      </c>
      <c r="B13" s="9">
        <v>12805</v>
      </c>
      <c r="C13" s="9">
        <v>13345</v>
      </c>
      <c r="D13" s="9">
        <v>13345</v>
      </c>
      <c r="E13" s="9">
        <v>13345</v>
      </c>
      <c r="F13" s="9">
        <v>13345</v>
      </c>
      <c r="G13" s="9">
        <v>13345</v>
      </c>
      <c r="H13" s="9">
        <v>13345</v>
      </c>
      <c r="I13" s="9">
        <v>13345</v>
      </c>
      <c r="J13" s="9">
        <v>14320</v>
      </c>
      <c r="K13" s="9">
        <v>14320</v>
      </c>
      <c r="L13" s="9">
        <v>14320</v>
      </c>
      <c r="M13" s="9">
        <v>13495</v>
      </c>
      <c r="N13" s="9">
        <v>11735</v>
      </c>
      <c r="O13" s="9">
        <v>11735</v>
      </c>
      <c r="P13" s="9">
        <v>11735</v>
      </c>
      <c r="Q13" s="9">
        <v>10400</v>
      </c>
      <c r="R13" s="9">
        <v>8385</v>
      </c>
      <c r="S13" s="9">
        <v>8370</v>
      </c>
      <c r="T13" s="9">
        <v>8370</v>
      </c>
      <c r="U13" s="9">
        <v>8370</v>
      </c>
      <c r="V13" s="9">
        <v>8370</v>
      </c>
      <c r="W13" s="9">
        <v>8370</v>
      </c>
      <c r="X13" s="9">
        <v>8370</v>
      </c>
      <c r="Y13" s="9">
        <v>9305</v>
      </c>
      <c r="Z13" s="9">
        <v>9305</v>
      </c>
      <c r="AA13" s="9">
        <v>10240</v>
      </c>
      <c r="AB13" s="9">
        <v>11080</v>
      </c>
      <c r="AC13" s="9">
        <v>11080</v>
      </c>
      <c r="AD13" s="9">
        <v>11080</v>
      </c>
      <c r="AE13" s="9">
        <v>11080</v>
      </c>
      <c r="AF13" s="9">
        <v>11080</v>
      </c>
      <c r="AG13" s="9">
        <v>11080</v>
      </c>
      <c r="AH13" s="9">
        <v>11080</v>
      </c>
      <c r="AI13" s="9">
        <v>11080</v>
      </c>
      <c r="AJ13" s="9">
        <v>11080</v>
      </c>
      <c r="AK13" s="9">
        <v>11080</v>
      </c>
    </row>
    <row r="14" spans="1:37" x14ac:dyDescent="0.35">
      <c r="A14" s="9" t="s">
        <v>74</v>
      </c>
      <c r="B14" s="9">
        <v>1887.43</v>
      </c>
      <c r="C14" s="9">
        <v>1792.25</v>
      </c>
      <c r="D14" s="9">
        <v>1792.25</v>
      </c>
      <c r="E14" s="9">
        <v>1743.75</v>
      </c>
      <c r="F14" s="9">
        <v>1743.75</v>
      </c>
      <c r="G14" s="9">
        <v>1791.75</v>
      </c>
      <c r="H14" s="9">
        <v>1836.7</v>
      </c>
      <c r="I14" s="9">
        <v>1884.7</v>
      </c>
      <c r="J14" s="9">
        <v>1942.6</v>
      </c>
      <c r="K14" s="9">
        <v>2223.04</v>
      </c>
      <c r="L14" s="9">
        <v>2370.2399999999998</v>
      </c>
      <c r="M14" s="9">
        <v>2759.49</v>
      </c>
      <c r="N14" s="9">
        <v>2979.39</v>
      </c>
      <c r="O14" s="9">
        <v>3055.89</v>
      </c>
      <c r="P14" s="9">
        <v>3126.89</v>
      </c>
      <c r="Q14" s="9">
        <v>3127.89</v>
      </c>
      <c r="R14" s="9">
        <v>3167.89</v>
      </c>
      <c r="S14" s="9">
        <v>3197.89</v>
      </c>
      <c r="T14" s="9">
        <v>3289.89</v>
      </c>
      <c r="U14" s="9">
        <v>3291.89</v>
      </c>
      <c r="V14" s="9">
        <v>3332.89</v>
      </c>
      <c r="W14" s="9">
        <v>3362.89</v>
      </c>
      <c r="X14" s="9">
        <v>3402.89</v>
      </c>
      <c r="Y14" s="9">
        <v>3452.89</v>
      </c>
      <c r="Z14" s="9">
        <v>3492.89</v>
      </c>
      <c r="AA14" s="9">
        <v>3523.89</v>
      </c>
      <c r="AB14" s="9">
        <v>3563.89</v>
      </c>
      <c r="AC14" s="9">
        <v>3563.89</v>
      </c>
      <c r="AD14" s="9">
        <v>3653.89</v>
      </c>
      <c r="AE14" s="9">
        <v>3693.89</v>
      </c>
      <c r="AF14" s="9">
        <v>3733.89</v>
      </c>
      <c r="AG14" s="9">
        <v>3733.89</v>
      </c>
      <c r="AH14" s="9">
        <v>3783.89</v>
      </c>
      <c r="AI14" s="9">
        <v>3783.89</v>
      </c>
      <c r="AJ14" s="9">
        <v>3783.89</v>
      </c>
      <c r="AK14" s="9">
        <v>3783.89</v>
      </c>
    </row>
    <row r="15" spans="1:37" x14ac:dyDescent="0.35">
      <c r="A15" s="9" t="s">
        <v>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491.15</v>
      </c>
      <c r="H15" s="9">
        <v>579.66</v>
      </c>
      <c r="I15" s="9">
        <v>867.84</v>
      </c>
      <c r="J15" s="9">
        <v>1155.1099999999999</v>
      </c>
      <c r="K15" s="9">
        <v>1453.26</v>
      </c>
      <c r="L15" s="9">
        <v>1775.66</v>
      </c>
      <c r="M15" s="9">
        <v>2357.06</v>
      </c>
      <c r="N15" s="9">
        <v>2853.46</v>
      </c>
      <c r="O15" s="9">
        <v>3338.86</v>
      </c>
      <c r="P15" s="9">
        <v>3639.86</v>
      </c>
      <c r="Q15" s="9">
        <v>4691.8599999999997</v>
      </c>
      <c r="R15" s="9">
        <v>4692.8599999999997</v>
      </c>
      <c r="S15" s="9">
        <v>4708.8599999999997</v>
      </c>
      <c r="T15" s="9">
        <v>4713.8599999999997</v>
      </c>
      <c r="U15" s="9">
        <v>4714.8599999999997</v>
      </c>
      <c r="V15" s="9">
        <v>4796.8599999999997</v>
      </c>
      <c r="W15" s="9">
        <v>4797.8599999999997</v>
      </c>
      <c r="X15" s="9">
        <v>4813.8599999999997</v>
      </c>
      <c r="Y15" s="9">
        <v>4818.8599999999997</v>
      </c>
      <c r="Z15" s="9">
        <v>4819.8599999999997</v>
      </c>
      <c r="AA15" s="9">
        <v>4871.8599999999997</v>
      </c>
      <c r="AB15" s="9">
        <v>4872.8599999999997</v>
      </c>
      <c r="AC15" s="9">
        <v>4888.8599999999997</v>
      </c>
      <c r="AD15" s="9">
        <v>4893.8599999999997</v>
      </c>
      <c r="AE15" s="9">
        <v>4894.8599999999997</v>
      </c>
      <c r="AF15" s="9">
        <v>4946.8599999999997</v>
      </c>
      <c r="AG15" s="9">
        <v>4947.8599999999997</v>
      </c>
      <c r="AH15" s="9">
        <v>4963.8599999999997</v>
      </c>
      <c r="AI15" s="9">
        <v>4968.8599999999997</v>
      </c>
      <c r="AJ15" s="9">
        <v>4969.8599999999997</v>
      </c>
      <c r="AK15" s="9">
        <v>4969.8599999999997</v>
      </c>
    </row>
    <row r="16" spans="1:37" x14ac:dyDescent="0.35">
      <c r="A16" s="9" t="s">
        <v>4</v>
      </c>
      <c r="B16" s="9">
        <v>709.26</v>
      </c>
      <c r="C16" s="9">
        <v>1497.26</v>
      </c>
      <c r="D16" s="9">
        <v>1809.43</v>
      </c>
      <c r="E16" s="9">
        <v>2398.13</v>
      </c>
      <c r="F16" s="9">
        <v>3230.23</v>
      </c>
      <c r="G16" s="9">
        <v>3683.68</v>
      </c>
      <c r="H16" s="9">
        <v>5032.68</v>
      </c>
      <c r="I16" s="9">
        <v>5923.21</v>
      </c>
      <c r="J16" s="9">
        <v>7283.41</v>
      </c>
      <c r="K16" s="9">
        <v>9040.81</v>
      </c>
      <c r="L16" s="9">
        <v>10354.209999999999</v>
      </c>
      <c r="M16" s="9">
        <v>11669.61</v>
      </c>
      <c r="N16" s="9">
        <v>13454.46</v>
      </c>
      <c r="O16" s="9">
        <v>14368.46</v>
      </c>
      <c r="P16" s="9">
        <v>15113.46</v>
      </c>
      <c r="Q16" s="9">
        <v>15506.46</v>
      </c>
      <c r="R16" s="9">
        <v>15749.46</v>
      </c>
      <c r="S16" s="9">
        <v>15962.46</v>
      </c>
      <c r="T16" s="9">
        <v>16256.26</v>
      </c>
      <c r="U16" s="9">
        <v>16469.259999999998</v>
      </c>
      <c r="V16" s="9">
        <v>16872.259999999998</v>
      </c>
      <c r="W16" s="9">
        <v>17085.259999999998</v>
      </c>
      <c r="X16" s="9">
        <v>17328.259999999998</v>
      </c>
      <c r="Y16" s="9">
        <v>17601.259999999998</v>
      </c>
      <c r="Z16" s="9">
        <v>17844.259999999998</v>
      </c>
      <c r="AA16" s="9">
        <v>18132.259999999998</v>
      </c>
      <c r="AB16" s="9">
        <v>18325.259999999998</v>
      </c>
      <c r="AC16" s="9">
        <v>18438.259999999998</v>
      </c>
      <c r="AD16" s="9">
        <v>18691.259999999998</v>
      </c>
      <c r="AE16" s="9">
        <v>18804.259999999998</v>
      </c>
      <c r="AF16" s="9">
        <v>19034.259999999998</v>
      </c>
      <c r="AG16" s="9">
        <v>19114.259999999998</v>
      </c>
      <c r="AH16" s="9">
        <v>19294.259999999998</v>
      </c>
      <c r="AI16" s="9">
        <v>19374.259999999998</v>
      </c>
      <c r="AJ16" s="9">
        <v>19424.259999999998</v>
      </c>
      <c r="AK16" s="9">
        <v>19449.259999999998</v>
      </c>
    </row>
    <row r="17" spans="1:37" x14ac:dyDescent="0.35">
      <c r="A17" s="9" t="s">
        <v>76</v>
      </c>
      <c r="B17" s="9">
        <v>73564.429999999993</v>
      </c>
      <c r="C17" s="9">
        <v>73974.02</v>
      </c>
      <c r="D17" s="9">
        <v>74541.81</v>
      </c>
      <c r="E17" s="9">
        <v>74689.19</v>
      </c>
      <c r="F17" s="9">
        <v>74887.839999999997</v>
      </c>
      <c r="G17" s="9">
        <v>75107.740000000005</v>
      </c>
      <c r="H17" s="9">
        <v>75802.45</v>
      </c>
      <c r="I17" s="9">
        <v>76776.55</v>
      </c>
      <c r="J17" s="9">
        <v>77008.55</v>
      </c>
      <c r="K17" s="9">
        <v>77202.95</v>
      </c>
      <c r="L17" s="9">
        <v>79072.55</v>
      </c>
      <c r="M17" s="9">
        <v>79927.55</v>
      </c>
      <c r="N17" s="9">
        <v>80042.55</v>
      </c>
      <c r="O17" s="9">
        <v>81312.05</v>
      </c>
      <c r="P17" s="9">
        <v>81416.649999999994</v>
      </c>
      <c r="Q17" s="9">
        <v>81912.649999999994</v>
      </c>
      <c r="R17" s="9">
        <v>82497.649999999994</v>
      </c>
      <c r="S17" s="9">
        <v>82532.649999999994</v>
      </c>
      <c r="T17" s="9">
        <v>82572.649999999994</v>
      </c>
      <c r="U17" s="9">
        <v>83672.649999999994</v>
      </c>
      <c r="V17" s="9">
        <v>85297.65</v>
      </c>
      <c r="W17" s="9">
        <v>85297.65</v>
      </c>
      <c r="X17" s="9">
        <v>85337.65</v>
      </c>
      <c r="Y17" s="9">
        <v>85637.65</v>
      </c>
      <c r="Z17" s="9">
        <v>85685.65</v>
      </c>
      <c r="AA17" s="9">
        <v>86523.66</v>
      </c>
      <c r="AB17" s="9">
        <v>87163.65</v>
      </c>
      <c r="AC17" s="9">
        <v>87188.65</v>
      </c>
      <c r="AD17" s="9">
        <v>87248.65</v>
      </c>
      <c r="AE17" s="9">
        <v>87248.65</v>
      </c>
      <c r="AF17" s="9">
        <v>87338.65</v>
      </c>
      <c r="AG17" s="9">
        <v>87338.65</v>
      </c>
      <c r="AH17" s="9">
        <v>87398.65</v>
      </c>
      <c r="AI17" s="9">
        <v>87398.65</v>
      </c>
      <c r="AJ17" s="9">
        <v>87438.65</v>
      </c>
      <c r="AK17" s="9">
        <v>87438.65</v>
      </c>
    </row>
    <row r="19" spans="1:37" ht="18.5" x14ac:dyDescent="0.45">
      <c r="A19" s="10" t="s">
        <v>77</v>
      </c>
    </row>
    <row r="20" spans="1:37" x14ac:dyDescent="0.35">
      <c r="A20" s="9" t="s">
        <v>34</v>
      </c>
      <c r="B20" s="9" t="s">
        <v>35</v>
      </c>
      <c r="C20" s="9" t="s">
        <v>36</v>
      </c>
      <c r="D20" s="9" t="s">
        <v>37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45</v>
      </c>
      <c r="M20" s="9" t="s">
        <v>46</v>
      </c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58</v>
      </c>
      <c r="Z20" s="9" t="s">
        <v>59</v>
      </c>
      <c r="AA20" s="9" t="s">
        <v>60</v>
      </c>
      <c r="AB20" s="9" t="s">
        <v>61</v>
      </c>
      <c r="AC20" s="9" t="s">
        <v>62</v>
      </c>
      <c r="AD20" s="9" t="s">
        <v>63</v>
      </c>
      <c r="AE20" s="9" t="s">
        <v>64</v>
      </c>
      <c r="AF20" s="9" t="s">
        <v>65</v>
      </c>
      <c r="AG20" s="9" t="s">
        <v>66</v>
      </c>
      <c r="AH20" s="9" t="s">
        <v>67</v>
      </c>
      <c r="AI20" s="9" t="s">
        <v>68</v>
      </c>
      <c r="AJ20" s="9" t="s">
        <v>69</v>
      </c>
      <c r="AK20" s="9" t="s">
        <v>70</v>
      </c>
    </row>
    <row r="21" spans="1:37" x14ac:dyDescent="0.35">
      <c r="A21" s="9" t="s">
        <v>71</v>
      </c>
      <c r="B21" s="9">
        <v>320.3</v>
      </c>
      <c r="C21" s="9">
        <v>320.3</v>
      </c>
      <c r="D21" s="9">
        <v>320.3</v>
      </c>
      <c r="E21" s="9">
        <v>320.3</v>
      </c>
      <c r="F21" s="9">
        <v>320.3</v>
      </c>
      <c r="G21" s="9">
        <v>320.3</v>
      </c>
      <c r="H21" s="9">
        <v>222.3</v>
      </c>
      <c r="I21" s="9">
        <v>222.3</v>
      </c>
      <c r="J21" s="9">
        <v>222.3</v>
      </c>
      <c r="K21" s="9">
        <v>222.3</v>
      </c>
      <c r="L21" s="9">
        <v>222.3</v>
      </c>
      <c r="M21" s="9">
        <v>222.3</v>
      </c>
      <c r="N21" s="9">
        <v>222.3</v>
      </c>
      <c r="O21" s="9">
        <v>222.3</v>
      </c>
      <c r="P21" s="9">
        <v>222.3</v>
      </c>
      <c r="Q21" s="9">
        <v>222.3</v>
      </c>
      <c r="R21" s="9">
        <v>222.3</v>
      </c>
      <c r="S21" s="9">
        <v>222.3</v>
      </c>
      <c r="T21" s="9">
        <v>222.3</v>
      </c>
      <c r="U21" s="9">
        <v>222.3</v>
      </c>
      <c r="V21" s="9">
        <v>222.3</v>
      </c>
      <c r="W21" s="9">
        <v>222.3</v>
      </c>
      <c r="X21" s="9">
        <v>222.3</v>
      </c>
      <c r="Y21" s="9">
        <v>222.3</v>
      </c>
      <c r="Z21" s="9">
        <v>222.3</v>
      </c>
      <c r="AA21" s="9">
        <v>222.3</v>
      </c>
      <c r="AB21" s="9">
        <v>222.3</v>
      </c>
      <c r="AC21" s="9">
        <v>222.3</v>
      </c>
      <c r="AD21" s="9">
        <v>222.3</v>
      </c>
      <c r="AE21" s="9">
        <v>222.3</v>
      </c>
      <c r="AF21" s="9">
        <v>222.3</v>
      </c>
      <c r="AG21" s="9">
        <v>222.3</v>
      </c>
      <c r="AH21" s="9">
        <v>222.3</v>
      </c>
      <c r="AI21" s="9">
        <v>222.3</v>
      </c>
      <c r="AJ21" s="9">
        <v>222.3</v>
      </c>
      <c r="AK21" s="9">
        <v>222.3</v>
      </c>
    </row>
    <row r="22" spans="1:37" x14ac:dyDescent="0.35">
      <c r="A22" s="9" t="s">
        <v>72</v>
      </c>
      <c r="B22" s="9">
        <v>490</v>
      </c>
      <c r="C22" s="9">
        <v>490</v>
      </c>
      <c r="D22" s="9">
        <v>490</v>
      </c>
      <c r="E22" s="9">
        <v>490</v>
      </c>
      <c r="F22" s="9">
        <v>490</v>
      </c>
      <c r="G22" s="9">
        <v>490</v>
      </c>
      <c r="H22" s="9">
        <v>490</v>
      </c>
      <c r="I22" s="9">
        <v>490</v>
      </c>
      <c r="J22" s="9">
        <v>490</v>
      </c>
      <c r="K22" s="9">
        <v>490</v>
      </c>
      <c r="L22" s="9">
        <v>490</v>
      </c>
      <c r="M22" s="9">
        <v>490</v>
      </c>
      <c r="N22" s="9">
        <v>490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x14ac:dyDescent="0.35">
      <c r="A23" s="9" t="s">
        <v>73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x14ac:dyDescent="0.35">
      <c r="A24" s="9" t="s">
        <v>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x14ac:dyDescent="0.35">
      <c r="A25" s="9" t="s">
        <v>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x14ac:dyDescent="0.35">
      <c r="A26" s="9" t="s">
        <v>74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x14ac:dyDescent="0.35">
      <c r="A27" s="9" t="s">
        <v>75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0.02</v>
      </c>
      <c r="K27" s="9">
        <v>0.02</v>
      </c>
      <c r="L27" s="9">
        <v>0.02</v>
      </c>
      <c r="M27" s="9">
        <v>0.02</v>
      </c>
      <c r="N27" s="9">
        <v>0.02</v>
      </c>
      <c r="O27" s="9">
        <v>0.02</v>
      </c>
      <c r="P27" s="9">
        <v>0.02</v>
      </c>
      <c r="Q27" s="9">
        <v>0.02</v>
      </c>
      <c r="R27" s="9">
        <v>0.02</v>
      </c>
      <c r="S27" s="9">
        <v>0.02</v>
      </c>
      <c r="T27" s="9">
        <v>0.02</v>
      </c>
      <c r="U27" s="9">
        <v>0.02</v>
      </c>
      <c r="V27" s="9">
        <v>0.02</v>
      </c>
      <c r="W27" s="9">
        <v>0.02</v>
      </c>
      <c r="X27" s="9">
        <v>0.02</v>
      </c>
      <c r="Y27" s="9">
        <v>0.02</v>
      </c>
      <c r="Z27" s="9">
        <v>0.02</v>
      </c>
      <c r="AA27" s="9">
        <v>0.02</v>
      </c>
      <c r="AB27" s="9">
        <v>0.02</v>
      </c>
      <c r="AC27" s="9">
        <v>0.02</v>
      </c>
      <c r="AD27" s="9">
        <v>0.02</v>
      </c>
      <c r="AE27" s="9">
        <v>0.02</v>
      </c>
      <c r="AF27" s="9">
        <v>0.02</v>
      </c>
      <c r="AG27" s="9">
        <v>0.02</v>
      </c>
      <c r="AH27" s="9">
        <v>0.02</v>
      </c>
      <c r="AI27" s="9">
        <v>0.02</v>
      </c>
      <c r="AJ27" s="9">
        <v>0.02</v>
      </c>
      <c r="AK27" s="9">
        <v>0.02</v>
      </c>
    </row>
    <row r="28" spans="1:37" x14ac:dyDescent="0.35">
      <c r="A28" s="9" t="s">
        <v>4</v>
      </c>
      <c r="B28" s="9">
        <v>0</v>
      </c>
      <c r="C28" s="9">
        <v>0</v>
      </c>
      <c r="D28" s="9">
        <v>0</v>
      </c>
      <c r="E28" s="9">
        <v>0</v>
      </c>
      <c r="F28" s="9">
        <v>54</v>
      </c>
      <c r="G28" s="9">
        <v>54</v>
      </c>
      <c r="H28" s="9">
        <v>54.3</v>
      </c>
      <c r="I28" s="9">
        <v>54.3</v>
      </c>
      <c r="J28" s="9">
        <v>54.3</v>
      </c>
      <c r="K28" s="9">
        <v>54.3</v>
      </c>
      <c r="L28" s="9">
        <v>54.3</v>
      </c>
      <c r="M28" s="9">
        <v>54.3</v>
      </c>
      <c r="N28" s="9">
        <v>54.3</v>
      </c>
      <c r="O28" s="9">
        <v>54.3</v>
      </c>
      <c r="P28" s="9">
        <v>54.3</v>
      </c>
      <c r="Q28" s="9">
        <v>54.3</v>
      </c>
      <c r="R28" s="9">
        <v>54.3</v>
      </c>
      <c r="S28" s="9">
        <v>54.3</v>
      </c>
      <c r="T28" s="9">
        <v>54.3</v>
      </c>
      <c r="U28" s="9">
        <v>54.3</v>
      </c>
      <c r="V28" s="9">
        <v>54.3</v>
      </c>
      <c r="W28" s="9">
        <v>54.3</v>
      </c>
      <c r="X28" s="9">
        <v>54.3</v>
      </c>
      <c r="Y28" s="9">
        <v>54.3</v>
      </c>
      <c r="Z28" s="9">
        <v>54.3</v>
      </c>
      <c r="AA28" s="9">
        <v>54.3</v>
      </c>
      <c r="AB28" s="9">
        <v>54.3</v>
      </c>
      <c r="AC28" s="9">
        <v>54.3</v>
      </c>
      <c r="AD28" s="9">
        <v>54.3</v>
      </c>
      <c r="AE28" s="9">
        <v>54.3</v>
      </c>
      <c r="AF28" s="9">
        <v>54.3</v>
      </c>
      <c r="AG28" s="9">
        <v>54.3</v>
      </c>
      <c r="AH28" s="9">
        <v>54.3</v>
      </c>
      <c r="AI28" s="9">
        <v>54.3</v>
      </c>
      <c r="AJ28" s="9">
        <v>54.3</v>
      </c>
      <c r="AK28" s="9">
        <v>54.3</v>
      </c>
    </row>
    <row r="29" spans="1:37" x14ac:dyDescent="0.35">
      <c r="A29" s="9" t="s">
        <v>76</v>
      </c>
      <c r="B29" s="9">
        <v>6780.06</v>
      </c>
      <c r="C29" s="9">
        <v>6780.06</v>
      </c>
      <c r="D29" s="9">
        <v>6780.06</v>
      </c>
      <c r="E29" s="9">
        <v>6780.06</v>
      </c>
      <c r="F29" s="9">
        <v>6780.06</v>
      </c>
      <c r="G29" s="9">
        <v>6780.06</v>
      </c>
      <c r="H29" s="9">
        <v>6783.06</v>
      </c>
      <c r="I29" s="9">
        <v>6783.06</v>
      </c>
      <c r="J29" s="9">
        <v>6783.06</v>
      </c>
      <c r="K29" s="9">
        <v>6783.06</v>
      </c>
      <c r="L29" s="9">
        <v>6783.06</v>
      </c>
      <c r="M29" s="9">
        <v>6783.06</v>
      </c>
      <c r="N29" s="9">
        <v>6783.06</v>
      </c>
      <c r="O29" s="9">
        <v>7607.06</v>
      </c>
      <c r="P29" s="9">
        <v>7607.06</v>
      </c>
      <c r="Q29" s="9">
        <v>7607.06</v>
      </c>
      <c r="R29" s="9">
        <v>7607.06</v>
      </c>
      <c r="S29" s="9">
        <v>7607.06</v>
      </c>
      <c r="T29" s="9">
        <v>7607.06</v>
      </c>
      <c r="U29" s="9">
        <v>7607.06</v>
      </c>
      <c r="V29" s="9">
        <v>7607.06</v>
      </c>
      <c r="W29" s="9">
        <v>7607.06</v>
      </c>
      <c r="X29" s="9">
        <v>7607.06</v>
      </c>
      <c r="Y29" s="9">
        <v>7607.06</v>
      </c>
      <c r="Z29" s="9">
        <v>7607.06</v>
      </c>
      <c r="AA29" s="9">
        <v>7607.06</v>
      </c>
      <c r="AB29" s="9">
        <v>7607.06</v>
      </c>
      <c r="AC29" s="9">
        <v>7607.06</v>
      </c>
      <c r="AD29" s="9">
        <v>7607.06</v>
      </c>
      <c r="AE29" s="9">
        <v>7607.06</v>
      </c>
      <c r="AF29" s="9">
        <v>7607.06</v>
      </c>
      <c r="AG29" s="9">
        <v>7607.06</v>
      </c>
      <c r="AH29" s="9">
        <v>7607.06</v>
      </c>
      <c r="AI29" s="9">
        <v>7607.06</v>
      </c>
      <c r="AJ29" s="9">
        <v>7607.06</v>
      </c>
      <c r="AK29" s="9">
        <v>7607.06</v>
      </c>
    </row>
    <row r="31" spans="1:37" ht="18.5" x14ac:dyDescent="0.45">
      <c r="A31" s="10" t="s">
        <v>78</v>
      </c>
    </row>
    <row r="32" spans="1:37" x14ac:dyDescent="0.35">
      <c r="A32" s="9" t="s">
        <v>34</v>
      </c>
      <c r="B32" s="9" t="s">
        <v>35</v>
      </c>
      <c r="C32" s="9" t="s">
        <v>36</v>
      </c>
      <c r="D32" s="9" t="s">
        <v>37</v>
      </c>
      <c r="E32" s="9" t="s">
        <v>38</v>
      </c>
      <c r="F32" s="9" t="s">
        <v>39</v>
      </c>
      <c r="G32" s="9" t="s">
        <v>40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46</v>
      </c>
      <c r="N32" s="9" t="s">
        <v>47</v>
      </c>
      <c r="O32" s="9" t="s">
        <v>48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58</v>
      </c>
      <c r="Z32" s="9" t="s">
        <v>59</v>
      </c>
      <c r="AA32" s="9" t="s">
        <v>60</v>
      </c>
      <c r="AB32" s="9" t="s">
        <v>61</v>
      </c>
      <c r="AC32" s="9" t="s">
        <v>62</v>
      </c>
      <c r="AD32" s="9" t="s">
        <v>63</v>
      </c>
      <c r="AE32" s="9" t="s">
        <v>64</v>
      </c>
      <c r="AF32" s="9" t="s">
        <v>65</v>
      </c>
      <c r="AG32" s="9" t="s">
        <v>66</v>
      </c>
      <c r="AH32" s="9" t="s">
        <v>67</v>
      </c>
      <c r="AI32" s="9" t="s">
        <v>68</v>
      </c>
      <c r="AJ32" s="9" t="s">
        <v>69</v>
      </c>
      <c r="AK32" s="9" t="s">
        <v>70</v>
      </c>
    </row>
    <row r="33" spans="1:37" x14ac:dyDescent="0.35">
      <c r="A33" s="9" t="s">
        <v>71</v>
      </c>
      <c r="B33" s="9">
        <v>101.59</v>
      </c>
      <c r="C33" s="9">
        <v>101.59</v>
      </c>
      <c r="D33" s="9">
        <v>101.59</v>
      </c>
      <c r="E33" s="9">
        <v>90.45</v>
      </c>
      <c r="F33" s="9">
        <v>90.45</v>
      </c>
      <c r="G33" s="9">
        <v>90.45</v>
      </c>
      <c r="H33" s="9">
        <v>90.45</v>
      </c>
      <c r="I33" s="9">
        <v>90.45</v>
      </c>
      <c r="J33" s="9">
        <v>90.45</v>
      </c>
      <c r="K33" s="9">
        <v>90.45</v>
      </c>
      <c r="L33" s="9">
        <v>90.45</v>
      </c>
      <c r="M33" s="9">
        <v>90.45</v>
      </c>
      <c r="N33" s="9">
        <v>90.45</v>
      </c>
      <c r="O33" s="9">
        <v>90.45</v>
      </c>
      <c r="P33" s="9">
        <v>90.45</v>
      </c>
      <c r="Q33" s="9">
        <v>90.45</v>
      </c>
      <c r="R33" s="9">
        <v>90.45</v>
      </c>
      <c r="S33" s="9">
        <v>90.45</v>
      </c>
      <c r="T33" s="9">
        <v>90.45</v>
      </c>
      <c r="U33" s="9">
        <v>90.45</v>
      </c>
      <c r="V33" s="9">
        <v>90.45</v>
      </c>
      <c r="W33" s="9">
        <v>90.45</v>
      </c>
      <c r="X33" s="9">
        <v>90.45</v>
      </c>
      <c r="Y33" s="9">
        <v>90.45</v>
      </c>
      <c r="Z33" s="9">
        <v>90.45</v>
      </c>
      <c r="AA33" s="9">
        <v>90.45</v>
      </c>
      <c r="AB33" s="9">
        <v>90.45</v>
      </c>
      <c r="AC33" s="9">
        <v>90.45</v>
      </c>
      <c r="AD33" s="9">
        <v>90.45</v>
      </c>
      <c r="AE33" s="9">
        <v>90.45</v>
      </c>
      <c r="AF33" s="9">
        <v>90.45</v>
      </c>
      <c r="AG33" s="9">
        <v>90.45</v>
      </c>
      <c r="AH33" s="9">
        <v>90.45</v>
      </c>
      <c r="AI33" s="9">
        <v>90.45</v>
      </c>
      <c r="AJ33" s="9">
        <v>90.45</v>
      </c>
      <c r="AK33" s="9">
        <v>90.45</v>
      </c>
    </row>
    <row r="34" spans="1:37" x14ac:dyDescent="0.35">
      <c r="A34" s="9" t="s">
        <v>72</v>
      </c>
      <c r="B34" s="9">
        <v>65</v>
      </c>
      <c r="C34" s="9">
        <v>65</v>
      </c>
      <c r="D34" s="9">
        <v>65</v>
      </c>
      <c r="E34" s="9">
        <v>65</v>
      </c>
      <c r="F34" s="9">
        <v>65</v>
      </c>
      <c r="G34" s="9">
        <v>65</v>
      </c>
      <c r="H34" s="9">
        <v>65</v>
      </c>
      <c r="I34" s="9">
        <v>65</v>
      </c>
      <c r="J34" s="9">
        <v>65</v>
      </c>
      <c r="K34" s="9">
        <v>65</v>
      </c>
      <c r="L34" s="9">
        <v>65</v>
      </c>
      <c r="M34" s="9">
        <v>65</v>
      </c>
      <c r="N34" s="9">
        <v>65</v>
      </c>
      <c r="O34" s="9">
        <v>65</v>
      </c>
      <c r="P34" s="9">
        <v>65</v>
      </c>
      <c r="Q34" s="9">
        <v>65</v>
      </c>
      <c r="R34" s="9">
        <v>65</v>
      </c>
      <c r="S34" s="9">
        <v>65</v>
      </c>
      <c r="T34" s="9">
        <v>65</v>
      </c>
      <c r="U34" s="9">
        <v>65</v>
      </c>
      <c r="V34" s="9">
        <v>65</v>
      </c>
      <c r="W34" s="9">
        <v>65</v>
      </c>
      <c r="X34" s="9">
        <v>65</v>
      </c>
      <c r="Y34" s="9">
        <v>65</v>
      </c>
      <c r="Z34" s="9">
        <v>65</v>
      </c>
      <c r="AA34" s="9">
        <v>65</v>
      </c>
      <c r="AB34" s="9">
        <v>65</v>
      </c>
      <c r="AC34" s="9">
        <v>65</v>
      </c>
      <c r="AD34" s="9">
        <v>65</v>
      </c>
      <c r="AE34" s="9">
        <v>65</v>
      </c>
      <c r="AF34" s="9">
        <v>65</v>
      </c>
      <c r="AG34" s="9">
        <v>65</v>
      </c>
      <c r="AH34" s="9">
        <v>65</v>
      </c>
      <c r="AI34" s="9">
        <v>65</v>
      </c>
      <c r="AJ34" s="9">
        <v>65</v>
      </c>
      <c r="AK34" s="9">
        <v>65</v>
      </c>
    </row>
    <row r="35" spans="1:37" x14ac:dyDescent="0.35">
      <c r="A35" s="9" t="s">
        <v>73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x14ac:dyDescent="0.35">
      <c r="A36" s="9" t="s">
        <v>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x14ac:dyDescent="0.35">
      <c r="A37" s="9" t="s">
        <v>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x14ac:dyDescent="0.35">
      <c r="A38" s="9" t="s">
        <v>74</v>
      </c>
      <c r="B38" s="9">
        <v>2.1</v>
      </c>
      <c r="C38" s="9">
        <v>2.1</v>
      </c>
      <c r="D38" s="9">
        <v>2.1</v>
      </c>
      <c r="E38" s="9">
        <v>2.1</v>
      </c>
      <c r="F38" s="9">
        <v>2.1</v>
      </c>
      <c r="G38" s="9">
        <v>2.1</v>
      </c>
      <c r="H38" s="9">
        <v>2.1</v>
      </c>
      <c r="I38" s="9">
        <v>2.1</v>
      </c>
      <c r="J38" s="9">
        <v>2.1</v>
      </c>
      <c r="K38" s="9">
        <v>2.1</v>
      </c>
      <c r="L38" s="9">
        <v>2.1</v>
      </c>
      <c r="M38" s="9">
        <v>2.1</v>
      </c>
      <c r="N38" s="9">
        <v>2.1</v>
      </c>
      <c r="O38" s="9">
        <v>2.1</v>
      </c>
      <c r="P38" s="9">
        <v>2.1</v>
      </c>
      <c r="Q38" s="9">
        <v>2.1</v>
      </c>
      <c r="R38" s="9">
        <v>2.1</v>
      </c>
      <c r="S38" s="9">
        <v>2.1</v>
      </c>
      <c r="T38" s="9">
        <v>2.1</v>
      </c>
      <c r="U38" s="9">
        <v>2.1</v>
      </c>
      <c r="V38" s="9">
        <v>2.1</v>
      </c>
      <c r="W38" s="9">
        <v>2.1</v>
      </c>
      <c r="X38" s="9">
        <v>2.1</v>
      </c>
      <c r="Y38" s="9">
        <v>2.1</v>
      </c>
      <c r="Z38" s="9">
        <v>2.1</v>
      </c>
      <c r="AA38" s="9">
        <v>2.1</v>
      </c>
      <c r="AB38" s="9">
        <v>2.1</v>
      </c>
      <c r="AC38" s="9">
        <v>2.1</v>
      </c>
      <c r="AD38" s="9">
        <v>2.1</v>
      </c>
      <c r="AE38" s="9">
        <v>2.1</v>
      </c>
      <c r="AF38" s="9">
        <v>2.1</v>
      </c>
      <c r="AG38" s="9">
        <v>2.1</v>
      </c>
      <c r="AH38" s="9">
        <v>2.1</v>
      </c>
      <c r="AI38" s="9">
        <v>2.1</v>
      </c>
      <c r="AJ38" s="9">
        <v>2.1</v>
      </c>
      <c r="AK38" s="9">
        <v>2.1</v>
      </c>
    </row>
    <row r="39" spans="1:37" x14ac:dyDescent="0.35">
      <c r="A39" s="9" t="s">
        <v>75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x14ac:dyDescent="0.35">
      <c r="A40" s="9" t="s">
        <v>4</v>
      </c>
      <c r="B40" s="9">
        <v>3</v>
      </c>
      <c r="C40" s="9">
        <v>3</v>
      </c>
      <c r="D40" s="9">
        <v>60.3</v>
      </c>
      <c r="E40" s="9">
        <v>60.3</v>
      </c>
      <c r="F40" s="9">
        <v>145.5</v>
      </c>
      <c r="G40" s="9">
        <v>161.5</v>
      </c>
      <c r="H40" s="9">
        <v>161.5</v>
      </c>
      <c r="I40" s="9">
        <v>166.78</v>
      </c>
      <c r="J40" s="9">
        <v>196.78</v>
      </c>
      <c r="K40" s="9">
        <v>196.78</v>
      </c>
      <c r="L40" s="9">
        <v>196.78</v>
      </c>
      <c r="M40" s="9">
        <v>196.78</v>
      </c>
      <c r="N40" s="9">
        <v>196.78</v>
      </c>
      <c r="O40" s="9">
        <v>196.78</v>
      </c>
      <c r="P40" s="9">
        <v>196.78</v>
      </c>
      <c r="Q40" s="9">
        <v>216.78</v>
      </c>
      <c r="R40" s="9">
        <v>216.78</v>
      </c>
      <c r="S40" s="9">
        <v>216.78</v>
      </c>
      <c r="T40" s="9">
        <v>216.78</v>
      </c>
      <c r="U40" s="9">
        <v>216.78</v>
      </c>
      <c r="V40" s="9">
        <v>246.78</v>
      </c>
      <c r="W40" s="9">
        <v>246.78</v>
      </c>
      <c r="X40" s="9">
        <v>246.78</v>
      </c>
      <c r="Y40" s="9">
        <v>246.78</v>
      </c>
      <c r="Z40" s="9">
        <v>246.78</v>
      </c>
      <c r="AA40" s="9">
        <v>266.77999999999997</v>
      </c>
      <c r="AB40" s="9">
        <v>266.77999999999997</v>
      </c>
      <c r="AC40" s="9">
        <v>266.77999999999997</v>
      </c>
      <c r="AD40" s="9">
        <v>266.77999999999997</v>
      </c>
      <c r="AE40" s="9">
        <v>266.77999999999997</v>
      </c>
      <c r="AF40" s="9">
        <v>266.77999999999997</v>
      </c>
      <c r="AG40" s="9">
        <v>266.77999999999997</v>
      </c>
      <c r="AH40" s="9">
        <v>266.77999999999997</v>
      </c>
      <c r="AI40" s="9">
        <v>266.77999999999997</v>
      </c>
      <c r="AJ40" s="9">
        <v>266.77999999999997</v>
      </c>
      <c r="AK40" s="9">
        <v>266.77999999999997</v>
      </c>
    </row>
    <row r="41" spans="1:37" x14ac:dyDescent="0.35">
      <c r="A41" s="9" t="s">
        <v>76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3" spans="1:37" ht="18.5" x14ac:dyDescent="0.45">
      <c r="A43" s="10" t="s">
        <v>79</v>
      </c>
    </row>
    <row r="44" spans="1:37" x14ac:dyDescent="0.35">
      <c r="A44" s="9" t="s">
        <v>34</v>
      </c>
      <c r="B44" s="9" t="s">
        <v>35</v>
      </c>
      <c r="C44" s="9" t="s">
        <v>36</v>
      </c>
      <c r="D44" s="9" t="s">
        <v>37</v>
      </c>
      <c r="E44" s="9" t="s">
        <v>38</v>
      </c>
      <c r="F44" s="9" t="s">
        <v>39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45</v>
      </c>
      <c r="M44" s="9" t="s">
        <v>46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53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58</v>
      </c>
      <c r="Z44" s="9" t="s">
        <v>59</v>
      </c>
      <c r="AA44" s="9" t="s">
        <v>60</v>
      </c>
      <c r="AB44" s="9" t="s">
        <v>61</v>
      </c>
      <c r="AC44" s="9" t="s">
        <v>62</v>
      </c>
      <c r="AD44" s="9" t="s">
        <v>63</v>
      </c>
      <c r="AE44" s="9" t="s">
        <v>64</v>
      </c>
      <c r="AF44" s="9" t="s">
        <v>65</v>
      </c>
      <c r="AG44" s="9" t="s">
        <v>66</v>
      </c>
      <c r="AH44" s="9" t="s">
        <v>67</v>
      </c>
      <c r="AI44" s="9" t="s">
        <v>68</v>
      </c>
      <c r="AJ44" s="9" t="s">
        <v>69</v>
      </c>
      <c r="AK44" s="9" t="s">
        <v>70</v>
      </c>
    </row>
    <row r="45" spans="1:37" x14ac:dyDescent="0.35">
      <c r="A45" s="9" t="s">
        <v>72</v>
      </c>
      <c r="B45" s="9">
        <v>332</v>
      </c>
      <c r="C45" s="9">
        <v>332</v>
      </c>
      <c r="D45" s="9">
        <v>332</v>
      </c>
      <c r="E45" s="9">
        <v>332</v>
      </c>
      <c r="F45" s="9">
        <v>332</v>
      </c>
      <c r="G45" s="9">
        <v>332</v>
      </c>
      <c r="H45" s="9">
        <v>332</v>
      </c>
      <c r="I45" s="9">
        <v>332</v>
      </c>
      <c r="J45" s="9">
        <v>332</v>
      </c>
      <c r="K45" s="9">
        <v>332</v>
      </c>
      <c r="L45" s="9">
        <v>332</v>
      </c>
      <c r="M45" s="9">
        <v>332</v>
      </c>
      <c r="N45" s="9">
        <v>332</v>
      </c>
      <c r="O45" s="9">
        <v>332</v>
      </c>
      <c r="P45" s="9">
        <v>332</v>
      </c>
      <c r="Q45" s="9">
        <v>332</v>
      </c>
      <c r="R45" s="9">
        <v>332</v>
      </c>
      <c r="S45" s="9">
        <v>332</v>
      </c>
      <c r="T45" s="9">
        <v>332</v>
      </c>
      <c r="U45" s="9">
        <v>332</v>
      </c>
      <c r="V45" s="9">
        <v>252</v>
      </c>
      <c r="W45" s="9">
        <v>252</v>
      </c>
      <c r="X45" s="9">
        <v>252</v>
      </c>
      <c r="Y45" s="9">
        <v>252</v>
      </c>
      <c r="Z45" s="9">
        <v>252</v>
      </c>
      <c r="AA45" s="9">
        <v>252</v>
      </c>
      <c r="AB45" s="9">
        <v>252</v>
      </c>
      <c r="AC45" s="9">
        <v>153</v>
      </c>
      <c r="AD45" s="9">
        <v>153</v>
      </c>
      <c r="AE45" s="9">
        <v>153</v>
      </c>
      <c r="AF45" s="9">
        <v>153</v>
      </c>
      <c r="AG45" s="9">
        <v>153</v>
      </c>
      <c r="AH45" s="9">
        <v>153</v>
      </c>
      <c r="AI45" s="9">
        <v>153</v>
      </c>
      <c r="AJ45" s="9">
        <v>153</v>
      </c>
      <c r="AK45" s="9">
        <v>153</v>
      </c>
    </row>
    <row r="46" spans="1:37" x14ac:dyDescent="0.35">
      <c r="A46" s="9" t="s">
        <v>73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150</v>
      </c>
      <c r="I46" s="9">
        <v>150</v>
      </c>
      <c r="J46" s="9">
        <v>150</v>
      </c>
      <c r="K46" s="9">
        <v>150</v>
      </c>
      <c r="L46" s="9">
        <v>150</v>
      </c>
      <c r="M46" s="9">
        <v>150</v>
      </c>
      <c r="N46" s="9">
        <v>150</v>
      </c>
      <c r="O46" s="9">
        <v>150</v>
      </c>
      <c r="P46" s="9">
        <v>150</v>
      </c>
      <c r="Q46" s="9">
        <v>150</v>
      </c>
      <c r="R46" s="9">
        <v>150</v>
      </c>
      <c r="S46" s="9">
        <v>150</v>
      </c>
      <c r="T46" s="9">
        <v>150</v>
      </c>
      <c r="U46" s="9">
        <v>150</v>
      </c>
      <c r="V46" s="9">
        <v>150</v>
      </c>
      <c r="W46" s="9">
        <v>350</v>
      </c>
      <c r="X46" s="9">
        <v>350</v>
      </c>
      <c r="Y46" s="9">
        <v>350</v>
      </c>
      <c r="Z46" s="9">
        <v>550</v>
      </c>
      <c r="AA46" s="9">
        <v>550</v>
      </c>
      <c r="AB46" s="9">
        <v>550</v>
      </c>
      <c r="AC46" s="9">
        <v>550</v>
      </c>
      <c r="AD46" s="9">
        <v>550</v>
      </c>
      <c r="AE46" s="9">
        <v>750</v>
      </c>
      <c r="AF46" s="9">
        <v>800</v>
      </c>
      <c r="AG46" s="9">
        <v>800</v>
      </c>
      <c r="AH46" s="9">
        <v>800</v>
      </c>
      <c r="AI46" s="9">
        <v>800</v>
      </c>
      <c r="AJ46" s="9">
        <v>850</v>
      </c>
      <c r="AK46" s="9">
        <v>850</v>
      </c>
    </row>
    <row r="47" spans="1:37" x14ac:dyDescent="0.35">
      <c r="A47" s="9" t="s">
        <v>2</v>
      </c>
      <c r="B47" s="9">
        <v>1288</v>
      </c>
      <c r="C47" s="9">
        <v>1288</v>
      </c>
      <c r="D47" s="9">
        <v>1288</v>
      </c>
      <c r="E47" s="9">
        <v>1288</v>
      </c>
      <c r="F47" s="9">
        <v>1288</v>
      </c>
      <c r="G47" s="9">
        <v>1288</v>
      </c>
      <c r="H47" s="9">
        <v>1288</v>
      </c>
      <c r="I47" s="9">
        <v>1288</v>
      </c>
      <c r="J47" s="9">
        <v>1288</v>
      </c>
      <c r="K47" s="9">
        <v>1288</v>
      </c>
      <c r="L47" s="9">
        <v>1288</v>
      </c>
      <c r="M47" s="9">
        <v>1288</v>
      </c>
      <c r="N47" s="9">
        <v>1288</v>
      </c>
      <c r="O47" s="9">
        <v>1288</v>
      </c>
      <c r="P47" s="9">
        <v>1133</v>
      </c>
      <c r="Q47" s="9">
        <v>1133</v>
      </c>
      <c r="R47" s="9">
        <v>1133</v>
      </c>
      <c r="S47" s="9">
        <v>1133</v>
      </c>
      <c r="T47" s="9">
        <v>1133</v>
      </c>
      <c r="U47" s="9">
        <v>1133</v>
      </c>
      <c r="V47" s="9">
        <v>1133</v>
      </c>
      <c r="W47" s="9">
        <v>1133</v>
      </c>
      <c r="X47" s="9">
        <v>1133</v>
      </c>
      <c r="Y47" s="9">
        <v>1133</v>
      </c>
      <c r="Z47" s="9">
        <v>1133</v>
      </c>
      <c r="AA47" s="9">
        <v>1133</v>
      </c>
      <c r="AB47" s="9">
        <v>1133</v>
      </c>
      <c r="AC47" s="9">
        <v>1133</v>
      </c>
      <c r="AD47" s="9">
        <v>1133</v>
      </c>
      <c r="AE47" s="9">
        <v>1133</v>
      </c>
      <c r="AF47" s="9">
        <v>977</v>
      </c>
      <c r="AG47" s="9">
        <v>977</v>
      </c>
      <c r="AH47" s="9">
        <v>977</v>
      </c>
      <c r="AI47" s="9">
        <v>977</v>
      </c>
      <c r="AJ47" s="9">
        <v>822</v>
      </c>
      <c r="AK47" s="9">
        <v>822</v>
      </c>
    </row>
    <row r="48" spans="1:37" x14ac:dyDescent="0.35">
      <c r="A48" s="9" t="s">
        <v>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</row>
    <row r="49" spans="1:37" x14ac:dyDescent="0.35">
      <c r="A49" s="9" t="s">
        <v>74</v>
      </c>
      <c r="B49" s="9">
        <v>68.62</v>
      </c>
      <c r="C49" s="9">
        <v>66.12</v>
      </c>
      <c r="D49" s="9">
        <v>66.12</v>
      </c>
      <c r="E49" s="9">
        <v>66.12</v>
      </c>
      <c r="F49" s="9">
        <v>66.12</v>
      </c>
      <c r="G49" s="9">
        <v>66.12</v>
      </c>
      <c r="H49" s="9">
        <v>66.12</v>
      </c>
      <c r="I49" s="9">
        <v>66.12</v>
      </c>
      <c r="J49" s="9">
        <v>66.12</v>
      </c>
      <c r="K49" s="9">
        <v>112.56</v>
      </c>
      <c r="L49" s="9">
        <v>112.56</v>
      </c>
      <c r="M49" s="9">
        <v>112.56</v>
      </c>
      <c r="N49" s="9">
        <v>112.56</v>
      </c>
      <c r="O49" s="9">
        <v>112.56</v>
      </c>
      <c r="P49" s="9">
        <v>112.56</v>
      </c>
      <c r="Q49" s="9">
        <v>112.56</v>
      </c>
      <c r="R49" s="9">
        <v>112.56</v>
      </c>
      <c r="S49" s="9">
        <v>112.56</v>
      </c>
      <c r="T49" s="9">
        <v>112.56</v>
      </c>
      <c r="U49" s="9">
        <v>112.56</v>
      </c>
      <c r="V49" s="9">
        <v>112.56</v>
      </c>
      <c r="W49" s="9">
        <v>112.56</v>
      </c>
      <c r="X49" s="9">
        <v>112.56</v>
      </c>
      <c r="Y49" s="9">
        <v>112.56</v>
      </c>
      <c r="Z49" s="9">
        <v>112.56</v>
      </c>
      <c r="AA49" s="9">
        <v>112.56</v>
      </c>
      <c r="AB49" s="9">
        <v>112.56</v>
      </c>
      <c r="AC49" s="9">
        <v>112.56</v>
      </c>
      <c r="AD49" s="9">
        <v>112.56</v>
      </c>
      <c r="AE49" s="9">
        <v>112.56</v>
      </c>
      <c r="AF49" s="9">
        <v>112.56</v>
      </c>
      <c r="AG49" s="9">
        <v>112.56</v>
      </c>
      <c r="AH49" s="9">
        <v>112.56</v>
      </c>
      <c r="AI49" s="9">
        <v>112.56</v>
      </c>
      <c r="AJ49" s="9">
        <v>112.56</v>
      </c>
      <c r="AK49" s="9">
        <v>112.56</v>
      </c>
    </row>
    <row r="50" spans="1:37" x14ac:dyDescent="0.35">
      <c r="A50" s="9" t="s">
        <v>75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0.37</v>
      </c>
      <c r="K50" s="9">
        <v>0.37</v>
      </c>
      <c r="L50" s="9">
        <v>0.37</v>
      </c>
      <c r="M50" s="9">
        <v>0.37</v>
      </c>
      <c r="N50" s="9">
        <v>0.37</v>
      </c>
      <c r="O50" s="9">
        <v>0.37</v>
      </c>
      <c r="P50" s="9">
        <v>0.37</v>
      </c>
      <c r="Q50" s="9">
        <v>0.37</v>
      </c>
      <c r="R50" s="9">
        <v>0.37</v>
      </c>
      <c r="S50" s="9">
        <v>0.37</v>
      </c>
      <c r="T50" s="9">
        <v>0.37</v>
      </c>
      <c r="U50" s="9">
        <v>0.37</v>
      </c>
      <c r="V50" s="9">
        <v>0.37</v>
      </c>
      <c r="W50" s="9">
        <v>0.37</v>
      </c>
      <c r="X50" s="9">
        <v>0.37</v>
      </c>
      <c r="Y50" s="9">
        <v>0.37</v>
      </c>
      <c r="Z50" s="9">
        <v>0.37</v>
      </c>
      <c r="AA50" s="9">
        <v>0.37</v>
      </c>
      <c r="AB50" s="9">
        <v>0.37</v>
      </c>
      <c r="AC50" s="9">
        <v>0.37</v>
      </c>
      <c r="AD50" s="9">
        <v>0.37</v>
      </c>
      <c r="AE50" s="9">
        <v>0.37</v>
      </c>
      <c r="AF50" s="9">
        <v>0.37</v>
      </c>
      <c r="AG50" s="9">
        <v>0.37</v>
      </c>
      <c r="AH50" s="9">
        <v>0.37</v>
      </c>
      <c r="AI50" s="9">
        <v>0.37</v>
      </c>
      <c r="AJ50" s="9">
        <v>0.37</v>
      </c>
      <c r="AK50" s="9">
        <v>0.37</v>
      </c>
    </row>
    <row r="51" spans="1:37" x14ac:dyDescent="0.35">
      <c r="A51" s="9" t="s">
        <v>4</v>
      </c>
      <c r="B51" s="9">
        <v>37.08</v>
      </c>
      <c r="C51" s="9">
        <v>47.03</v>
      </c>
      <c r="D51" s="9">
        <v>89.45</v>
      </c>
      <c r="E51" s="9">
        <v>89.45</v>
      </c>
      <c r="F51" s="9">
        <v>89.45</v>
      </c>
      <c r="G51" s="9">
        <v>146.44999999999999</v>
      </c>
      <c r="H51" s="9">
        <v>325.95</v>
      </c>
      <c r="I51" s="9">
        <v>356.6</v>
      </c>
      <c r="J51" s="9">
        <v>364.6</v>
      </c>
      <c r="K51" s="9">
        <v>364.6</v>
      </c>
      <c r="L51" s="9">
        <v>480.4</v>
      </c>
      <c r="M51" s="9">
        <v>505.4</v>
      </c>
      <c r="N51" s="9">
        <v>505.4</v>
      </c>
      <c r="O51" s="9">
        <v>505.4</v>
      </c>
      <c r="P51" s="9">
        <v>505.4</v>
      </c>
      <c r="Q51" s="9">
        <v>530.4</v>
      </c>
      <c r="R51" s="9">
        <v>530.4</v>
      </c>
      <c r="S51" s="9">
        <v>530.4</v>
      </c>
      <c r="T51" s="9">
        <v>530.4</v>
      </c>
      <c r="U51" s="9">
        <v>530.4</v>
      </c>
      <c r="V51" s="9">
        <v>555.4</v>
      </c>
      <c r="W51" s="9">
        <v>555.4</v>
      </c>
      <c r="X51" s="9">
        <v>555.4</v>
      </c>
      <c r="Y51" s="9">
        <v>555.4</v>
      </c>
      <c r="Z51" s="9">
        <v>555.4</v>
      </c>
      <c r="AA51" s="9">
        <v>580.4</v>
      </c>
      <c r="AB51" s="9">
        <v>580.4</v>
      </c>
      <c r="AC51" s="9">
        <v>580.4</v>
      </c>
      <c r="AD51" s="9">
        <v>580.4</v>
      </c>
      <c r="AE51" s="9">
        <v>580.4</v>
      </c>
      <c r="AF51" s="9">
        <v>605.4</v>
      </c>
      <c r="AG51" s="9">
        <v>605.4</v>
      </c>
      <c r="AH51" s="9">
        <v>605.4</v>
      </c>
      <c r="AI51" s="9">
        <v>605.4</v>
      </c>
      <c r="AJ51" s="9">
        <v>605.4</v>
      </c>
      <c r="AK51" s="9">
        <v>630.4</v>
      </c>
    </row>
    <row r="52" spans="1:37" x14ac:dyDescent="0.35">
      <c r="A52" s="9" t="s">
        <v>76</v>
      </c>
      <c r="B52" s="9">
        <v>401.2</v>
      </c>
      <c r="C52" s="9">
        <v>401.2</v>
      </c>
      <c r="D52" s="9">
        <v>401.2</v>
      </c>
      <c r="E52" s="9">
        <v>401.2</v>
      </c>
      <c r="F52" s="9">
        <v>401.2</v>
      </c>
      <c r="G52" s="9">
        <v>401.2</v>
      </c>
      <c r="H52" s="9">
        <v>401.2</v>
      </c>
      <c r="I52" s="9">
        <v>401.2</v>
      </c>
      <c r="J52" s="9">
        <v>401.2</v>
      </c>
      <c r="K52" s="9">
        <v>401.2</v>
      </c>
      <c r="L52" s="9">
        <v>405.2</v>
      </c>
      <c r="M52" s="9">
        <v>405.2</v>
      </c>
      <c r="N52" s="9">
        <v>405.2</v>
      </c>
      <c r="O52" s="9">
        <v>405.2</v>
      </c>
      <c r="P52" s="9">
        <v>405.2</v>
      </c>
      <c r="Q52" s="9">
        <v>451.2</v>
      </c>
      <c r="R52" s="9">
        <v>451.2</v>
      </c>
      <c r="S52" s="9">
        <v>451.2</v>
      </c>
      <c r="T52" s="9">
        <v>451.2</v>
      </c>
      <c r="U52" s="9">
        <v>451.2</v>
      </c>
      <c r="V52" s="9">
        <v>451.2</v>
      </c>
      <c r="W52" s="9">
        <v>451.2</v>
      </c>
      <c r="X52" s="9">
        <v>451.2</v>
      </c>
      <c r="Y52" s="9">
        <v>451.2</v>
      </c>
      <c r="Z52" s="9">
        <v>451.2</v>
      </c>
      <c r="AA52" s="9">
        <v>451.2</v>
      </c>
      <c r="AB52" s="9">
        <v>451.2</v>
      </c>
      <c r="AC52" s="9">
        <v>451.2</v>
      </c>
      <c r="AD52" s="9">
        <v>451.2</v>
      </c>
      <c r="AE52" s="9">
        <v>451.2</v>
      </c>
      <c r="AF52" s="9">
        <v>451.2</v>
      </c>
      <c r="AG52" s="9">
        <v>451.2</v>
      </c>
      <c r="AH52" s="9">
        <v>451.2</v>
      </c>
      <c r="AI52" s="9">
        <v>451.2</v>
      </c>
      <c r="AJ52" s="9">
        <v>451.2</v>
      </c>
      <c r="AK52" s="9">
        <v>451.2</v>
      </c>
    </row>
    <row r="54" spans="1:37" ht="18.5" x14ac:dyDescent="0.45">
      <c r="A54" s="10" t="s">
        <v>80</v>
      </c>
    </row>
    <row r="55" spans="1:37" x14ac:dyDescent="0.35">
      <c r="A55" s="9" t="s">
        <v>34</v>
      </c>
      <c r="B55" s="9" t="s">
        <v>35</v>
      </c>
      <c r="C55" s="9" t="s">
        <v>36</v>
      </c>
      <c r="D55" s="9" t="s">
        <v>37</v>
      </c>
      <c r="E55" s="9" t="s">
        <v>38</v>
      </c>
      <c r="F55" s="9" t="s">
        <v>39</v>
      </c>
      <c r="G55" s="9" t="s">
        <v>40</v>
      </c>
      <c r="H55" s="9" t="s">
        <v>41</v>
      </c>
      <c r="I55" s="9" t="s">
        <v>42</v>
      </c>
      <c r="J55" s="9" t="s">
        <v>43</v>
      </c>
      <c r="K55" s="9" t="s">
        <v>44</v>
      </c>
      <c r="L55" s="9" t="s">
        <v>45</v>
      </c>
      <c r="M55" s="9" t="s">
        <v>46</v>
      </c>
      <c r="N55" s="9" t="s">
        <v>47</v>
      </c>
      <c r="O55" s="9" t="s">
        <v>48</v>
      </c>
      <c r="P55" s="9" t="s">
        <v>49</v>
      </c>
      <c r="Q55" s="9" t="s">
        <v>50</v>
      </c>
      <c r="R55" s="9" t="s">
        <v>51</v>
      </c>
      <c r="S55" s="9" t="s">
        <v>52</v>
      </c>
      <c r="T55" s="9" t="s">
        <v>53</v>
      </c>
      <c r="U55" s="9" t="s">
        <v>54</v>
      </c>
      <c r="V55" s="9" t="s">
        <v>55</v>
      </c>
      <c r="W55" s="9" t="s">
        <v>56</v>
      </c>
      <c r="X55" s="9" t="s">
        <v>57</v>
      </c>
      <c r="Y55" s="9" t="s">
        <v>58</v>
      </c>
      <c r="Z55" s="9" t="s">
        <v>59</v>
      </c>
      <c r="AA55" s="9" t="s">
        <v>60</v>
      </c>
      <c r="AB55" s="9" t="s">
        <v>61</v>
      </c>
      <c r="AC55" s="9" t="s">
        <v>62</v>
      </c>
      <c r="AD55" s="9" t="s">
        <v>63</v>
      </c>
      <c r="AE55" s="9" t="s">
        <v>64</v>
      </c>
      <c r="AF55" s="9" t="s">
        <v>65</v>
      </c>
      <c r="AG55" s="9" t="s">
        <v>66</v>
      </c>
      <c r="AH55" s="9" t="s">
        <v>67</v>
      </c>
      <c r="AI55" s="9" t="s">
        <v>68</v>
      </c>
      <c r="AJ55" s="9" t="s">
        <v>69</v>
      </c>
      <c r="AK55" s="9" t="s">
        <v>70</v>
      </c>
    </row>
    <row r="56" spans="1:37" x14ac:dyDescent="0.35">
      <c r="A56" s="9" t="s">
        <v>71</v>
      </c>
      <c r="B56" s="9">
        <v>936.63</v>
      </c>
      <c r="C56" s="9">
        <v>936.63</v>
      </c>
      <c r="D56" s="9">
        <v>936.63</v>
      </c>
      <c r="E56" s="9">
        <v>936.63</v>
      </c>
      <c r="F56" s="9">
        <v>936.63</v>
      </c>
      <c r="G56" s="9">
        <v>936.63</v>
      </c>
      <c r="H56" s="9">
        <v>936.63</v>
      </c>
      <c r="I56" s="9">
        <v>936.63</v>
      </c>
      <c r="J56" s="9">
        <v>936.63</v>
      </c>
      <c r="K56" s="9">
        <v>936.63</v>
      </c>
      <c r="L56" s="9">
        <v>936.63</v>
      </c>
      <c r="M56" s="9">
        <v>936.63</v>
      </c>
      <c r="N56" s="9">
        <v>1042.48</v>
      </c>
      <c r="O56" s="9">
        <v>1042.48</v>
      </c>
      <c r="P56" s="9">
        <v>1042.48</v>
      </c>
      <c r="Q56" s="9">
        <v>1042.48</v>
      </c>
      <c r="R56" s="9">
        <v>1042.48</v>
      </c>
      <c r="S56" s="9">
        <v>1042.48</v>
      </c>
      <c r="T56" s="9">
        <v>1042.48</v>
      </c>
      <c r="U56" s="9">
        <v>1042.48</v>
      </c>
      <c r="V56" s="9">
        <v>1162.48</v>
      </c>
      <c r="W56" s="9">
        <v>1133.78</v>
      </c>
      <c r="X56" s="9">
        <v>1133.78</v>
      </c>
      <c r="Y56" s="9">
        <v>1173.78</v>
      </c>
      <c r="Z56" s="9">
        <v>1173.78</v>
      </c>
      <c r="AA56" s="9">
        <v>1173.78</v>
      </c>
      <c r="AB56" s="9">
        <v>1173.78</v>
      </c>
      <c r="AC56" s="9">
        <v>1173.78</v>
      </c>
      <c r="AD56" s="9">
        <v>1173.78</v>
      </c>
      <c r="AE56" s="9">
        <v>1173.78</v>
      </c>
      <c r="AF56" s="9">
        <v>1173.78</v>
      </c>
      <c r="AG56" s="9">
        <v>1173.78</v>
      </c>
      <c r="AH56" s="9">
        <v>1173.78</v>
      </c>
      <c r="AI56" s="9">
        <v>1173.78</v>
      </c>
      <c r="AJ56" s="9">
        <v>1173.78</v>
      </c>
      <c r="AK56" s="9">
        <v>983.78</v>
      </c>
    </row>
    <row r="57" spans="1:37" x14ac:dyDescent="0.35">
      <c r="A57" s="9" t="s">
        <v>72</v>
      </c>
      <c r="B57" s="9">
        <v>1368</v>
      </c>
      <c r="C57" s="9">
        <v>1368</v>
      </c>
      <c r="D57" s="9">
        <v>1368</v>
      </c>
      <c r="E57" s="9">
        <v>1368</v>
      </c>
      <c r="F57" s="9">
        <v>1368</v>
      </c>
      <c r="G57" s="9">
        <v>1368</v>
      </c>
      <c r="H57" s="9">
        <v>1368</v>
      </c>
      <c r="I57" s="9">
        <v>1368</v>
      </c>
      <c r="J57" s="9">
        <v>1050</v>
      </c>
      <c r="K57" s="9">
        <v>1050</v>
      </c>
      <c r="L57" s="9">
        <v>1050</v>
      </c>
      <c r="M57" s="9">
        <v>1050</v>
      </c>
      <c r="N57" s="9">
        <v>1050</v>
      </c>
      <c r="O57" s="9">
        <v>1050</v>
      </c>
      <c r="P57" s="9">
        <v>1050</v>
      </c>
      <c r="Q57" s="9">
        <v>1050</v>
      </c>
      <c r="R57" s="9">
        <v>1050</v>
      </c>
      <c r="S57" s="9">
        <v>1050</v>
      </c>
      <c r="T57" s="9">
        <v>1050</v>
      </c>
      <c r="U57" s="9">
        <v>1050</v>
      </c>
      <c r="V57" s="9">
        <v>1050</v>
      </c>
      <c r="W57" s="9">
        <v>1050</v>
      </c>
      <c r="X57" s="9">
        <v>1050</v>
      </c>
      <c r="Y57" s="9">
        <v>1050</v>
      </c>
      <c r="Z57" s="9">
        <v>1050</v>
      </c>
      <c r="AA57" s="9">
        <v>1050</v>
      </c>
      <c r="AB57" s="9">
        <v>1050</v>
      </c>
      <c r="AC57" s="9">
        <v>1050</v>
      </c>
      <c r="AD57" s="9">
        <v>1050</v>
      </c>
      <c r="AE57" s="9">
        <v>1050</v>
      </c>
      <c r="AF57" s="9">
        <v>1050</v>
      </c>
      <c r="AG57" s="9">
        <v>1050</v>
      </c>
      <c r="AH57" s="9">
        <v>1050</v>
      </c>
      <c r="AI57" s="9">
        <v>1050</v>
      </c>
      <c r="AJ57" s="9">
        <v>1050</v>
      </c>
      <c r="AK57" s="9">
        <v>1050</v>
      </c>
    </row>
    <row r="58" spans="1:37" x14ac:dyDescent="0.35">
      <c r="A58" s="9" t="s">
        <v>73</v>
      </c>
      <c r="B58" s="9">
        <v>255</v>
      </c>
      <c r="C58" s="9">
        <v>255</v>
      </c>
      <c r="D58" s="9">
        <v>255</v>
      </c>
      <c r="E58" s="9">
        <v>255</v>
      </c>
      <c r="F58" s="9">
        <v>255</v>
      </c>
      <c r="G58" s="9">
        <v>255</v>
      </c>
      <c r="H58" s="9">
        <v>255</v>
      </c>
      <c r="I58" s="9">
        <v>255</v>
      </c>
      <c r="J58" s="9">
        <v>255</v>
      </c>
      <c r="K58" s="9">
        <v>255</v>
      </c>
      <c r="L58" s="9">
        <v>255</v>
      </c>
      <c r="M58" s="9">
        <v>255</v>
      </c>
      <c r="N58" s="9">
        <v>255</v>
      </c>
      <c r="O58" s="9">
        <v>255</v>
      </c>
      <c r="P58" s="9">
        <v>255</v>
      </c>
      <c r="Q58" s="9">
        <v>255</v>
      </c>
      <c r="R58" s="9">
        <v>255</v>
      </c>
      <c r="S58" s="9">
        <v>255</v>
      </c>
      <c r="T58" s="9">
        <v>255</v>
      </c>
      <c r="U58" s="9">
        <v>255</v>
      </c>
      <c r="V58" s="9">
        <v>255</v>
      </c>
      <c r="W58" s="9">
        <v>255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</row>
    <row r="59" spans="1:37" x14ac:dyDescent="0.35">
      <c r="A59" s="9" t="s">
        <v>2</v>
      </c>
      <c r="B59" s="9">
        <v>485</v>
      </c>
      <c r="C59" s="9">
        <v>485</v>
      </c>
      <c r="D59" s="9">
        <v>485</v>
      </c>
      <c r="E59" s="9">
        <v>485</v>
      </c>
      <c r="F59" s="9">
        <v>485</v>
      </c>
      <c r="G59" s="9">
        <v>485</v>
      </c>
      <c r="H59" s="9">
        <v>485</v>
      </c>
      <c r="I59" s="9">
        <v>485</v>
      </c>
      <c r="J59" s="9">
        <v>485</v>
      </c>
      <c r="K59" s="9">
        <v>485</v>
      </c>
      <c r="L59" s="9">
        <v>485</v>
      </c>
      <c r="M59" s="9">
        <v>485</v>
      </c>
      <c r="N59" s="9">
        <v>485</v>
      </c>
      <c r="O59" s="9">
        <v>485</v>
      </c>
      <c r="P59" s="9">
        <v>485</v>
      </c>
      <c r="Q59" s="9">
        <v>485</v>
      </c>
      <c r="R59" s="9">
        <v>485</v>
      </c>
      <c r="S59" s="9">
        <v>485</v>
      </c>
      <c r="T59" s="9">
        <v>485</v>
      </c>
      <c r="U59" s="9">
        <v>485</v>
      </c>
      <c r="V59" s="9">
        <v>485</v>
      </c>
      <c r="W59" s="9">
        <v>485</v>
      </c>
      <c r="X59" s="9">
        <v>485</v>
      </c>
      <c r="Y59" s="9">
        <v>485</v>
      </c>
      <c r="Z59" s="9">
        <v>485</v>
      </c>
      <c r="AA59" s="9">
        <v>485</v>
      </c>
      <c r="AB59" s="9">
        <v>485</v>
      </c>
      <c r="AC59" s="9">
        <v>485</v>
      </c>
      <c r="AD59" s="9">
        <v>485</v>
      </c>
      <c r="AE59" s="9">
        <v>485</v>
      </c>
      <c r="AF59" s="9">
        <v>485</v>
      </c>
      <c r="AG59" s="9">
        <v>485</v>
      </c>
      <c r="AH59" s="9">
        <v>485</v>
      </c>
      <c r="AI59" s="9">
        <v>485</v>
      </c>
      <c r="AJ59" s="9">
        <v>485</v>
      </c>
      <c r="AK59" s="9">
        <v>485</v>
      </c>
    </row>
    <row r="60" spans="1:37" x14ac:dyDescent="0.35">
      <c r="A60" s="9" t="s">
        <v>3</v>
      </c>
      <c r="B60" s="9">
        <v>680</v>
      </c>
      <c r="C60" s="9">
        <v>680</v>
      </c>
      <c r="D60" s="9">
        <v>680</v>
      </c>
      <c r="E60" s="9">
        <v>680</v>
      </c>
      <c r="F60" s="9">
        <v>680</v>
      </c>
      <c r="G60" s="9">
        <v>680</v>
      </c>
      <c r="H60" s="9">
        <v>680</v>
      </c>
      <c r="I60" s="9">
        <v>680</v>
      </c>
      <c r="J60" s="9">
        <v>680</v>
      </c>
      <c r="K60" s="9">
        <v>680</v>
      </c>
      <c r="L60" s="9">
        <v>680</v>
      </c>
      <c r="M60" s="9">
        <v>680</v>
      </c>
      <c r="N60" s="9">
        <v>680</v>
      </c>
      <c r="O60" s="9">
        <v>680</v>
      </c>
      <c r="P60" s="9">
        <v>680</v>
      </c>
      <c r="Q60" s="9">
        <v>680</v>
      </c>
      <c r="R60" s="9">
        <v>680</v>
      </c>
      <c r="S60" s="9">
        <v>680</v>
      </c>
      <c r="T60" s="9">
        <v>680</v>
      </c>
      <c r="U60" s="9">
        <v>680</v>
      </c>
      <c r="V60" s="9">
        <v>680</v>
      </c>
      <c r="W60" s="9">
        <v>680</v>
      </c>
      <c r="X60" s="9">
        <v>680</v>
      </c>
      <c r="Y60" s="9">
        <v>680</v>
      </c>
      <c r="Z60" s="9">
        <v>680</v>
      </c>
      <c r="AA60" s="9">
        <v>680</v>
      </c>
      <c r="AB60" s="9">
        <v>680</v>
      </c>
      <c r="AC60" s="9">
        <v>680</v>
      </c>
      <c r="AD60" s="9">
        <v>680</v>
      </c>
      <c r="AE60" s="9">
        <v>680</v>
      </c>
      <c r="AF60" s="9">
        <v>680</v>
      </c>
      <c r="AG60" s="9">
        <v>680</v>
      </c>
      <c r="AH60" s="9">
        <v>680</v>
      </c>
      <c r="AI60" s="9">
        <v>680</v>
      </c>
      <c r="AJ60" s="9">
        <v>680</v>
      </c>
      <c r="AK60" s="9">
        <v>680</v>
      </c>
    </row>
    <row r="61" spans="1:37" x14ac:dyDescent="0.35">
      <c r="A61" s="9" t="s">
        <v>74</v>
      </c>
      <c r="B61" s="9">
        <v>127.3</v>
      </c>
      <c r="C61" s="9">
        <v>127.3</v>
      </c>
      <c r="D61" s="9">
        <v>127.3</v>
      </c>
      <c r="E61" s="9">
        <v>127.3</v>
      </c>
      <c r="F61" s="9">
        <v>127.3</v>
      </c>
      <c r="G61" s="9">
        <v>127.3</v>
      </c>
      <c r="H61" s="9">
        <v>127.3</v>
      </c>
      <c r="I61" s="9">
        <v>127.3</v>
      </c>
      <c r="J61" s="9">
        <v>127.3</v>
      </c>
      <c r="K61" s="9">
        <v>127.3</v>
      </c>
      <c r="L61" s="9">
        <v>127.3</v>
      </c>
      <c r="M61" s="9">
        <v>127.3</v>
      </c>
      <c r="N61" s="9">
        <v>127.3</v>
      </c>
      <c r="O61" s="9">
        <v>127.3</v>
      </c>
      <c r="P61" s="9">
        <v>127.3</v>
      </c>
      <c r="Q61" s="9">
        <v>127.3</v>
      </c>
      <c r="R61" s="9">
        <v>127.3</v>
      </c>
      <c r="S61" s="9">
        <v>127.3</v>
      </c>
      <c r="T61" s="9">
        <v>127.3</v>
      </c>
      <c r="U61" s="9">
        <v>127.3</v>
      </c>
      <c r="V61" s="9">
        <v>127.3</v>
      </c>
      <c r="W61" s="9">
        <v>127.3</v>
      </c>
      <c r="X61" s="9">
        <v>127.3</v>
      </c>
      <c r="Y61" s="9">
        <v>127.3</v>
      </c>
      <c r="Z61" s="9">
        <v>127.3</v>
      </c>
      <c r="AA61" s="9">
        <v>127.3</v>
      </c>
      <c r="AB61" s="9">
        <v>127.3</v>
      </c>
      <c r="AC61" s="9">
        <v>127.3</v>
      </c>
      <c r="AD61" s="9">
        <v>127.3</v>
      </c>
      <c r="AE61" s="9">
        <v>127.3</v>
      </c>
      <c r="AF61" s="9">
        <v>127.3</v>
      </c>
      <c r="AG61" s="9">
        <v>127.3</v>
      </c>
      <c r="AH61" s="9">
        <v>127.3</v>
      </c>
      <c r="AI61" s="9">
        <v>127.3</v>
      </c>
      <c r="AJ61" s="9">
        <v>127.3</v>
      </c>
      <c r="AK61" s="9">
        <v>127.3</v>
      </c>
    </row>
    <row r="62" spans="1:37" x14ac:dyDescent="0.35">
      <c r="A62" s="9" t="s">
        <v>75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0.16</v>
      </c>
      <c r="K62" s="9">
        <v>0.16</v>
      </c>
      <c r="L62" s="9">
        <v>0.16</v>
      </c>
      <c r="M62" s="9">
        <v>0.16</v>
      </c>
      <c r="N62" s="9">
        <v>0.16</v>
      </c>
      <c r="O62" s="9">
        <v>0.16</v>
      </c>
      <c r="P62" s="9">
        <v>0.16</v>
      </c>
      <c r="Q62" s="9">
        <v>0.16</v>
      </c>
      <c r="R62" s="9">
        <v>0.16</v>
      </c>
      <c r="S62" s="9">
        <v>0.16</v>
      </c>
      <c r="T62" s="9">
        <v>0.16</v>
      </c>
      <c r="U62" s="9">
        <v>0.16</v>
      </c>
      <c r="V62" s="9">
        <v>30.16</v>
      </c>
      <c r="W62" s="9">
        <v>30.16</v>
      </c>
      <c r="X62" s="9">
        <v>30.16</v>
      </c>
      <c r="Y62" s="9">
        <v>30.16</v>
      </c>
      <c r="Z62" s="9">
        <v>30.16</v>
      </c>
      <c r="AA62" s="9">
        <v>30.16</v>
      </c>
      <c r="AB62" s="9">
        <v>30.16</v>
      </c>
      <c r="AC62" s="9">
        <v>30.16</v>
      </c>
      <c r="AD62" s="9">
        <v>30.16</v>
      </c>
      <c r="AE62" s="9">
        <v>30.16</v>
      </c>
      <c r="AF62" s="9">
        <v>30.16</v>
      </c>
      <c r="AG62" s="9">
        <v>30.16</v>
      </c>
      <c r="AH62" s="9">
        <v>30.16</v>
      </c>
      <c r="AI62" s="9">
        <v>30.16</v>
      </c>
      <c r="AJ62" s="9">
        <v>30.16</v>
      </c>
      <c r="AK62" s="9">
        <v>30.16</v>
      </c>
    </row>
    <row r="63" spans="1:37" x14ac:dyDescent="0.35">
      <c r="A63" s="9" t="s">
        <v>4</v>
      </c>
      <c r="B63" s="9">
        <v>0</v>
      </c>
      <c r="C63" s="9">
        <v>0</v>
      </c>
      <c r="D63" s="9">
        <v>0</v>
      </c>
      <c r="E63" s="9">
        <v>96</v>
      </c>
      <c r="F63" s="9">
        <v>195</v>
      </c>
      <c r="G63" s="9">
        <v>195</v>
      </c>
      <c r="H63" s="9">
        <v>294</v>
      </c>
      <c r="I63" s="9">
        <v>409</v>
      </c>
      <c r="J63" s="9">
        <v>409</v>
      </c>
      <c r="K63" s="9">
        <v>409</v>
      </c>
      <c r="L63" s="9">
        <v>409</v>
      </c>
      <c r="M63" s="9">
        <v>409</v>
      </c>
      <c r="N63" s="9">
        <v>409</v>
      </c>
      <c r="O63" s="9">
        <v>409</v>
      </c>
      <c r="P63" s="9">
        <v>409</v>
      </c>
      <c r="Q63" s="9">
        <v>444</v>
      </c>
      <c r="R63" s="9">
        <v>444</v>
      </c>
      <c r="S63" s="9">
        <v>444</v>
      </c>
      <c r="T63" s="9">
        <v>444</v>
      </c>
      <c r="U63" s="9">
        <v>444</v>
      </c>
      <c r="V63" s="9">
        <v>444</v>
      </c>
      <c r="W63" s="9">
        <v>444</v>
      </c>
      <c r="X63" s="9">
        <v>444</v>
      </c>
      <c r="Y63" s="9">
        <v>444</v>
      </c>
      <c r="Z63" s="9">
        <v>444</v>
      </c>
      <c r="AA63" s="9">
        <v>474</v>
      </c>
      <c r="AB63" s="9">
        <v>474</v>
      </c>
      <c r="AC63" s="9">
        <v>474</v>
      </c>
      <c r="AD63" s="9">
        <v>474</v>
      </c>
      <c r="AE63" s="9">
        <v>474</v>
      </c>
      <c r="AF63" s="9">
        <v>474</v>
      </c>
      <c r="AG63" s="9">
        <v>474</v>
      </c>
      <c r="AH63" s="9">
        <v>474</v>
      </c>
      <c r="AI63" s="9">
        <v>474</v>
      </c>
      <c r="AJ63" s="9">
        <v>474</v>
      </c>
      <c r="AK63" s="9">
        <v>474</v>
      </c>
    </row>
    <row r="64" spans="1:37" x14ac:dyDescent="0.35">
      <c r="A64" s="9" t="s">
        <v>76</v>
      </c>
      <c r="B64" s="9">
        <v>948.95</v>
      </c>
      <c r="C64" s="9">
        <v>948.95</v>
      </c>
      <c r="D64" s="9">
        <v>948.95</v>
      </c>
      <c r="E64" s="9">
        <v>948.95</v>
      </c>
      <c r="F64" s="9">
        <v>948.95</v>
      </c>
      <c r="G64" s="9">
        <v>948.95</v>
      </c>
      <c r="H64" s="9">
        <v>956.8</v>
      </c>
      <c r="I64" s="9">
        <v>956.8</v>
      </c>
      <c r="J64" s="9">
        <v>956.8</v>
      </c>
      <c r="K64" s="9">
        <v>956.8</v>
      </c>
      <c r="L64" s="9">
        <v>956.8</v>
      </c>
      <c r="M64" s="9">
        <v>991.8</v>
      </c>
      <c r="N64" s="9">
        <v>991.8</v>
      </c>
      <c r="O64" s="9">
        <v>991.8</v>
      </c>
      <c r="P64" s="9">
        <v>991.8</v>
      </c>
      <c r="Q64" s="9">
        <v>991.8</v>
      </c>
      <c r="R64" s="9">
        <v>991.8</v>
      </c>
      <c r="S64" s="9">
        <v>991.8</v>
      </c>
      <c r="T64" s="9">
        <v>991.8</v>
      </c>
      <c r="U64" s="9">
        <v>991.8</v>
      </c>
      <c r="V64" s="9">
        <v>991.8</v>
      </c>
      <c r="W64" s="9">
        <v>991.8</v>
      </c>
      <c r="X64" s="9">
        <v>991.8</v>
      </c>
      <c r="Y64" s="9">
        <v>991.8</v>
      </c>
      <c r="Z64" s="9">
        <v>991.8</v>
      </c>
      <c r="AA64" s="9">
        <v>991.8</v>
      </c>
      <c r="AB64" s="9">
        <v>991.8</v>
      </c>
      <c r="AC64" s="9">
        <v>991.8</v>
      </c>
      <c r="AD64" s="9">
        <v>991.8</v>
      </c>
      <c r="AE64" s="9">
        <v>991.8</v>
      </c>
      <c r="AF64" s="9">
        <v>991.8</v>
      </c>
      <c r="AG64" s="9">
        <v>991.8</v>
      </c>
      <c r="AH64" s="9">
        <v>991.8</v>
      </c>
      <c r="AI64" s="9">
        <v>991.8</v>
      </c>
      <c r="AJ64" s="9">
        <v>991.8</v>
      </c>
      <c r="AK64" s="9">
        <v>991.8</v>
      </c>
    </row>
    <row r="66" spans="1:37" ht="18.5" x14ac:dyDescent="0.45">
      <c r="A66" s="10" t="s">
        <v>81</v>
      </c>
    </row>
    <row r="67" spans="1:37" x14ac:dyDescent="0.35">
      <c r="A67" s="9" t="s">
        <v>34</v>
      </c>
      <c r="B67" s="9" t="s">
        <v>35</v>
      </c>
      <c r="C67" s="9" t="s">
        <v>36</v>
      </c>
      <c r="D67" s="9" t="s">
        <v>37</v>
      </c>
      <c r="E67" s="9" t="s">
        <v>38</v>
      </c>
      <c r="F67" s="9" t="s">
        <v>39</v>
      </c>
      <c r="G67" s="9" t="s">
        <v>40</v>
      </c>
      <c r="H67" s="9" t="s">
        <v>41</v>
      </c>
      <c r="I67" s="9" t="s">
        <v>42</v>
      </c>
      <c r="J67" s="9" t="s">
        <v>43</v>
      </c>
      <c r="K67" s="9" t="s">
        <v>44</v>
      </c>
      <c r="L67" s="9" t="s">
        <v>45</v>
      </c>
      <c r="M67" s="9" t="s">
        <v>46</v>
      </c>
      <c r="N67" s="9" t="s">
        <v>47</v>
      </c>
      <c r="O67" s="9" t="s">
        <v>48</v>
      </c>
      <c r="P67" s="9" t="s">
        <v>49</v>
      </c>
      <c r="Q67" s="9" t="s">
        <v>50</v>
      </c>
      <c r="R67" s="9" t="s">
        <v>51</v>
      </c>
      <c r="S67" s="9" t="s">
        <v>52</v>
      </c>
      <c r="T67" s="9" t="s">
        <v>53</v>
      </c>
      <c r="U67" s="9" t="s">
        <v>54</v>
      </c>
      <c r="V67" s="9" t="s">
        <v>55</v>
      </c>
      <c r="W67" s="9" t="s">
        <v>56</v>
      </c>
      <c r="X67" s="9" t="s">
        <v>57</v>
      </c>
      <c r="Y67" s="9" t="s">
        <v>58</v>
      </c>
      <c r="Z67" s="9" t="s">
        <v>59</v>
      </c>
      <c r="AA67" s="9" t="s">
        <v>60</v>
      </c>
      <c r="AB67" s="9" t="s">
        <v>61</v>
      </c>
      <c r="AC67" s="9" t="s">
        <v>62</v>
      </c>
      <c r="AD67" s="9" t="s">
        <v>63</v>
      </c>
      <c r="AE67" s="9" t="s">
        <v>64</v>
      </c>
      <c r="AF67" s="9" t="s">
        <v>65</v>
      </c>
      <c r="AG67" s="9" t="s">
        <v>66</v>
      </c>
      <c r="AH67" s="9" t="s">
        <v>67</v>
      </c>
      <c r="AI67" s="9" t="s">
        <v>68</v>
      </c>
      <c r="AJ67" s="9" t="s">
        <v>69</v>
      </c>
      <c r="AK67" s="9" t="s">
        <v>70</v>
      </c>
    </row>
    <row r="68" spans="1:37" x14ac:dyDescent="0.35">
      <c r="A68" s="9" t="s">
        <v>71</v>
      </c>
      <c r="B68" s="9">
        <v>1157.93</v>
      </c>
      <c r="C68" s="9">
        <v>754.33</v>
      </c>
      <c r="D68" s="9">
        <v>754.33</v>
      </c>
      <c r="E68" s="9">
        <v>754.33</v>
      </c>
      <c r="F68" s="9">
        <v>754.33</v>
      </c>
      <c r="G68" s="9">
        <v>754.33</v>
      </c>
      <c r="H68" s="9">
        <v>754.33</v>
      </c>
      <c r="I68" s="9">
        <v>446.17</v>
      </c>
      <c r="J68" s="9">
        <v>446.17</v>
      </c>
      <c r="K68" s="9">
        <v>446.17</v>
      </c>
      <c r="L68" s="9">
        <v>284.17</v>
      </c>
      <c r="M68" s="9">
        <v>284.17</v>
      </c>
      <c r="N68" s="9">
        <v>284.17</v>
      </c>
      <c r="O68" s="9">
        <v>284.17</v>
      </c>
      <c r="P68" s="9">
        <v>284.17</v>
      </c>
      <c r="Q68" s="9">
        <v>284.17</v>
      </c>
      <c r="R68" s="9">
        <v>284.17</v>
      </c>
      <c r="S68" s="9">
        <v>284.17</v>
      </c>
      <c r="T68" s="9">
        <v>284.17</v>
      </c>
      <c r="U68" s="9">
        <v>284.17</v>
      </c>
      <c r="V68" s="9">
        <v>284.17</v>
      </c>
      <c r="W68" s="9">
        <v>284.17</v>
      </c>
      <c r="X68" s="9">
        <v>284.17</v>
      </c>
      <c r="Y68" s="9">
        <v>284.17</v>
      </c>
      <c r="Z68" s="9">
        <v>284.17</v>
      </c>
      <c r="AA68" s="9">
        <v>284.17</v>
      </c>
      <c r="AB68" s="9">
        <v>284.17</v>
      </c>
      <c r="AC68" s="9">
        <v>284.17</v>
      </c>
      <c r="AD68" s="9">
        <v>284.17</v>
      </c>
      <c r="AE68" s="9">
        <v>284.17</v>
      </c>
      <c r="AF68" s="9">
        <v>217.13</v>
      </c>
      <c r="AG68" s="9">
        <v>217.13</v>
      </c>
      <c r="AH68" s="9">
        <v>217.13</v>
      </c>
      <c r="AI68" s="9">
        <v>217.13</v>
      </c>
      <c r="AJ68" s="9">
        <v>217.13</v>
      </c>
      <c r="AK68" s="9">
        <v>217.13</v>
      </c>
    </row>
    <row r="69" spans="1:37" x14ac:dyDescent="0.35">
      <c r="A69" s="9" t="s">
        <v>72</v>
      </c>
      <c r="B69" s="9">
        <v>659.71</v>
      </c>
      <c r="C69" s="9">
        <v>659.71</v>
      </c>
      <c r="D69" s="9">
        <v>659.71</v>
      </c>
      <c r="E69" s="9">
        <v>659.71</v>
      </c>
      <c r="F69" s="9">
        <v>659.71</v>
      </c>
      <c r="G69" s="9">
        <v>659.71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</row>
    <row r="70" spans="1:37" x14ac:dyDescent="0.35">
      <c r="A70" s="9" t="s">
        <v>73</v>
      </c>
      <c r="B70" s="9">
        <v>0</v>
      </c>
      <c r="C70" s="9">
        <v>507.03</v>
      </c>
      <c r="D70" s="9">
        <v>507.03</v>
      </c>
      <c r="E70" s="9">
        <v>507.03</v>
      </c>
      <c r="F70" s="9">
        <v>507.03</v>
      </c>
      <c r="G70" s="9">
        <v>507.03</v>
      </c>
      <c r="H70" s="9">
        <v>507.03</v>
      </c>
      <c r="I70" s="9">
        <v>507.03</v>
      </c>
      <c r="J70" s="9">
        <v>507.03</v>
      </c>
      <c r="K70" s="9">
        <v>507.03</v>
      </c>
      <c r="L70" s="9">
        <v>507.03</v>
      </c>
      <c r="M70" s="9">
        <v>507.03</v>
      </c>
      <c r="N70" s="9">
        <v>507.03</v>
      </c>
      <c r="O70" s="9">
        <v>507.03</v>
      </c>
      <c r="P70" s="9">
        <v>507.03</v>
      </c>
      <c r="Q70" s="9">
        <v>507.03</v>
      </c>
      <c r="R70" s="9">
        <v>507.03</v>
      </c>
      <c r="S70" s="9">
        <v>507.03</v>
      </c>
      <c r="T70" s="9">
        <v>507.03</v>
      </c>
      <c r="U70" s="9">
        <v>507.03</v>
      </c>
      <c r="V70" s="9">
        <v>507.03</v>
      </c>
      <c r="W70" s="9">
        <v>507.03</v>
      </c>
      <c r="X70" s="9">
        <v>507.03</v>
      </c>
      <c r="Y70" s="9">
        <v>507.03</v>
      </c>
      <c r="Z70" s="9">
        <v>507.03</v>
      </c>
      <c r="AA70" s="9">
        <v>507.03</v>
      </c>
      <c r="AB70" s="9">
        <v>507.03</v>
      </c>
      <c r="AC70" s="9">
        <v>507.03</v>
      </c>
      <c r="AD70" s="9">
        <v>507.03</v>
      </c>
      <c r="AE70" s="9">
        <v>507.03</v>
      </c>
      <c r="AF70" s="9">
        <v>507.03</v>
      </c>
      <c r="AG70" s="9">
        <v>507.03</v>
      </c>
      <c r="AH70" s="9">
        <v>507.03</v>
      </c>
      <c r="AI70" s="9">
        <v>507.03</v>
      </c>
      <c r="AJ70" s="9">
        <v>507.03</v>
      </c>
      <c r="AK70" s="9">
        <v>507.03</v>
      </c>
    </row>
    <row r="71" spans="1:37" x14ac:dyDescent="0.35">
      <c r="A71" s="9" t="s">
        <v>2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</row>
    <row r="72" spans="1:37" x14ac:dyDescent="0.35">
      <c r="A72" s="9" t="s">
        <v>3</v>
      </c>
      <c r="B72" s="9">
        <v>675</v>
      </c>
      <c r="C72" s="9">
        <v>675</v>
      </c>
      <c r="D72" s="9">
        <v>675</v>
      </c>
      <c r="E72" s="9">
        <v>675</v>
      </c>
      <c r="F72" s="9">
        <v>675</v>
      </c>
      <c r="G72" s="9">
        <v>675</v>
      </c>
      <c r="H72" s="9">
        <v>675</v>
      </c>
      <c r="I72" s="9">
        <v>675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x14ac:dyDescent="0.35">
      <c r="A73" s="9" t="s">
        <v>74</v>
      </c>
      <c r="B73" s="9">
        <v>308.76</v>
      </c>
      <c r="C73" s="9">
        <v>308.76</v>
      </c>
      <c r="D73" s="9">
        <v>308.76</v>
      </c>
      <c r="E73" s="9">
        <v>260.26</v>
      </c>
      <c r="F73" s="9">
        <v>260.26</v>
      </c>
      <c r="G73" s="9">
        <v>260.26</v>
      </c>
      <c r="H73" s="9">
        <v>270.24</v>
      </c>
      <c r="I73" s="9">
        <v>270.24</v>
      </c>
      <c r="J73" s="9">
        <v>270.24</v>
      </c>
      <c r="K73" s="9">
        <v>270.24</v>
      </c>
      <c r="L73" s="9">
        <v>275.44</v>
      </c>
      <c r="M73" s="9">
        <v>285.19</v>
      </c>
      <c r="N73" s="9">
        <v>340.09</v>
      </c>
      <c r="O73" s="9">
        <v>366.59</v>
      </c>
      <c r="P73" s="9">
        <v>396.59</v>
      </c>
      <c r="Q73" s="9">
        <v>396.59</v>
      </c>
      <c r="R73" s="9">
        <v>396.59</v>
      </c>
      <c r="S73" s="9">
        <v>426.59</v>
      </c>
      <c r="T73" s="9">
        <v>426.59</v>
      </c>
      <c r="U73" s="9">
        <v>426.59</v>
      </c>
      <c r="V73" s="9">
        <v>426.59</v>
      </c>
      <c r="W73" s="9">
        <v>456.59</v>
      </c>
      <c r="X73" s="9">
        <v>456.59</v>
      </c>
      <c r="Y73" s="9">
        <v>456.59</v>
      </c>
      <c r="Z73" s="9">
        <v>456.59</v>
      </c>
      <c r="AA73" s="9">
        <v>486.59</v>
      </c>
      <c r="AB73" s="9">
        <v>486.59</v>
      </c>
      <c r="AC73" s="9">
        <v>486.59</v>
      </c>
      <c r="AD73" s="9">
        <v>486.59</v>
      </c>
      <c r="AE73" s="9">
        <v>526.59</v>
      </c>
      <c r="AF73" s="9">
        <v>526.59</v>
      </c>
      <c r="AG73" s="9">
        <v>526.59</v>
      </c>
      <c r="AH73" s="9">
        <v>526.59</v>
      </c>
      <c r="AI73" s="9">
        <v>526.59</v>
      </c>
      <c r="AJ73" s="9">
        <v>526.59</v>
      </c>
      <c r="AK73" s="9">
        <v>526.59</v>
      </c>
    </row>
    <row r="74" spans="1:37" x14ac:dyDescent="0.35">
      <c r="A74" s="9" t="s">
        <v>75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0.3</v>
      </c>
      <c r="K74" s="9">
        <v>0.3</v>
      </c>
      <c r="L74" s="9">
        <v>0.3</v>
      </c>
      <c r="M74" s="9">
        <v>0.3</v>
      </c>
      <c r="N74" s="9">
        <v>0.3</v>
      </c>
      <c r="O74" s="9">
        <v>0.3</v>
      </c>
      <c r="P74" s="9">
        <v>0.3</v>
      </c>
      <c r="Q74" s="9">
        <v>0.3</v>
      </c>
      <c r="R74" s="9">
        <v>0.3</v>
      </c>
      <c r="S74" s="9">
        <v>0.3</v>
      </c>
      <c r="T74" s="9">
        <v>0.3</v>
      </c>
      <c r="U74" s="9">
        <v>0.3</v>
      </c>
      <c r="V74" s="9">
        <v>0.3</v>
      </c>
      <c r="W74" s="9">
        <v>0.3</v>
      </c>
      <c r="X74" s="9">
        <v>0.3</v>
      </c>
      <c r="Y74" s="9">
        <v>0.3</v>
      </c>
      <c r="Z74" s="9">
        <v>0.3</v>
      </c>
      <c r="AA74" s="9">
        <v>0.3</v>
      </c>
      <c r="AB74" s="9">
        <v>0.3</v>
      </c>
      <c r="AC74" s="9">
        <v>0.3</v>
      </c>
      <c r="AD74" s="9">
        <v>0.3</v>
      </c>
      <c r="AE74" s="9">
        <v>0.3</v>
      </c>
      <c r="AF74" s="9">
        <v>0.3</v>
      </c>
      <c r="AG74" s="9">
        <v>0.3</v>
      </c>
      <c r="AH74" s="9">
        <v>0.3</v>
      </c>
      <c r="AI74" s="9">
        <v>0.3</v>
      </c>
      <c r="AJ74" s="9">
        <v>0.3</v>
      </c>
      <c r="AK74" s="9">
        <v>0.3</v>
      </c>
    </row>
    <row r="75" spans="1:37" x14ac:dyDescent="0.35">
      <c r="A75" s="9" t="s">
        <v>4</v>
      </c>
      <c r="B75" s="9">
        <v>211.87</v>
      </c>
      <c r="C75" s="9">
        <v>321.37</v>
      </c>
      <c r="D75" s="9">
        <v>321.37</v>
      </c>
      <c r="E75" s="9">
        <v>531.37</v>
      </c>
      <c r="F75" s="9">
        <v>531.37</v>
      </c>
      <c r="G75" s="9">
        <v>531.37</v>
      </c>
      <c r="H75" s="9">
        <v>790.37</v>
      </c>
      <c r="I75" s="9">
        <v>1167.47</v>
      </c>
      <c r="J75" s="9">
        <v>2213.4699999999998</v>
      </c>
      <c r="K75" s="9">
        <v>2862.02</v>
      </c>
      <c r="L75" s="9">
        <v>3279.22</v>
      </c>
      <c r="M75" s="9">
        <v>3873.62</v>
      </c>
      <c r="N75" s="9">
        <v>4544.47</v>
      </c>
      <c r="O75" s="9">
        <v>4744.47</v>
      </c>
      <c r="P75" s="9">
        <v>4744.47</v>
      </c>
      <c r="Q75" s="9">
        <v>4844.47</v>
      </c>
      <c r="R75" s="9">
        <v>4844.47</v>
      </c>
      <c r="S75" s="9">
        <v>4844.47</v>
      </c>
      <c r="T75" s="9">
        <v>4844.47</v>
      </c>
      <c r="U75" s="9">
        <v>4844.47</v>
      </c>
      <c r="V75" s="9">
        <v>4944.47</v>
      </c>
      <c r="W75" s="9">
        <v>4944.47</v>
      </c>
      <c r="X75" s="9">
        <v>4944.47</v>
      </c>
      <c r="Y75" s="9">
        <v>4944.47</v>
      </c>
      <c r="Z75" s="9">
        <v>4944.47</v>
      </c>
      <c r="AA75" s="9">
        <v>5044.47</v>
      </c>
      <c r="AB75" s="9">
        <v>5044.47</v>
      </c>
      <c r="AC75" s="9">
        <v>5044.47</v>
      </c>
      <c r="AD75" s="9">
        <v>5044.47</v>
      </c>
      <c r="AE75" s="9">
        <v>5044.47</v>
      </c>
      <c r="AF75" s="9">
        <v>5044.47</v>
      </c>
      <c r="AG75" s="9">
        <v>5044.47</v>
      </c>
      <c r="AH75" s="9">
        <v>5044.47</v>
      </c>
      <c r="AI75" s="9">
        <v>5044.47</v>
      </c>
      <c r="AJ75" s="9">
        <v>5044.47</v>
      </c>
      <c r="AK75" s="9">
        <v>5044.47</v>
      </c>
    </row>
    <row r="76" spans="1:37" x14ac:dyDescent="0.35">
      <c r="A76" s="9" t="s">
        <v>76</v>
      </c>
      <c r="B76" s="9">
        <v>37153.129999999997</v>
      </c>
      <c r="C76" s="9">
        <v>37660.43</v>
      </c>
      <c r="D76" s="9">
        <v>38118.22</v>
      </c>
      <c r="E76" s="9">
        <v>38259.599999999999</v>
      </c>
      <c r="F76" s="9">
        <v>38259.599999999999</v>
      </c>
      <c r="G76" s="9">
        <v>38259.599999999999</v>
      </c>
      <c r="H76" s="9">
        <v>38282.800000000003</v>
      </c>
      <c r="I76" s="9">
        <v>39216.800000000003</v>
      </c>
      <c r="J76" s="9">
        <v>39216.800000000003</v>
      </c>
      <c r="K76" s="9">
        <v>39411.199999999997</v>
      </c>
      <c r="L76" s="9">
        <v>40051.21</v>
      </c>
      <c r="M76" s="9">
        <v>40321.21</v>
      </c>
      <c r="N76" s="9">
        <v>40321.21</v>
      </c>
      <c r="O76" s="9">
        <v>40716.21</v>
      </c>
      <c r="P76" s="9">
        <v>40716.21</v>
      </c>
      <c r="Q76" s="9">
        <v>40716.21</v>
      </c>
      <c r="R76" s="9">
        <v>40961.21</v>
      </c>
      <c r="S76" s="9">
        <v>40961.21</v>
      </c>
      <c r="T76" s="9">
        <v>40961.21</v>
      </c>
      <c r="U76" s="9">
        <v>40961.21</v>
      </c>
      <c r="V76" s="9">
        <v>40961.21</v>
      </c>
      <c r="W76" s="9">
        <v>40961.21</v>
      </c>
      <c r="X76" s="9">
        <v>40961.21</v>
      </c>
      <c r="Y76" s="9">
        <v>41261.21</v>
      </c>
      <c r="Z76" s="9">
        <v>41261.21</v>
      </c>
      <c r="AA76" s="9">
        <v>41561.21</v>
      </c>
      <c r="AB76" s="9">
        <v>42161.2</v>
      </c>
      <c r="AC76" s="9">
        <v>42161.2</v>
      </c>
      <c r="AD76" s="9">
        <v>42161.2</v>
      </c>
      <c r="AE76" s="9">
        <v>42161.2</v>
      </c>
      <c r="AF76" s="9">
        <v>42161.2</v>
      </c>
      <c r="AG76" s="9">
        <v>42161.2</v>
      </c>
      <c r="AH76" s="9">
        <v>42161.2</v>
      </c>
      <c r="AI76" s="9">
        <v>42161.2</v>
      </c>
      <c r="AJ76" s="9">
        <v>42161.2</v>
      </c>
      <c r="AK76" s="9">
        <v>42161.2</v>
      </c>
    </row>
    <row r="78" spans="1:37" ht="18.5" x14ac:dyDescent="0.45">
      <c r="A78" s="10" t="s">
        <v>82</v>
      </c>
    </row>
    <row r="79" spans="1:37" x14ac:dyDescent="0.35">
      <c r="A79" s="9" t="s">
        <v>34</v>
      </c>
      <c r="B79" s="9" t="s">
        <v>35</v>
      </c>
      <c r="C79" s="9" t="s">
        <v>36</v>
      </c>
      <c r="D79" s="9" t="s">
        <v>37</v>
      </c>
      <c r="E79" s="9" t="s">
        <v>38</v>
      </c>
      <c r="F79" s="9" t="s">
        <v>39</v>
      </c>
      <c r="G79" s="9" t="s">
        <v>40</v>
      </c>
      <c r="H79" s="9" t="s">
        <v>41</v>
      </c>
      <c r="I79" s="9" t="s">
        <v>42</v>
      </c>
      <c r="J79" s="9" t="s">
        <v>43</v>
      </c>
      <c r="K79" s="9" t="s">
        <v>44</v>
      </c>
      <c r="L79" s="9" t="s">
        <v>45</v>
      </c>
      <c r="M79" s="9" t="s">
        <v>46</v>
      </c>
      <c r="N79" s="9" t="s">
        <v>47</v>
      </c>
      <c r="O79" s="9" t="s">
        <v>48</v>
      </c>
      <c r="P79" s="9" t="s">
        <v>49</v>
      </c>
      <c r="Q79" s="9" t="s">
        <v>50</v>
      </c>
      <c r="R79" s="9" t="s">
        <v>51</v>
      </c>
      <c r="S79" s="9" t="s">
        <v>52</v>
      </c>
      <c r="T79" s="9" t="s">
        <v>53</v>
      </c>
      <c r="U79" s="9" t="s">
        <v>54</v>
      </c>
      <c r="V79" s="9" t="s">
        <v>55</v>
      </c>
      <c r="W79" s="9" t="s">
        <v>56</v>
      </c>
      <c r="X79" s="9" t="s">
        <v>57</v>
      </c>
      <c r="Y79" s="9" t="s">
        <v>58</v>
      </c>
      <c r="Z79" s="9" t="s">
        <v>59</v>
      </c>
      <c r="AA79" s="9" t="s">
        <v>60</v>
      </c>
      <c r="AB79" s="9" t="s">
        <v>61</v>
      </c>
      <c r="AC79" s="9" t="s">
        <v>62</v>
      </c>
      <c r="AD79" s="9" t="s">
        <v>63</v>
      </c>
      <c r="AE79" s="9" t="s">
        <v>64</v>
      </c>
      <c r="AF79" s="9" t="s">
        <v>65</v>
      </c>
      <c r="AG79" s="9" t="s">
        <v>66</v>
      </c>
      <c r="AH79" s="9" t="s">
        <v>67</v>
      </c>
      <c r="AI79" s="9" t="s">
        <v>68</v>
      </c>
      <c r="AJ79" s="9" t="s">
        <v>69</v>
      </c>
      <c r="AK79" s="9" t="s">
        <v>70</v>
      </c>
    </row>
    <row r="80" spans="1:37" x14ac:dyDescent="0.35">
      <c r="A80" s="9" t="s">
        <v>71</v>
      </c>
      <c r="B80" s="9">
        <v>561.76</v>
      </c>
      <c r="C80" s="9">
        <v>559.16</v>
      </c>
      <c r="D80" s="9">
        <v>566.86</v>
      </c>
      <c r="E80" s="9">
        <v>566.61</v>
      </c>
      <c r="F80" s="9">
        <v>662.61</v>
      </c>
      <c r="G80" s="9">
        <v>662.61</v>
      </c>
      <c r="H80" s="9">
        <v>662.61</v>
      </c>
      <c r="I80" s="9">
        <v>1055.6099999999999</v>
      </c>
      <c r="J80" s="9">
        <v>1055.6099999999999</v>
      </c>
      <c r="K80" s="9">
        <v>1055.6099999999999</v>
      </c>
      <c r="L80" s="9">
        <v>1055.6099999999999</v>
      </c>
      <c r="M80" s="9">
        <v>1055.6099999999999</v>
      </c>
      <c r="N80" s="9">
        <v>1055.6099999999999</v>
      </c>
      <c r="O80" s="9">
        <v>1055.6099999999999</v>
      </c>
      <c r="P80" s="9">
        <v>1055.6099999999999</v>
      </c>
      <c r="Q80" s="9">
        <v>1055.6099999999999</v>
      </c>
      <c r="R80" s="9">
        <v>1055.6099999999999</v>
      </c>
      <c r="S80" s="9">
        <v>1055.6099999999999</v>
      </c>
      <c r="T80" s="9">
        <v>1055.6099999999999</v>
      </c>
      <c r="U80" s="9">
        <v>1055.6099999999999</v>
      </c>
      <c r="V80" s="9">
        <v>1055.6099999999999</v>
      </c>
      <c r="W80" s="9">
        <v>1055.6099999999999</v>
      </c>
      <c r="X80" s="9">
        <v>1055.6099999999999</v>
      </c>
      <c r="Y80" s="9">
        <v>1055.6099999999999</v>
      </c>
      <c r="Z80" s="9">
        <v>1055.6099999999999</v>
      </c>
      <c r="AA80" s="9">
        <v>1055.6099999999999</v>
      </c>
      <c r="AB80" s="9">
        <v>1055.6099999999999</v>
      </c>
      <c r="AC80" s="9">
        <v>1055.6099999999999</v>
      </c>
      <c r="AD80" s="9">
        <v>1055.6099999999999</v>
      </c>
      <c r="AE80" s="9">
        <v>1055.6099999999999</v>
      </c>
      <c r="AF80" s="9">
        <v>1055.6099999999999</v>
      </c>
      <c r="AG80" s="9">
        <v>1055.6099999999999</v>
      </c>
      <c r="AH80" s="9">
        <v>1055.6099999999999</v>
      </c>
      <c r="AI80" s="9">
        <v>1055.6099999999999</v>
      </c>
      <c r="AJ80" s="9">
        <v>1055.6099999999999</v>
      </c>
      <c r="AK80" s="9">
        <v>1055.6099999999999</v>
      </c>
    </row>
    <row r="81" spans="1:37" x14ac:dyDescent="0.35">
      <c r="A81" s="9" t="s">
        <v>72</v>
      </c>
      <c r="B81" s="9">
        <v>2412.3000000000002</v>
      </c>
      <c r="C81" s="9">
        <v>2412.3000000000002</v>
      </c>
      <c r="D81" s="9">
        <v>2412.3000000000002</v>
      </c>
      <c r="E81" s="9">
        <v>2412.3000000000002</v>
      </c>
      <c r="F81" s="9">
        <v>2412.3000000000002</v>
      </c>
      <c r="G81" s="9">
        <v>2743</v>
      </c>
      <c r="H81" s="9">
        <v>2758</v>
      </c>
      <c r="I81" s="9">
        <v>2758</v>
      </c>
      <c r="J81" s="9">
        <v>2758</v>
      </c>
      <c r="K81" s="9">
        <v>3058</v>
      </c>
      <c r="L81" s="9">
        <v>3058</v>
      </c>
      <c r="M81" s="9">
        <v>3058</v>
      </c>
      <c r="N81" s="9">
        <v>3058</v>
      </c>
      <c r="O81" s="9">
        <v>3058</v>
      </c>
      <c r="P81" s="9">
        <v>2758</v>
      </c>
      <c r="Q81" s="9">
        <v>2758</v>
      </c>
      <c r="R81" s="9">
        <v>2758</v>
      </c>
      <c r="S81" s="9">
        <v>2758</v>
      </c>
      <c r="T81" s="9">
        <v>2758</v>
      </c>
      <c r="U81" s="9">
        <v>2758</v>
      </c>
      <c r="V81" s="9">
        <v>2758</v>
      </c>
      <c r="W81" s="9">
        <v>2758</v>
      </c>
      <c r="X81" s="9">
        <v>2758</v>
      </c>
      <c r="Y81" s="9">
        <v>2758</v>
      </c>
      <c r="Z81" s="9">
        <v>2758</v>
      </c>
      <c r="AA81" s="9">
        <v>2758</v>
      </c>
      <c r="AB81" s="9">
        <v>2758</v>
      </c>
      <c r="AC81" s="9">
        <v>2758</v>
      </c>
      <c r="AD81" s="9">
        <v>2758</v>
      </c>
      <c r="AE81" s="9">
        <v>2758</v>
      </c>
      <c r="AF81" s="9">
        <v>2758</v>
      </c>
      <c r="AG81" s="9">
        <v>2758</v>
      </c>
      <c r="AH81" s="9">
        <v>2758</v>
      </c>
      <c r="AI81" s="9">
        <v>2758</v>
      </c>
      <c r="AJ81" s="9">
        <v>2758</v>
      </c>
      <c r="AK81" s="9">
        <v>2758</v>
      </c>
    </row>
    <row r="82" spans="1:37" x14ac:dyDescent="0.35">
      <c r="A82" s="9" t="s">
        <v>73</v>
      </c>
      <c r="B82" s="9">
        <v>2122.66</v>
      </c>
      <c r="C82" s="9">
        <v>2122.66</v>
      </c>
      <c r="D82" s="9">
        <v>2122.66</v>
      </c>
      <c r="E82" s="9">
        <v>3727.16</v>
      </c>
      <c r="F82" s="9">
        <v>5248.16</v>
      </c>
      <c r="G82" s="9">
        <v>5931.16</v>
      </c>
      <c r="H82" s="9">
        <v>5931.16</v>
      </c>
      <c r="I82" s="9">
        <v>5931.16</v>
      </c>
      <c r="J82" s="9">
        <v>5931.16</v>
      </c>
      <c r="K82" s="9">
        <v>5931.16</v>
      </c>
      <c r="L82" s="9">
        <v>5931.16</v>
      </c>
      <c r="M82" s="9">
        <v>5931.16</v>
      </c>
      <c r="N82" s="9">
        <v>5931.16</v>
      </c>
      <c r="O82" s="9">
        <v>7120.16</v>
      </c>
      <c r="P82" s="9">
        <v>7120.16</v>
      </c>
      <c r="Q82" s="9">
        <v>7120.16</v>
      </c>
      <c r="R82" s="9">
        <v>7120.16</v>
      </c>
      <c r="S82" s="9">
        <v>7120.16</v>
      </c>
      <c r="T82" s="9">
        <v>7120.16</v>
      </c>
      <c r="U82" s="9">
        <v>7120.16</v>
      </c>
      <c r="V82" s="9">
        <v>7120.16</v>
      </c>
      <c r="W82" s="9">
        <v>7120.16</v>
      </c>
      <c r="X82" s="9">
        <v>7120.16</v>
      </c>
      <c r="Y82" s="9">
        <v>7920.16</v>
      </c>
      <c r="Z82" s="9">
        <v>7920.16</v>
      </c>
      <c r="AA82" s="9">
        <v>7920.16</v>
      </c>
      <c r="AB82" s="9">
        <v>7920.16</v>
      </c>
      <c r="AC82" s="9">
        <v>7920.16</v>
      </c>
      <c r="AD82" s="9">
        <v>7920.16</v>
      </c>
      <c r="AE82" s="9">
        <v>7920.16</v>
      </c>
      <c r="AF82" s="9">
        <v>7920.16</v>
      </c>
      <c r="AG82" s="9">
        <v>7920.16</v>
      </c>
      <c r="AH82" s="9">
        <v>7920.16</v>
      </c>
      <c r="AI82" s="9">
        <v>7920.16</v>
      </c>
      <c r="AJ82" s="9">
        <v>7920.16</v>
      </c>
      <c r="AK82" s="9">
        <v>7920.16</v>
      </c>
    </row>
    <row r="83" spans="1:37" x14ac:dyDescent="0.35">
      <c r="A83" s="9" t="s">
        <v>2</v>
      </c>
      <c r="B83" s="9">
        <v>6160</v>
      </c>
      <c r="C83" s="9">
        <v>6160</v>
      </c>
      <c r="D83" s="9">
        <v>6160</v>
      </c>
      <c r="E83" s="9">
        <v>6160</v>
      </c>
      <c r="F83" s="9">
        <v>6160</v>
      </c>
      <c r="G83" s="9">
        <v>6160</v>
      </c>
      <c r="H83" s="9">
        <v>4275</v>
      </c>
      <c r="I83" s="9">
        <v>4275</v>
      </c>
      <c r="J83" s="9">
        <v>3166.5</v>
      </c>
      <c r="K83" s="9">
        <v>306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</row>
    <row r="84" spans="1:37" x14ac:dyDescent="0.35">
      <c r="A84" s="9" t="s">
        <v>3</v>
      </c>
      <c r="B84" s="9">
        <v>11450</v>
      </c>
      <c r="C84" s="9">
        <v>11990</v>
      </c>
      <c r="D84" s="9">
        <v>11990</v>
      </c>
      <c r="E84" s="9">
        <v>11990</v>
      </c>
      <c r="F84" s="9">
        <v>11990</v>
      </c>
      <c r="G84" s="9">
        <v>11990</v>
      </c>
      <c r="H84" s="9">
        <v>11990</v>
      </c>
      <c r="I84" s="9">
        <v>11990</v>
      </c>
      <c r="J84" s="9">
        <v>13640</v>
      </c>
      <c r="K84" s="9">
        <v>13640</v>
      </c>
      <c r="L84" s="9">
        <v>13640</v>
      </c>
      <c r="M84" s="9">
        <v>12815</v>
      </c>
      <c r="N84" s="9">
        <v>11055</v>
      </c>
      <c r="O84" s="9">
        <v>11055</v>
      </c>
      <c r="P84" s="9">
        <v>11055</v>
      </c>
      <c r="Q84" s="9">
        <v>9720</v>
      </c>
      <c r="R84" s="9">
        <v>7705</v>
      </c>
      <c r="S84" s="9">
        <v>7690</v>
      </c>
      <c r="T84" s="9">
        <v>7690</v>
      </c>
      <c r="U84" s="9">
        <v>7690</v>
      </c>
      <c r="V84" s="9">
        <v>7690</v>
      </c>
      <c r="W84" s="9">
        <v>7690</v>
      </c>
      <c r="X84" s="9">
        <v>7690</v>
      </c>
      <c r="Y84" s="9">
        <v>8625</v>
      </c>
      <c r="Z84" s="9">
        <v>8625</v>
      </c>
      <c r="AA84" s="9">
        <v>9560</v>
      </c>
      <c r="AB84" s="9">
        <v>10400</v>
      </c>
      <c r="AC84" s="9">
        <v>10400</v>
      </c>
      <c r="AD84" s="9">
        <v>10400</v>
      </c>
      <c r="AE84" s="9">
        <v>10400</v>
      </c>
      <c r="AF84" s="9">
        <v>10400</v>
      </c>
      <c r="AG84" s="9">
        <v>10400</v>
      </c>
      <c r="AH84" s="9">
        <v>10400</v>
      </c>
      <c r="AI84" s="9">
        <v>10400</v>
      </c>
      <c r="AJ84" s="9">
        <v>10400</v>
      </c>
      <c r="AK84" s="9">
        <v>10400</v>
      </c>
    </row>
    <row r="85" spans="1:37" x14ac:dyDescent="0.35">
      <c r="A85" s="9" t="s">
        <v>74</v>
      </c>
      <c r="B85" s="9">
        <v>375.86</v>
      </c>
      <c r="C85" s="9">
        <v>340.18</v>
      </c>
      <c r="D85" s="9">
        <v>340.18</v>
      </c>
      <c r="E85" s="9">
        <v>340.18</v>
      </c>
      <c r="F85" s="9">
        <v>340.18</v>
      </c>
      <c r="G85" s="9">
        <v>340.18</v>
      </c>
      <c r="H85" s="9">
        <v>373.88</v>
      </c>
      <c r="I85" s="9">
        <v>373.88</v>
      </c>
      <c r="J85" s="9">
        <v>436.28</v>
      </c>
      <c r="K85" s="9">
        <v>656.28</v>
      </c>
      <c r="L85" s="9">
        <v>798.28</v>
      </c>
      <c r="M85" s="9">
        <v>1098.28</v>
      </c>
      <c r="N85" s="9">
        <v>1098.28</v>
      </c>
      <c r="O85" s="9">
        <v>1098.28</v>
      </c>
      <c r="P85" s="9">
        <v>1098.28</v>
      </c>
      <c r="Q85" s="9">
        <v>1098.28</v>
      </c>
      <c r="R85" s="9">
        <v>1098.28</v>
      </c>
      <c r="S85" s="9">
        <v>1098.28</v>
      </c>
      <c r="T85" s="9">
        <v>1098.28</v>
      </c>
      <c r="U85" s="9">
        <v>1098.28</v>
      </c>
      <c r="V85" s="9">
        <v>1098.28</v>
      </c>
      <c r="W85" s="9">
        <v>1098.28</v>
      </c>
      <c r="X85" s="9">
        <v>1098.28</v>
      </c>
      <c r="Y85" s="9">
        <v>1098.28</v>
      </c>
      <c r="Z85" s="9">
        <v>1098.28</v>
      </c>
      <c r="AA85" s="9">
        <v>1098.28</v>
      </c>
      <c r="AB85" s="9">
        <v>1098.28</v>
      </c>
      <c r="AC85" s="9">
        <v>1098.28</v>
      </c>
      <c r="AD85" s="9">
        <v>1098.28</v>
      </c>
      <c r="AE85" s="9">
        <v>1098.28</v>
      </c>
      <c r="AF85" s="9">
        <v>1098.28</v>
      </c>
      <c r="AG85" s="9">
        <v>1098.28</v>
      </c>
      <c r="AH85" s="9">
        <v>1098.28</v>
      </c>
      <c r="AI85" s="9">
        <v>1098.28</v>
      </c>
      <c r="AJ85" s="9">
        <v>1098.28</v>
      </c>
      <c r="AK85" s="9">
        <v>1098.28</v>
      </c>
    </row>
    <row r="86" spans="1:37" x14ac:dyDescent="0.35">
      <c r="A86" s="9" t="s">
        <v>75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491.15</v>
      </c>
      <c r="H86" s="9">
        <v>579.66</v>
      </c>
      <c r="I86" s="9">
        <v>865.66</v>
      </c>
      <c r="J86" s="9">
        <v>1144.46</v>
      </c>
      <c r="K86" s="9">
        <v>1441.46</v>
      </c>
      <c r="L86" s="9">
        <v>1761.46</v>
      </c>
      <c r="M86" s="9">
        <v>2341.46</v>
      </c>
      <c r="N86" s="9">
        <v>2821.46</v>
      </c>
      <c r="O86" s="9">
        <v>3301.46</v>
      </c>
      <c r="P86" s="9">
        <v>3601.46</v>
      </c>
      <c r="Q86" s="9">
        <v>4601.46</v>
      </c>
      <c r="R86" s="9">
        <v>4601.46</v>
      </c>
      <c r="S86" s="9">
        <v>4601.46</v>
      </c>
      <c r="T86" s="9">
        <v>4601.46</v>
      </c>
      <c r="U86" s="9">
        <v>4601.46</v>
      </c>
      <c r="V86" s="9">
        <v>4601.46</v>
      </c>
      <c r="W86" s="9">
        <v>4601.46</v>
      </c>
      <c r="X86" s="9">
        <v>4601.46</v>
      </c>
      <c r="Y86" s="9">
        <v>4601.46</v>
      </c>
      <c r="Z86" s="9">
        <v>4601.46</v>
      </c>
      <c r="AA86" s="9">
        <v>4601.46</v>
      </c>
      <c r="AB86" s="9">
        <v>4601.46</v>
      </c>
      <c r="AC86" s="9">
        <v>4601.46</v>
      </c>
      <c r="AD86" s="9">
        <v>4601.46</v>
      </c>
      <c r="AE86" s="9">
        <v>4601.46</v>
      </c>
      <c r="AF86" s="9">
        <v>4601.46</v>
      </c>
      <c r="AG86" s="9">
        <v>4601.46</v>
      </c>
      <c r="AH86" s="9">
        <v>4601.46</v>
      </c>
      <c r="AI86" s="9">
        <v>4601.46</v>
      </c>
      <c r="AJ86" s="9">
        <v>4601.46</v>
      </c>
      <c r="AK86" s="9">
        <v>4601.46</v>
      </c>
    </row>
    <row r="87" spans="1:37" x14ac:dyDescent="0.35">
      <c r="A87" s="9" t="s">
        <v>4</v>
      </c>
      <c r="B87" s="9">
        <v>69.3</v>
      </c>
      <c r="C87" s="9">
        <v>465</v>
      </c>
      <c r="D87" s="9">
        <v>547</v>
      </c>
      <c r="E87" s="9">
        <v>829.7</v>
      </c>
      <c r="F87" s="9">
        <v>1255.5999999999999</v>
      </c>
      <c r="G87" s="9">
        <v>1395.8</v>
      </c>
      <c r="H87" s="9">
        <v>1890.5</v>
      </c>
      <c r="I87" s="9">
        <v>1998.5</v>
      </c>
      <c r="J87" s="9">
        <v>2047.5</v>
      </c>
      <c r="K87" s="9">
        <v>2756.35</v>
      </c>
      <c r="L87" s="9">
        <v>3383.35</v>
      </c>
      <c r="M87" s="9">
        <v>3833.35</v>
      </c>
      <c r="N87" s="9">
        <v>4333.3500000000004</v>
      </c>
      <c r="O87" s="9">
        <v>4833.3500000000004</v>
      </c>
      <c r="P87" s="9">
        <v>5333.35</v>
      </c>
      <c r="Q87" s="9">
        <v>5413.35</v>
      </c>
      <c r="R87" s="9">
        <v>5493.35</v>
      </c>
      <c r="S87" s="9">
        <v>5573.35</v>
      </c>
      <c r="T87" s="9">
        <v>5653.35</v>
      </c>
      <c r="U87" s="9">
        <v>5733.35</v>
      </c>
      <c r="V87" s="9">
        <v>5813.35</v>
      </c>
      <c r="W87" s="9">
        <v>5893.35</v>
      </c>
      <c r="X87" s="9">
        <v>5973.35</v>
      </c>
      <c r="Y87" s="9">
        <v>6053.35</v>
      </c>
      <c r="Z87" s="9">
        <v>6133.35</v>
      </c>
      <c r="AA87" s="9">
        <v>6213.35</v>
      </c>
      <c r="AB87" s="9">
        <v>6293.35</v>
      </c>
      <c r="AC87" s="9">
        <v>6373.35</v>
      </c>
      <c r="AD87" s="9">
        <v>6453.35</v>
      </c>
      <c r="AE87" s="9">
        <v>6533.35</v>
      </c>
      <c r="AF87" s="9">
        <v>6613.35</v>
      </c>
      <c r="AG87" s="9">
        <v>6693.35</v>
      </c>
      <c r="AH87" s="9">
        <v>6773.35</v>
      </c>
      <c r="AI87" s="9">
        <v>6833.35</v>
      </c>
      <c r="AJ87" s="9">
        <v>6833.35</v>
      </c>
      <c r="AK87" s="9">
        <v>6833.35</v>
      </c>
    </row>
    <row r="88" spans="1:37" x14ac:dyDescent="0.35">
      <c r="A88" s="9" t="s">
        <v>76</v>
      </c>
      <c r="B88" s="9">
        <v>8532.77</v>
      </c>
      <c r="C88" s="9">
        <v>8438.09</v>
      </c>
      <c r="D88" s="9">
        <v>8438.09</v>
      </c>
      <c r="E88" s="9">
        <v>8444.09</v>
      </c>
      <c r="F88" s="9">
        <v>8452.09</v>
      </c>
      <c r="G88" s="9">
        <v>8470.49</v>
      </c>
      <c r="H88" s="9">
        <v>8531.49</v>
      </c>
      <c r="I88" s="9">
        <v>8531.49</v>
      </c>
      <c r="J88" s="9">
        <v>8562.49</v>
      </c>
      <c r="K88" s="9">
        <v>8562.49</v>
      </c>
      <c r="L88" s="9">
        <v>8953.09</v>
      </c>
      <c r="M88" s="9">
        <v>8953.09</v>
      </c>
      <c r="N88" s="9">
        <v>9018.09</v>
      </c>
      <c r="O88" s="9">
        <v>9018.09</v>
      </c>
      <c r="P88" s="9">
        <v>9058.09</v>
      </c>
      <c r="Q88" s="9">
        <v>9058.09</v>
      </c>
      <c r="R88" s="9">
        <v>9098.09</v>
      </c>
      <c r="S88" s="9">
        <v>9098.09</v>
      </c>
      <c r="T88" s="9">
        <v>9138.09</v>
      </c>
      <c r="U88" s="9">
        <v>9138.09</v>
      </c>
      <c r="V88" s="9">
        <v>9178.09</v>
      </c>
      <c r="W88" s="9">
        <v>9178.09</v>
      </c>
      <c r="X88" s="9">
        <v>9218.09</v>
      </c>
      <c r="Y88" s="9">
        <v>9218.09</v>
      </c>
      <c r="Z88" s="9">
        <v>9258.09</v>
      </c>
      <c r="AA88" s="9">
        <v>9258.09</v>
      </c>
      <c r="AB88" s="9">
        <v>9298.09</v>
      </c>
      <c r="AC88" s="9">
        <v>9298.09</v>
      </c>
      <c r="AD88" s="9">
        <v>9358.09</v>
      </c>
      <c r="AE88" s="9">
        <v>9358.09</v>
      </c>
      <c r="AF88" s="9">
        <v>9398.09</v>
      </c>
      <c r="AG88" s="9">
        <v>9398.09</v>
      </c>
      <c r="AH88" s="9">
        <v>9458.09</v>
      </c>
      <c r="AI88" s="9">
        <v>9458.09</v>
      </c>
      <c r="AJ88" s="9">
        <v>9498.09</v>
      </c>
      <c r="AK88" s="9">
        <v>9498.09</v>
      </c>
    </row>
    <row r="90" spans="1:37" ht="18.5" x14ac:dyDescent="0.45">
      <c r="A90" s="10" t="s">
        <v>83</v>
      </c>
    </row>
    <row r="91" spans="1:37" x14ac:dyDescent="0.35">
      <c r="A91" s="9" t="s">
        <v>34</v>
      </c>
      <c r="B91" s="9" t="s">
        <v>35</v>
      </c>
      <c r="C91" s="9" t="s">
        <v>36</v>
      </c>
      <c r="D91" s="9" t="s">
        <v>37</v>
      </c>
      <c r="E91" s="9" t="s">
        <v>38</v>
      </c>
      <c r="F91" s="9" t="s">
        <v>39</v>
      </c>
      <c r="G91" s="9" t="s">
        <v>40</v>
      </c>
      <c r="H91" s="9" t="s">
        <v>41</v>
      </c>
      <c r="I91" s="9" t="s">
        <v>42</v>
      </c>
      <c r="J91" s="9" t="s">
        <v>43</v>
      </c>
      <c r="K91" s="9" t="s">
        <v>44</v>
      </c>
      <c r="L91" s="9" t="s">
        <v>45</v>
      </c>
      <c r="M91" s="9" t="s">
        <v>46</v>
      </c>
      <c r="N91" s="9" t="s">
        <v>47</v>
      </c>
      <c r="O91" s="9" t="s">
        <v>48</v>
      </c>
      <c r="P91" s="9" t="s">
        <v>49</v>
      </c>
      <c r="Q91" s="9" t="s">
        <v>50</v>
      </c>
      <c r="R91" s="9" t="s">
        <v>51</v>
      </c>
      <c r="S91" s="9" t="s">
        <v>52</v>
      </c>
      <c r="T91" s="9" t="s">
        <v>53</v>
      </c>
      <c r="U91" s="9" t="s">
        <v>54</v>
      </c>
      <c r="V91" s="9" t="s">
        <v>55</v>
      </c>
      <c r="W91" s="9" t="s">
        <v>56</v>
      </c>
      <c r="X91" s="9" t="s">
        <v>57</v>
      </c>
      <c r="Y91" s="9" t="s">
        <v>58</v>
      </c>
      <c r="Z91" s="9" t="s">
        <v>59</v>
      </c>
      <c r="AA91" s="9" t="s">
        <v>60</v>
      </c>
      <c r="AB91" s="9" t="s">
        <v>61</v>
      </c>
      <c r="AC91" s="9" t="s">
        <v>62</v>
      </c>
      <c r="AD91" s="9" t="s">
        <v>63</v>
      </c>
      <c r="AE91" s="9" t="s">
        <v>64</v>
      </c>
      <c r="AF91" s="9" t="s">
        <v>65</v>
      </c>
      <c r="AG91" s="9" t="s">
        <v>66</v>
      </c>
      <c r="AH91" s="9" t="s">
        <v>67</v>
      </c>
      <c r="AI91" s="9" t="s">
        <v>68</v>
      </c>
      <c r="AJ91" s="9" t="s">
        <v>69</v>
      </c>
      <c r="AK91" s="9" t="s">
        <v>70</v>
      </c>
    </row>
    <row r="92" spans="1:37" x14ac:dyDescent="0.35">
      <c r="A92" s="9" t="s">
        <v>71</v>
      </c>
      <c r="B92" s="9">
        <v>250.71</v>
      </c>
      <c r="C92" s="9">
        <v>250.71</v>
      </c>
      <c r="D92" s="9">
        <v>250.71</v>
      </c>
      <c r="E92" s="9">
        <v>250.71</v>
      </c>
      <c r="F92" s="9">
        <v>250.71</v>
      </c>
      <c r="G92" s="9">
        <v>250.71</v>
      </c>
      <c r="H92" s="9">
        <v>253.74</v>
      </c>
      <c r="I92" s="9">
        <v>256.77</v>
      </c>
      <c r="J92" s="9">
        <v>262.83</v>
      </c>
      <c r="K92" s="9">
        <v>262.83</v>
      </c>
      <c r="L92" s="9">
        <v>262.83</v>
      </c>
      <c r="M92" s="9">
        <v>262.83</v>
      </c>
      <c r="N92" s="9">
        <v>262.83</v>
      </c>
      <c r="O92" s="9">
        <v>262.83</v>
      </c>
      <c r="P92" s="9">
        <v>262.83</v>
      </c>
      <c r="Q92" s="9">
        <v>262.83</v>
      </c>
      <c r="R92" s="9">
        <v>262.83</v>
      </c>
      <c r="S92" s="9">
        <v>262.83</v>
      </c>
      <c r="T92" s="9">
        <v>262.83</v>
      </c>
      <c r="U92" s="9">
        <v>262.83</v>
      </c>
      <c r="V92" s="9">
        <v>262.83</v>
      </c>
      <c r="W92" s="9">
        <v>262.83</v>
      </c>
      <c r="X92" s="9">
        <v>262.83</v>
      </c>
      <c r="Y92" s="9">
        <v>262.83</v>
      </c>
      <c r="Z92" s="9">
        <v>262.83</v>
      </c>
      <c r="AA92" s="9">
        <v>262.83</v>
      </c>
      <c r="AB92" s="9">
        <v>262.83</v>
      </c>
      <c r="AC92" s="9">
        <v>262.83</v>
      </c>
      <c r="AD92" s="9">
        <v>262.83</v>
      </c>
      <c r="AE92" s="9">
        <v>262.83</v>
      </c>
      <c r="AF92" s="9">
        <v>262.83</v>
      </c>
      <c r="AG92" s="9">
        <v>262.83</v>
      </c>
      <c r="AH92" s="9">
        <v>262.83</v>
      </c>
      <c r="AI92" s="9">
        <v>262.83</v>
      </c>
      <c r="AJ92" s="9">
        <v>262.83</v>
      </c>
      <c r="AK92" s="9">
        <v>262.83</v>
      </c>
    </row>
    <row r="93" spans="1:37" x14ac:dyDescent="0.35">
      <c r="A93" s="9" t="s">
        <v>72</v>
      </c>
      <c r="B93" s="9">
        <v>127.77</v>
      </c>
      <c r="C93" s="9">
        <v>127.77</v>
      </c>
      <c r="D93" s="9">
        <v>127.77</v>
      </c>
      <c r="E93" s="9">
        <v>127.77</v>
      </c>
      <c r="F93" s="9">
        <v>127.77</v>
      </c>
      <c r="G93" s="9">
        <v>127.77</v>
      </c>
      <c r="H93" s="9">
        <v>127.77</v>
      </c>
      <c r="I93" s="9">
        <v>127.77</v>
      </c>
      <c r="J93" s="9">
        <v>127.77</v>
      </c>
      <c r="K93" s="9">
        <v>127.77</v>
      </c>
      <c r="L93" s="9">
        <v>127.77</v>
      </c>
      <c r="M93" s="9">
        <v>127.77</v>
      </c>
      <c r="N93" s="9">
        <v>127.77</v>
      </c>
      <c r="O93" s="9">
        <v>127.77</v>
      </c>
      <c r="P93" s="9">
        <v>127.77</v>
      </c>
      <c r="Q93" s="9">
        <v>127.77</v>
      </c>
      <c r="R93" s="9">
        <v>127.77</v>
      </c>
      <c r="S93" s="9">
        <v>127.77</v>
      </c>
      <c r="T93" s="9">
        <v>127.77</v>
      </c>
      <c r="U93" s="9">
        <v>127.77</v>
      </c>
      <c r="V93" s="9">
        <v>127.77</v>
      </c>
      <c r="W93" s="9">
        <v>127.77</v>
      </c>
      <c r="X93" s="9">
        <v>127.77</v>
      </c>
      <c r="Y93" s="9">
        <v>127.77</v>
      </c>
      <c r="Z93" s="9">
        <v>127.77</v>
      </c>
      <c r="AA93" s="9">
        <v>127.77</v>
      </c>
      <c r="AB93" s="9">
        <v>127.77</v>
      </c>
      <c r="AC93" s="9">
        <v>127.77</v>
      </c>
      <c r="AD93" s="9">
        <v>127.77</v>
      </c>
      <c r="AE93" s="9">
        <v>127.77</v>
      </c>
      <c r="AF93" s="9">
        <v>127.77</v>
      </c>
      <c r="AG93" s="9">
        <v>127.77</v>
      </c>
      <c r="AH93" s="9">
        <v>127.77</v>
      </c>
      <c r="AI93" s="9">
        <v>127.77</v>
      </c>
      <c r="AJ93" s="9">
        <v>127.77</v>
      </c>
      <c r="AK93" s="9">
        <v>127.77</v>
      </c>
    </row>
    <row r="94" spans="1:37" x14ac:dyDescent="0.35">
      <c r="A94" s="9" t="s">
        <v>73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50</v>
      </c>
      <c r="P94" s="9">
        <v>50</v>
      </c>
      <c r="Q94" s="9">
        <v>100</v>
      </c>
      <c r="R94" s="9">
        <v>100</v>
      </c>
      <c r="S94" s="9">
        <v>100</v>
      </c>
      <c r="T94" s="9">
        <v>100</v>
      </c>
      <c r="U94" s="9">
        <v>100</v>
      </c>
      <c r="V94" s="9">
        <v>100</v>
      </c>
      <c r="W94" s="9">
        <v>100</v>
      </c>
      <c r="X94" s="9">
        <v>100</v>
      </c>
      <c r="Y94" s="9">
        <v>100</v>
      </c>
      <c r="Z94" s="9">
        <v>100</v>
      </c>
      <c r="AA94" s="9">
        <v>100</v>
      </c>
      <c r="AB94" s="9">
        <v>100</v>
      </c>
      <c r="AC94" s="9">
        <v>100</v>
      </c>
      <c r="AD94" s="9">
        <v>100</v>
      </c>
      <c r="AE94" s="9">
        <v>100</v>
      </c>
      <c r="AF94" s="9">
        <v>100</v>
      </c>
      <c r="AG94" s="9">
        <v>100</v>
      </c>
      <c r="AH94" s="9">
        <v>100</v>
      </c>
      <c r="AI94" s="9">
        <v>100</v>
      </c>
      <c r="AJ94" s="9">
        <v>100</v>
      </c>
      <c r="AK94" s="9">
        <v>100</v>
      </c>
    </row>
    <row r="95" spans="1:37" x14ac:dyDescent="0.35">
      <c r="A95" s="9" t="s">
        <v>2</v>
      </c>
      <c r="B95" s="9">
        <v>97.64</v>
      </c>
      <c r="C95" s="9">
        <v>97.64</v>
      </c>
      <c r="D95" s="9">
        <v>97.64</v>
      </c>
      <c r="E95" s="9">
        <v>97.64</v>
      </c>
      <c r="F95" s="9">
        <v>97.64</v>
      </c>
      <c r="G95" s="9">
        <v>97.64</v>
      </c>
      <c r="H95" s="9">
        <v>97.64</v>
      </c>
      <c r="I95" s="9">
        <v>97.64</v>
      </c>
      <c r="J95" s="9">
        <v>97.64</v>
      </c>
      <c r="K95" s="9">
        <v>97.64</v>
      </c>
      <c r="L95" s="9">
        <v>97.64</v>
      </c>
      <c r="M95" s="9">
        <v>97.64</v>
      </c>
      <c r="N95" s="9">
        <v>97.64</v>
      </c>
      <c r="O95" s="9">
        <v>97.64</v>
      </c>
      <c r="P95" s="9">
        <v>97.64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x14ac:dyDescent="0.35">
      <c r="A96" s="9" t="s">
        <v>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x14ac:dyDescent="0.35">
      <c r="A97" s="9" t="s">
        <v>74</v>
      </c>
      <c r="B97" s="9">
        <v>22</v>
      </c>
      <c r="C97" s="9">
        <v>22</v>
      </c>
      <c r="D97" s="9">
        <v>22</v>
      </c>
      <c r="E97" s="9">
        <v>22</v>
      </c>
      <c r="F97" s="9">
        <v>22</v>
      </c>
      <c r="G97" s="9">
        <v>22</v>
      </c>
      <c r="H97" s="9">
        <v>22</v>
      </c>
      <c r="I97" s="9">
        <v>22</v>
      </c>
      <c r="J97" s="9">
        <v>22</v>
      </c>
      <c r="K97" s="9">
        <v>22</v>
      </c>
      <c r="L97" s="9">
        <v>22</v>
      </c>
      <c r="M97" s="9">
        <v>22</v>
      </c>
      <c r="N97" s="9">
        <v>22</v>
      </c>
      <c r="O97" s="9">
        <v>22</v>
      </c>
      <c r="P97" s="9">
        <v>22</v>
      </c>
      <c r="Q97" s="9">
        <v>22</v>
      </c>
      <c r="R97" s="9">
        <v>22</v>
      </c>
      <c r="S97" s="9">
        <v>22</v>
      </c>
      <c r="T97" s="9">
        <v>22</v>
      </c>
      <c r="U97" s="9">
        <v>22</v>
      </c>
      <c r="V97" s="9">
        <v>22</v>
      </c>
      <c r="W97" s="9">
        <v>22</v>
      </c>
      <c r="X97" s="9">
        <v>22</v>
      </c>
      <c r="Y97" s="9">
        <v>22</v>
      </c>
      <c r="Z97" s="9">
        <v>22</v>
      </c>
      <c r="AA97" s="9">
        <v>22</v>
      </c>
      <c r="AB97" s="9">
        <v>22</v>
      </c>
      <c r="AC97" s="9">
        <v>22</v>
      </c>
      <c r="AD97" s="9">
        <v>22</v>
      </c>
      <c r="AE97" s="9">
        <v>22</v>
      </c>
      <c r="AF97" s="9">
        <v>22</v>
      </c>
      <c r="AG97" s="9">
        <v>22</v>
      </c>
      <c r="AH97" s="9">
        <v>22</v>
      </c>
      <c r="AI97" s="9">
        <v>22</v>
      </c>
      <c r="AJ97" s="9">
        <v>22</v>
      </c>
      <c r="AK97" s="9">
        <v>22</v>
      </c>
    </row>
    <row r="98" spans="1:37" x14ac:dyDescent="0.35">
      <c r="A98" s="9" t="s">
        <v>75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1</v>
      </c>
      <c r="K98" s="9">
        <v>2</v>
      </c>
      <c r="L98" s="9">
        <v>3</v>
      </c>
      <c r="M98" s="9">
        <v>4</v>
      </c>
      <c r="N98" s="9">
        <v>5</v>
      </c>
      <c r="O98" s="9">
        <v>6</v>
      </c>
      <c r="P98" s="9">
        <v>7</v>
      </c>
      <c r="Q98" s="9">
        <v>8</v>
      </c>
      <c r="R98" s="9">
        <v>9</v>
      </c>
      <c r="S98" s="9">
        <v>10</v>
      </c>
      <c r="T98" s="9">
        <v>11</v>
      </c>
      <c r="U98" s="9">
        <v>12</v>
      </c>
      <c r="V98" s="9">
        <v>13</v>
      </c>
      <c r="W98" s="9">
        <v>14</v>
      </c>
      <c r="X98" s="9">
        <v>15</v>
      </c>
      <c r="Y98" s="9">
        <v>16</v>
      </c>
      <c r="Z98" s="9">
        <v>17</v>
      </c>
      <c r="AA98" s="9">
        <v>18</v>
      </c>
      <c r="AB98" s="9">
        <v>19</v>
      </c>
      <c r="AC98" s="9">
        <v>20</v>
      </c>
      <c r="AD98" s="9">
        <v>21</v>
      </c>
      <c r="AE98" s="9">
        <v>22</v>
      </c>
      <c r="AF98" s="9">
        <v>23</v>
      </c>
      <c r="AG98" s="9">
        <v>24</v>
      </c>
      <c r="AH98" s="9">
        <v>25</v>
      </c>
      <c r="AI98" s="9">
        <v>26</v>
      </c>
      <c r="AJ98" s="9">
        <v>27</v>
      </c>
      <c r="AK98" s="9">
        <v>27</v>
      </c>
    </row>
    <row r="99" spans="1:37" x14ac:dyDescent="0.35">
      <c r="A99" s="9" t="s">
        <v>4</v>
      </c>
      <c r="B99" s="9">
        <v>0</v>
      </c>
      <c r="C99" s="9">
        <v>103.95</v>
      </c>
      <c r="D99" s="9">
        <v>103.95</v>
      </c>
      <c r="E99" s="9">
        <v>103.95</v>
      </c>
      <c r="F99" s="9">
        <v>103.95</v>
      </c>
      <c r="G99" s="9">
        <v>103.95</v>
      </c>
      <c r="H99" s="9">
        <v>241.95</v>
      </c>
      <c r="I99" s="9">
        <v>258.45</v>
      </c>
      <c r="J99" s="9">
        <v>258.45</v>
      </c>
      <c r="K99" s="9">
        <v>258.45</v>
      </c>
      <c r="L99" s="9">
        <v>288.45</v>
      </c>
      <c r="M99" s="9">
        <v>288.45</v>
      </c>
      <c r="N99" s="9">
        <v>318.45</v>
      </c>
      <c r="O99" s="9">
        <v>318.45</v>
      </c>
      <c r="P99" s="9">
        <v>348.45</v>
      </c>
      <c r="Q99" s="9">
        <v>348.45</v>
      </c>
      <c r="R99" s="9">
        <v>378.45</v>
      </c>
      <c r="S99" s="9">
        <v>378.45</v>
      </c>
      <c r="T99" s="9">
        <v>408.45</v>
      </c>
      <c r="U99" s="9">
        <v>408.45</v>
      </c>
      <c r="V99" s="9">
        <v>438.45</v>
      </c>
      <c r="W99" s="9">
        <v>438.45</v>
      </c>
      <c r="X99" s="9">
        <v>468.45</v>
      </c>
      <c r="Y99" s="9">
        <v>468.45</v>
      </c>
      <c r="Z99" s="9">
        <v>498.45</v>
      </c>
      <c r="AA99" s="9">
        <v>498.45</v>
      </c>
      <c r="AB99" s="9">
        <v>528.45000000000005</v>
      </c>
      <c r="AC99" s="9">
        <v>528.45000000000005</v>
      </c>
      <c r="AD99" s="9">
        <v>558.45000000000005</v>
      </c>
      <c r="AE99" s="9">
        <v>558.45000000000005</v>
      </c>
      <c r="AF99" s="9">
        <v>588.45000000000005</v>
      </c>
      <c r="AG99" s="9">
        <v>588.45000000000005</v>
      </c>
      <c r="AH99" s="9">
        <v>638.45000000000005</v>
      </c>
      <c r="AI99" s="9">
        <v>638.45000000000005</v>
      </c>
      <c r="AJ99" s="9">
        <v>638.45000000000005</v>
      </c>
      <c r="AK99" s="9">
        <v>638.45000000000005</v>
      </c>
    </row>
    <row r="100" spans="1:37" x14ac:dyDescent="0.35">
      <c r="A100" s="9" t="s">
        <v>76</v>
      </c>
      <c r="B100" s="9">
        <v>5037.79</v>
      </c>
      <c r="C100" s="9">
        <v>5037.79</v>
      </c>
      <c r="D100" s="9">
        <v>5037.79</v>
      </c>
      <c r="E100" s="9">
        <v>5037.79</v>
      </c>
      <c r="F100" s="9">
        <v>5037.79</v>
      </c>
      <c r="G100" s="9">
        <v>5037.79</v>
      </c>
      <c r="H100" s="9">
        <v>5037.79</v>
      </c>
      <c r="I100" s="9">
        <v>5037.79</v>
      </c>
      <c r="J100" s="9">
        <v>5238.79</v>
      </c>
      <c r="K100" s="9">
        <v>5238.79</v>
      </c>
      <c r="L100" s="9">
        <v>5238.79</v>
      </c>
      <c r="M100" s="9">
        <v>5238.79</v>
      </c>
      <c r="N100" s="9">
        <v>5238.79</v>
      </c>
      <c r="O100" s="9">
        <v>5238.79</v>
      </c>
      <c r="P100" s="9">
        <v>5238.79</v>
      </c>
      <c r="Q100" s="9">
        <v>5638.79</v>
      </c>
      <c r="R100" s="9">
        <v>5938.79</v>
      </c>
      <c r="S100" s="9">
        <v>5938.79</v>
      </c>
      <c r="T100" s="9">
        <v>5938.79</v>
      </c>
      <c r="U100" s="9">
        <v>5938.79</v>
      </c>
      <c r="V100" s="9">
        <v>7423.79</v>
      </c>
      <c r="W100" s="9">
        <v>7423.79</v>
      </c>
      <c r="X100" s="9">
        <v>7423.79</v>
      </c>
      <c r="Y100" s="9">
        <v>7423.79</v>
      </c>
      <c r="Z100" s="9">
        <v>7423.79</v>
      </c>
      <c r="AA100" s="9">
        <v>7423.79</v>
      </c>
      <c r="AB100" s="9">
        <v>7423.79</v>
      </c>
      <c r="AC100" s="9">
        <v>7423.79</v>
      </c>
      <c r="AD100" s="9">
        <v>7423.79</v>
      </c>
      <c r="AE100" s="9">
        <v>7423.79</v>
      </c>
      <c r="AF100" s="9">
        <v>7423.79</v>
      </c>
      <c r="AG100" s="9">
        <v>7423.79</v>
      </c>
      <c r="AH100" s="9">
        <v>7423.79</v>
      </c>
      <c r="AI100" s="9">
        <v>7423.79</v>
      </c>
      <c r="AJ100" s="9">
        <v>7423.79</v>
      </c>
      <c r="AK100" s="9">
        <v>7423.79</v>
      </c>
    </row>
    <row r="102" spans="1:37" ht="18.5" x14ac:dyDescent="0.45">
      <c r="A102" s="10" t="s">
        <v>84</v>
      </c>
    </row>
    <row r="103" spans="1:37" x14ac:dyDescent="0.35">
      <c r="A103" s="9" t="s">
        <v>34</v>
      </c>
      <c r="B103" s="9" t="s">
        <v>35</v>
      </c>
      <c r="C103" s="9" t="s">
        <v>36</v>
      </c>
      <c r="D103" s="9" t="s">
        <v>37</v>
      </c>
      <c r="E103" s="9" t="s">
        <v>38</v>
      </c>
      <c r="F103" s="9" t="s">
        <v>39</v>
      </c>
      <c r="G103" s="9" t="s">
        <v>40</v>
      </c>
      <c r="H103" s="9" t="s">
        <v>41</v>
      </c>
      <c r="I103" s="9" t="s">
        <v>42</v>
      </c>
      <c r="J103" s="9" t="s">
        <v>43</v>
      </c>
      <c r="K103" s="9" t="s">
        <v>44</v>
      </c>
      <c r="L103" s="9" t="s">
        <v>45</v>
      </c>
      <c r="M103" s="9" t="s">
        <v>46</v>
      </c>
      <c r="N103" s="9" t="s">
        <v>47</v>
      </c>
      <c r="O103" s="9" t="s">
        <v>48</v>
      </c>
      <c r="P103" s="9" t="s">
        <v>49</v>
      </c>
      <c r="Q103" s="9" t="s">
        <v>50</v>
      </c>
      <c r="R103" s="9" t="s">
        <v>51</v>
      </c>
      <c r="S103" s="9" t="s">
        <v>52</v>
      </c>
      <c r="T103" s="9" t="s">
        <v>53</v>
      </c>
      <c r="U103" s="9" t="s">
        <v>54</v>
      </c>
      <c r="V103" s="9" t="s">
        <v>55</v>
      </c>
      <c r="W103" s="9" t="s">
        <v>56</v>
      </c>
      <c r="X103" s="9" t="s">
        <v>57</v>
      </c>
      <c r="Y103" s="9" t="s">
        <v>58</v>
      </c>
      <c r="Z103" s="9" t="s">
        <v>59</v>
      </c>
      <c r="AA103" s="9" t="s">
        <v>60</v>
      </c>
      <c r="AB103" s="9" t="s">
        <v>61</v>
      </c>
      <c r="AC103" s="9" t="s">
        <v>62</v>
      </c>
      <c r="AD103" s="9" t="s">
        <v>63</v>
      </c>
      <c r="AE103" s="9" t="s">
        <v>64</v>
      </c>
      <c r="AF103" s="9" t="s">
        <v>65</v>
      </c>
      <c r="AG103" s="9" t="s">
        <v>66</v>
      </c>
      <c r="AH103" s="9" t="s">
        <v>67</v>
      </c>
      <c r="AI103" s="9" t="s">
        <v>68</v>
      </c>
      <c r="AJ103" s="9" t="s">
        <v>69</v>
      </c>
      <c r="AK103" s="9" t="s">
        <v>70</v>
      </c>
    </row>
    <row r="104" spans="1:37" x14ac:dyDescent="0.35">
      <c r="A104" s="9" t="s">
        <v>71</v>
      </c>
      <c r="B104" s="9">
        <v>2770.17</v>
      </c>
      <c r="C104" s="9">
        <v>2232.83</v>
      </c>
      <c r="D104" s="9">
        <v>2232.83</v>
      </c>
      <c r="E104" s="9">
        <v>2615.9</v>
      </c>
      <c r="F104" s="9">
        <v>2946.4</v>
      </c>
      <c r="G104" s="9">
        <v>3081.4</v>
      </c>
      <c r="H104" s="9">
        <v>3122.9</v>
      </c>
      <c r="I104" s="9">
        <v>3307.9</v>
      </c>
      <c r="J104" s="9">
        <v>3477.9</v>
      </c>
      <c r="K104" s="9">
        <v>3492.9</v>
      </c>
      <c r="L104" s="9">
        <v>3577.9</v>
      </c>
      <c r="M104" s="9">
        <v>3759.9</v>
      </c>
      <c r="N104" s="9">
        <v>4234.8999999999996</v>
      </c>
      <c r="O104" s="9">
        <v>4874.8999999999996</v>
      </c>
      <c r="P104" s="9">
        <v>4874.8999999999996</v>
      </c>
      <c r="Q104" s="9">
        <v>5074.8999999999996</v>
      </c>
      <c r="R104" s="9">
        <v>5174.8999999999996</v>
      </c>
      <c r="S104" s="9">
        <v>5174.8999999999996</v>
      </c>
      <c r="T104" s="9">
        <v>5274.9</v>
      </c>
      <c r="U104" s="9">
        <v>5374.9</v>
      </c>
      <c r="V104" s="9">
        <v>5574.9</v>
      </c>
      <c r="W104" s="9">
        <v>5574.9</v>
      </c>
      <c r="X104" s="9">
        <v>5574.9</v>
      </c>
      <c r="Y104" s="9">
        <v>5674.9</v>
      </c>
      <c r="Z104" s="9">
        <v>5774.9</v>
      </c>
      <c r="AA104" s="9">
        <v>5974.9</v>
      </c>
      <c r="AB104" s="9">
        <v>6074.9</v>
      </c>
      <c r="AC104" s="9">
        <v>6074.9</v>
      </c>
      <c r="AD104" s="9">
        <v>6174.9</v>
      </c>
      <c r="AE104" s="9">
        <v>6174.9</v>
      </c>
      <c r="AF104" s="9">
        <v>6474.9</v>
      </c>
      <c r="AG104" s="9">
        <v>6474.9</v>
      </c>
      <c r="AH104" s="9">
        <v>6574.9</v>
      </c>
      <c r="AI104" s="9">
        <v>6574.9</v>
      </c>
      <c r="AJ104" s="9">
        <v>6674.9</v>
      </c>
      <c r="AK104" s="9">
        <v>6674.9</v>
      </c>
    </row>
    <row r="105" spans="1:37" x14ac:dyDescent="0.35">
      <c r="A105" s="9" t="s">
        <v>72</v>
      </c>
      <c r="B105" s="9">
        <v>707.21</v>
      </c>
      <c r="C105" s="9">
        <v>706.65</v>
      </c>
      <c r="D105" s="9">
        <v>706.65</v>
      </c>
      <c r="E105" s="9">
        <v>706.65</v>
      </c>
      <c r="F105" s="9">
        <v>706.65</v>
      </c>
      <c r="G105" s="9">
        <v>560.65</v>
      </c>
      <c r="H105" s="9">
        <v>485.65</v>
      </c>
      <c r="I105" s="9">
        <v>485.65</v>
      </c>
      <c r="J105" s="9">
        <v>485.65</v>
      </c>
      <c r="K105" s="9">
        <v>485.65</v>
      </c>
      <c r="L105" s="9">
        <v>585.65</v>
      </c>
      <c r="M105" s="9">
        <v>585.65</v>
      </c>
      <c r="N105" s="9">
        <v>585.65</v>
      </c>
      <c r="O105" s="9">
        <v>585.65</v>
      </c>
      <c r="P105" s="9">
        <v>585.65</v>
      </c>
      <c r="Q105" s="9">
        <v>585.65</v>
      </c>
      <c r="R105" s="9">
        <v>585.65</v>
      </c>
      <c r="S105" s="9">
        <v>585.65</v>
      </c>
      <c r="T105" s="9">
        <v>585.65</v>
      </c>
      <c r="U105" s="9">
        <v>585.65</v>
      </c>
      <c r="V105" s="9">
        <v>585.65</v>
      </c>
      <c r="W105" s="9">
        <v>585.65</v>
      </c>
      <c r="X105" s="9">
        <v>585.65</v>
      </c>
      <c r="Y105" s="9">
        <v>585.65</v>
      </c>
      <c r="Z105" s="9">
        <v>585.65</v>
      </c>
      <c r="AA105" s="9">
        <v>585.65</v>
      </c>
      <c r="AB105" s="9">
        <v>585.65</v>
      </c>
      <c r="AC105" s="9">
        <v>585.65</v>
      </c>
      <c r="AD105" s="9">
        <v>585.65</v>
      </c>
      <c r="AE105" s="9">
        <v>585.65</v>
      </c>
      <c r="AF105" s="9">
        <v>585.65</v>
      </c>
      <c r="AG105" s="9">
        <v>585.65</v>
      </c>
      <c r="AH105" s="9">
        <v>585.65</v>
      </c>
      <c r="AI105" s="9">
        <v>585.65</v>
      </c>
      <c r="AJ105" s="9">
        <v>585.65</v>
      </c>
      <c r="AK105" s="9">
        <v>585.65</v>
      </c>
    </row>
    <row r="106" spans="1:37" x14ac:dyDescent="0.35">
      <c r="A106" s="9" t="s">
        <v>73</v>
      </c>
      <c r="B106" s="9">
        <v>1872.5</v>
      </c>
      <c r="C106" s="9">
        <v>1872.5</v>
      </c>
      <c r="D106" s="9">
        <v>1872.5</v>
      </c>
      <c r="E106" s="9">
        <v>1872.5</v>
      </c>
      <c r="F106" s="9">
        <v>1975.5</v>
      </c>
      <c r="G106" s="9">
        <v>2152.5</v>
      </c>
      <c r="H106" s="9">
        <v>2218.5</v>
      </c>
      <c r="I106" s="9">
        <v>2403.5</v>
      </c>
      <c r="J106" s="9">
        <v>2500.31</v>
      </c>
      <c r="K106" s="9">
        <v>2508.31</v>
      </c>
      <c r="L106" s="9">
        <v>3578.31</v>
      </c>
      <c r="M106" s="9">
        <v>4663.3100000000004</v>
      </c>
      <c r="N106" s="9">
        <v>5108.3100000000004</v>
      </c>
      <c r="O106" s="9">
        <v>5776.31</v>
      </c>
      <c r="P106" s="9">
        <v>5776.31</v>
      </c>
      <c r="Q106" s="9">
        <v>6176.31</v>
      </c>
      <c r="R106" s="9">
        <v>6476.31</v>
      </c>
      <c r="S106" s="9">
        <v>6476.31</v>
      </c>
      <c r="T106" s="9">
        <v>6976.31</v>
      </c>
      <c r="U106" s="9">
        <v>7476.31</v>
      </c>
      <c r="V106" s="9">
        <v>7476.31</v>
      </c>
      <c r="W106" s="9">
        <v>7976.31</v>
      </c>
      <c r="X106" s="9">
        <v>8476.31</v>
      </c>
      <c r="Y106" s="9">
        <v>8476.31</v>
      </c>
      <c r="Z106" s="9">
        <v>8976.31</v>
      </c>
      <c r="AA106" s="9">
        <v>9476.31</v>
      </c>
      <c r="AB106" s="9">
        <v>9476.31</v>
      </c>
      <c r="AC106" s="9">
        <v>9976.31</v>
      </c>
      <c r="AD106" s="9">
        <v>10476.31</v>
      </c>
      <c r="AE106" s="9">
        <v>10476.31</v>
      </c>
      <c r="AF106" s="9">
        <v>10976.31</v>
      </c>
      <c r="AG106" s="9">
        <v>11476.31</v>
      </c>
      <c r="AH106" s="9">
        <v>11476.31</v>
      </c>
      <c r="AI106" s="9">
        <v>11976.31</v>
      </c>
      <c r="AJ106" s="9">
        <v>11976.31</v>
      </c>
      <c r="AK106" s="9">
        <v>11976.31</v>
      </c>
    </row>
    <row r="107" spans="1:37" x14ac:dyDescent="0.35">
      <c r="A107" s="9" t="s">
        <v>2</v>
      </c>
      <c r="B107" s="9">
        <v>6391.3</v>
      </c>
      <c r="C107" s="9">
        <v>6391.3</v>
      </c>
      <c r="D107" s="9">
        <v>6391.3</v>
      </c>
      <c r="E107" s="9">
        <v>6391.3</v>
      </c>
      <c r="F107" s="9">
        <v>6391.3</v>
      </c>
      <c r="G107" s="9">
        <v>6391.3</v>
      </c>
      <c r="H107" s="9">
        <v>5941.3</v>
      </c>
      <c r="I107" s="9">
        <v>5941.3</v>
      </c>
      <c r="J107" s="9">
        <v>5941.3</v>
      </c>
      <c r="K107" s="9">
        <v>6541.3</v>
      </c>
      <c r="L107" s="9">
        <v>6541.3</v>
      </c>
      <c r="M107" s="9">
        <v>6727.1</v>
      </c>
      <c r="N107" s="9">
        <v>6727.1</v>
      </c>
      <c r="O107" s="9">
        <v>6727.1</v>
      </c>
      <c r="P107" s="9">
        <v>6272.1</v>
      </c>
      <c r="Q107" s="9">
        <v>5822.1</v>
      </c>
      <c r="R107" s="9">
        <v>5822.1</v>
      </c>
      <c r="S107" s="9">
        <v>5822.1</v>
      </c>
      <c r="T107" s="9">
        <v>5822.1</v>
      </c>
      <c r="U107" s="9">
        <v>5822.1</v>
      </c>
      <c r="V107" s="9">
        <v>5664.1</v>
      </c>
      <c r="W107" s="9">
        <v>5289.1</v>
      </c>
      <c r="X107" s="9">
        <v>4854.1000000000004</v>
      </c>
      <c r="Y107" s="9">
        <v>4449.1000000000004</v>
      </c>
      <c r="Z107" s="9">
        <v>3176.8</v>
      </c>
      <c r="AA107" s="9">
        <v>3176.8</v>
      </c>
      <c r="AB107" s="9">
        <v>3176.8</v>
      </c>
      <c r="AC107" s="9">
        <v>3176.8</v>
      </c>
      <c r="AD107" s="9">
        <v>3176.8</v>
      </c>
      <c r="AE107" s="9">
        <v>3576.8</v>
      </c>
      <c r="AF107" s="9">
        <v>3576.8</v>
      </c>
      <c r="AG107" s="9">
        <v>3576.8</v>
      </c>
      <c r="AH107" s="9">
        <v>3576.8</v>
      </c>
      <c r="AI107" s="9">
        <v>3576.8</v>
      </c>
      <c r="AJ107" s="9">
        <v>3576.8</v>
      </c>
      <c r="AK107" s="9">
        <v>3576.8</v>
      </c>
    </row>
    <row r="108" spans="1:37" x14ac:dyDescent="0.35">
      <c r="A108" s="9" t="s">
        <v>3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</row>
    <row r="109" spans="1:37" x14ac:dyDescent="0.35">
      <c r="A109" s="9" t="s">
        <v>74</v>
      </c>
      <c r="B109" s="9">
        <v>177.37</v>
      </c>
      <c r="C109" s="9">
        <v>177.37</v>
      </c>
      <c r="D109" s="9">
        <v>177.37</v>
      </c>
      <c r="E109" s="9">
        <v>177.37</v>
      </c>
      <c r="F109" s="9">
        <v>177.37</v>
      </c>
      <c r="G109" s="9">
        <v>177.37</v>
      </c>
      <c r="H109" s="9">
        <v>177.37</v>
      </c>
      <c r="I109" s="9">
        <v>225.37</v>
      </c>
      <c r="J109" s="9">
        <v>220.87</v>
      </c>
      <c r="K109" s="9">
        <v>234.87</v>
      </c>
      <c r="L109" s="9">
        <v>234.87</v>
      </c>
      <c r="M109" s="9">
        <v>275.87</v>
      </c>
      <c r="N109" s="9">
        <v>275.87</v>
      </c>
      <c r="O109" s="9">
        <v>325.87</v>
      </c>
      <c r="P109" s="9">
        <v>325.87</v>
      </c>
      <c r="Q109" s="9">
        <v>325.87</v>
      </c>
      <c r="R109" s="9">
        <v>325.87</v>
      </c>
      <c r="S109" s="9">
        <v>325.87</v>
      </c>
      <c r="T109" s="9">
        <v>375.87</v>
      </c>
      <c r="U109" s="9">
        <v>375.87</v>
      </c>
      <c r="V109" s="9">
        <v>375.87</v>
      </c>
      <c r="W109" s="9">
        <v>375.87</v>
      </c>
      <c r="X109" s="9">
        <v>375.87</v>
      </c>
      <c r="Y109" s="9">
        <v>425.87</v>
      </c>
      <c r="Z109" s="9">
        <v>425.87</v>
      </c>
      <c r="AA109" s="9">
        <v>425.87</v>
      </c>
      <c r="AB109" s="9">
        <v>425.87</v>
      </c>
      <c r="AC109" s="9">
        <v>425.87</v>
      </c>
      <c r="AD109" s="9">
        <v>475.87</v>
      </c>
      <c r="AE109" s="9">
        <v>475.87</v>
      </c>
      <c r="AF109" s="9">
        <v>475.87</v>
      </c>
      <c r="AG109" s="9">
        <v>475.87</v>
      </c>
      <c r="AH109" s="9">
        <v>475.87</v>
      </c>
      <c r="AI109" s="9">
        <v>475.87</v>
      </c>
      <c r="AJ109" s="9">
        <v>475.87</v>
      </c>
      <c r="AK109" s="9">
        <v>475.87</v>
      </c>
    </row>
    <row r="110" spans="1:37" x14ac:dyDescent="0.35">
      <c r="A110" s="9" t="s">
        <v>75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2.1800000000000002</v>
      </c>
      <c r="J110" s="9">
        <v>4.47</v>
      </c>
      <c r="K110" s="9">
        <v>4.47</v>
      </c>
      <c r="L110" s="9">
        <v>4.47</v>
      </c>
      <c r="M110" s="9">
        <v>4.47</v>
      </c>
      <c r="N110" s="9">
        <v>4.47</v>
      </c>
      <c r="O110" s="9">
        <v>4.47</v>
      </c>
      <c r="P110" s="9">
        <v>4.47</v>
      </c>
      <c r="Q110" s="9">
        <v>54.47</v>
      </c>
      <c r="R110" s="9">
        <v>54.47</v>
      </c>
      <c r="S110" s="9">
        <v>54.47</v>
      </c>
      <c r="T110" s="9">
        <v>54.47</v>
      </c>
      <c r="U110" s="9">
        <v>54.47</v>
      </c>
      <c r="V110" s="9">
        <v>104.47</v>
      </c>
      <c r="W110" s="9">
        <v>104.47</v>
      </c>
      <c r="X110" s="9">
        <v>104.47</v>
      </c>
      <c r="Y110" s="9">
        <v>104.47</v>
      </c>
      <c r="Z110" s="9">
        <v>104.47</v>
      </c>
      <c r="AA110" s="9">
        <v>154.47</v>
      </c>
      <c r="AB110" s="9">
        <v>154.47</v>
      </c>
      <c r="AC110" s="9">
        <v>154.47</v>
      </c>
      <c r="AD110" s="9">
        <v>154.47</v>
      </c>
      <c r="AE110" s="9">
        <v>154.47</v>
      </c>
      <c r="AF110" s="9">
        <v>204.47</v>
      </c>
      <c r="AG110" s="9">
        <v>204.47</v>
      </c>
      <c r="AH110" s="9">
        <v>204.47</v>
      </c>
      <c r="AI110" s="9">
        <v>204.47</v>
      </c>
      <c r="AJ110" s="9">
        <v>204.47</v>
      </c>
      <c r="AK110" s="9">
        <v>204.47</v>
      </c>
    </row>
    <row r="111" spans="1:37" x14ac:dyDescent="0.35">
      <c r="A111" s="9" t="s">
        <v>4</v>
      </c>
      <c r="B111" s="9">
        <v>275.42</v>
      </c>
      <c r="C111" s="9">
        <v>384.92</v>
      </c>
      <c r="D111" s="9">
        <v>515.37</v>
      </c>
      <c r="E111" s="9">
        <v>515.37</v>
      </c>
      <c r="F111" s="9">
        <v>581.37</v>
      </c>
      <c r="G111" s="9">
        <v>797.37</v>
      </c>
      <c r="H111" s="9">
        <v>806.37</v>
      </c>
      <c r="I111" s="9">
        <v>1044.3699999999999</v>
      </c>
      <c r="J111" s="9">
        <v>1120.3699999999999</v>
      </c>
      <c r="K111" s="9">
        <v>1420.37</v>
      </c>
      <c r="L111" s="9">
        <v>1466.37</v>
      </c>
      <c r="M111" s="9">
        <v>1652.37</v>
      </c>
      <c r="N111" s="9">
        <v>1875.37</v>
      </c>
      <c r="O111" s="9">
        <v>2029.37</v>
      </c>
      <c r="P111" s="9">
        <v>2243.37</v>
      </c>
      <c r="Q111" s="9">
        <v>2276.37</v>
      </c>
      <c r="R111" s="9">
        <v>2309.37</v>
      </c>
      <c r="S111" s="9">
        <v>2342.37</v>
      </c>
      <c r="T111" s="9">
        <v>2375.37</v>
      </c>
      <c r="U111" s="9">
        <v>2408.37</v>
      </c>
      <c r="V111" s="9">
        <v>2441.37</v>
      </c>
      <c r="W111" s="9">
        <v>2474.37</v>
      </c>
      <c r="X111" s="9">
        <v>2507.37</v>
      </c>
      <c r="Y111" s="9">
        <v>2540.37</v>
      </c>
      <c r="Z111" s="9">
        <v>2573.37</v>
      </c>
      <c r="AA111" s="9">
        <v>2606.37</v>
      </c>
      <c r="AB111" s="9">
        <v>2639.37</v>
      </c>
      <c r="AC111" s="9">
        <v>2672.37</v>
      </c>
      <c r="AD111" s="9">
        <v>2705.37</v>
      </c>
      <c r="AE111" s="9">
        <v>2738.37</v>
      </c>
      <c r="AF111" s="9">
        <v>2743.37</v>
      </c>
      <c r="AG111" s="9">
        <v>2743.37</v>
      </c>
      <c r="AH111" s="9">
        <v>2743.37</v>
      </c>
      <c r="AI111" s="9">
        <v>2743.37</v>
      </c>
      <c r="AJ111" s="9">
        <v>2743.37</v>
      </c>
      <c r="AK111" s="9">
        <v>2743.37</v>
      </c>
    </row>
    <row r="112" spans="1:37" x14ac:dyDescent="0.35">
      <c r="A112" s="9" t="s">
        <v>76</v>
      </c>
      <c r="B112" s="9">
        <v>874.35</v>
      </c>
      <c r="C112" s="9">
        <v>874.35</v>
      </c>
      <c r="D112" s="9">
        <v>874.35</v>
      </c>
      <c r="E112" s="9">
        <v>874.35</v>
      </c>
      <c r="F112" s="9">
        <v>874.35</v>
      </c>
      <c r="G112" s="9">
        <v>874.35</v>
      </c>
      <c r="H112" s="9">
        <v>874.35</v>
      </c>
      <c r="I112" s="9">
        <v>874.35</v>
      </c>
      <c r="J112" s="9">
        <v>874.35</v>
      </c>
      <c r="K112" s="9">
        <v>874.35</v>
      </c>
      <c r="L112" s="9">
        <v>874.35</v>
      </c>
      <c r="M112" s="9">
        <v>874.35</v>
      </c>
      <c r="N112" s="9">
        <v>874.35</v>
      </c>
      <c r="O112" s="9">
        <v>874.35</v>
      </c>
      <c r="P112" s="9">
        <v>874.35</v>
      </c>
      <c r="Q112" s="9">
        <v>874.35</v>
      </c>
      <c r="R112" s="9">
        <v>874.35</v>
      </c>
      <c r="S112" s="9">
        <v>874.35</v>
      </c>
      <c r="T112" s="9">
        <v>874.35</v>
      </c>
      <c r="U112" s="9">
        <v>874.35</v>
      </c>
      <c r="V112" s="9">
        <v>874.35</v>
      </c>
      <c r="W112" s="9">
        <v>874.35</v>
      </c>
      <c r="X112" s="9">
        <v>874.35</v>
      </c>
      <c r="Y112" s="9">
        <v>874.35</v>
      </c>
      <c r="Z112" s="9">
        <v>874.35</v>
      </c>
      <c r="AA112" s="9">
        <v>874.35</v>
      </c>
      <c r="AB112" s="9">
        <v>874.35</v>
      </c>
      <c r="AC112" s="9">
        <v>874.35</v>
      </c>
      <c r="AD112" s="9">
        <v>874.35</v>
      </c>
      <c r="AE112" s="9">
        <v>874.35</v>
      </c>
      <c r="AF112" s="9">
        <v>874.35</v>
      </c>
      <c r="AG112" s="9">
        <v>874.35</v>
      </c>
      <c r="AH112" s="9">
        <v>874.35</v>
      </c>
      <c r="AI112" s="9">
        <v>874.35</v>
      </c>
      <c r="AJ112" s="9">
        <v>874.35</v>
      </c>
      <c r="AK112" s="9">
        <v>874.35</v>
      </c>
    </row>
    <row r="114" spans="1:37" ht="18.5" x14ac:dyDescent="0.45">
      <c r="A114" s="10" t="s">
        <v>85</v>
      </c>
    </row>
    <row r="115" spans="1:37" x14ac:dyDescent="0.35">
      <c r="A115" s="9" t="s">
        <v>34</v>
      </c>
      <c r="B115" s="9" t="s">
        <v>35</v>
      </c>
      <c r="C115" s="9" t="s">
        <v>36</v>
      </c>
      <c r="D115" s="9" t="s">
        <v>37</v>
      </c>
      <c r="E115" s="9" t="s">
        <v>38</v>
      </c>
      <c r="F115" s="9" t="s">
        <v>39</v>
      </c>
      <c r="G115" s="9" t="s">
        <v>40</v>
      </c>
      <c r="H115" s="9" t="s">
        <v>41</v>
      </c>
      <c r="I115" s="9" t="s">
        <v>42</v>
      </c>
      <c r="J115" s="9" t="s">
        <v>43</v>
      </c>
      <c r="K115" s="9" t="s">
        <v>44</v>
      </c>
      <c r="L115" s="9" t="s">
        <v>45</v>
      </c>
      <c r="M115" s="9" t="s">
        <v>46</v>
      </c>
      <c r="N115" s="9" t="s">
        <v>47</v>
      </c>
      <c r="O115" s="9" t="s">
        <v>48</v>
      </c>
      <c r="P115" s="9" t="s">
        <v>49</v>
      </c>
      <c r="Q115" s="9" t="s">
        <v>50</v>
      </c>
      <c r="R115" s="9" t="s">
        <v>51</v>
      </c>
      <c r="S115" s="9" t="s">
        <v>52</v>
      </c>
      <c r="T115" s="9" t="s">
        <v>53</v>
      </c>
      <c r="U115" s="9" t="s">
        <v>54</v>
      </c>
      <c r="V115" s="9" t="s">
        <v>55</v>
      </c>
      <c r="W115" s="9" t="s">
        <v>56</v>
      </c>
      <c r="X115" s="9" t="s">
        <v>57</v>
      </c>
      <c r="Y115" s="9" t="s">
        <v>58</v>
      </c>
      <c r="Z115" s="9" t="s">
        <v>59</v>
      </c>
      <c r="AA115" s="9" t="s">
        <v>60</v>
      </c>
      <c r="AB115" s="9" t="s">
        <v>61</v>
      </c>
      <c r="AC115" s="9" t="s">
        <v>62</v>
      </c>
      <c r="AD115" s="9" t="s">
        <v>63</v>
      </c>
      <c r="AE115" s="9" t="s">
        <v>64</v>
      </c>
      <c r="AF115" s="9" t="s">
        <v>65</v>
      </c>
      <c r="AG115" s="9" t="s">
        <v>66</v>
      </c>
      <c r="AH115" s="9" t="s">
        <v>67</v>
      </c>
      <c r="AI115" s="9" t="s">
        <v>68</v>
      </c>
      <c r="AJ115" s="9" t="s">
        <v>69</v>
      </c>
      <c r="AK115" s="9" t="s">
        <v>70</v>
      </c>
    </row>
    <row r="116" spans="1:37" x14ac:dyDescent="0.35">
      <c r="A116" s="9" t="s">
        <v>71</v>
      </c>
      <c r="B116" s="9">
        <v>261.17</v>
      </c>
      <c r="C116" s="9">
        <v>261.17</v>
      </c>
      <c r="D116" s="9">
        <v>261.17</v>
      </c>
      <c r="E116" s="9">
        <v>261.17</v>
      </c>
      <c r="F116" s="9">
        <v>261.17</v>
      </c>
      <c r="G116" s="9">
        <v>261.17</v>
      </c>
      <c r="H116" s="9">
        <v>261.17</v>
      </c>
      <c r="I116" s="9">
        <v>261.17</v>
      </c>
      <c r="J116" s="9">
        <v>261.17</v>
      </c>
      <c r="K116" s="9">
        <v>261.17</v>
      </c>
      <c r="L116" s="9">
        <v>261.17</v>
      </c>
      <c r="M116" s="9">
        <v>261.17</v>
      </c>
      <c r="N116" s="9">
        <v>261.17</v>
      </c>
      <c r="O116" s="9">
        <v>261.17</v>
      </c>
      <c r="P116" s="9">
        <v>261.17</v>
      </c>
      <c r="Q116" s="9">
        <v>261.17</v>
      </c>
      <c r="R116" s="9">
        <v>261.17</v>
      </c>
      <c r="S116" s="9">
        <v>261.17</v>
      </c>
      <c r="T116" s="9">
        <v>261.17</v>
      </c>
      <c r="U116" s="9">
        <v>261.17</v>
      </c>
      <c r="V116" s="9">
        <v>261.17</v>
      </c>
      <c r="W116" s="9">
        <v>261.17</v>
      </c>
      <c r="X116" s="9">
        <v>261.17</v>
      </c>
      <c r="Y116" s="9">
        <v>261.17</v>
      </c>
      <c r="Z116" s="9">
        <v>261.17</v>
      </c>
      <c r="AA116" s="9">
        <v>261.17</v>
      </c>
      <c r="AB116" s="9">
        <v>261.17</v>
      </c>
      <c r="AC116" s="9">
        <v>261.17</v>
      </c>
      <c r="AD116" s="9">
        <v>261.17</v>
      </c>
      <c r="AE116" s="9">
        <v>261.17</v>
      </c>
      <c r="AF116" s="9">
        <v>261.17</v>
      </c>
      <c r="AG116" s="9">
        <v>261.17</v>
      </c>
      <c r="AH116" s="9">
        <v>261.17</v>
      </c>
      <c r="AI116" s="9">
        <v>261.17</v>
      </c>
      <c r="AJ116" s="9">
        <v>261.17</v>
      </c>
      <c r="AK116" s="9">
        <v>261.17</v>
      </c>
    </row>
    <row r="117" spans="1:37" x14ac:dyDescent="0.35">
      <c r="A117" s="9" t="s">
        <v>72</v>
      </c>
      <c r="B117" s="9">
        <v>1031.5</v>
      </c>
      <c r="C117" s="9">
        <v>1031.5</v>
      </c>
      <c r="D117" s="9">
        <v>1031.5</v>
      </c>
      <c r="E117" s="9">
        <v>1031.5</v>
      </c>
      <c r="F117" s="9">
        <v>1031.5</v>
      </c>
      <c r="G117" s="9">
        <v>1031.5</v>
      </c>
      <c r="H117" s="9">
        <v>1031.5</v>
      </c>
      <c r="I117" s="9">
        <v>1031.5</v>
      </c>
      <c r="J117" s="9">
        <v>1031.5</v>
      </c>
      <c r="K117" s="9">
        <v>1031.5</v>
      </c>
      <c r="L117" s="9">
        <v>1031.5</v>
      </c>
      <c r="M117" s="9">
        <v>81.5</v>
      </c>
      <c r="N117" s="9">
        <v>81.5</v>
      </c>
      <c r="O117" s="9">
        <v>81.5</v>
      </c>
      <c r="P117" s="9">
        <v>81.5</v>
      </c>
      <c r="Q117" s="9">
        <v>81.5</v>
      </c>
      <c r="R117" s="9">
        <v>81.5</v>
      </c>
      <c r="S117" s="9">
        <v>81.5</v>
      </c>
      <c r="T117" s="9">
        <v>81.5</v>
      </c>
      <c r="U117" s="9">
        <v>81.5</v>
      </c>
      <c r="V117" s="9">
        <v>81.5</v>
      </c>
      <c r="W117" s="9">
        <v>81.5</v>
      </c>
      <c r="X117" s="9">
        <v>81.5</v>
      </c>
      <c r="Y117" s="9">
        <v>81.5</v>
      </c>
      <c r="Z117" s="9">
        <v>81.5</v>
      </c>
      <c r="AA117" s="9">
        <v>81.5</v>
      </c>
      <c r="AB117" s="9">
        <v>81.5</v>
      </c>
      <c r="AC117" s="9">
        <v>81.5</v>
      </c>
      <c r="AD117" s="9">
        <v>81.5</v>
      </c>
      <c r="AE117" s="9">
        <v>81.5</v>
      </c>
      <c r="AF117" s="9">
        <v>81.5</v>
      </c>
      <c r="AG117" s="9">
        <v>81.5</v>
      </c>
      <c r="AH117" s="9">
        <v>81.5</v>
      </c>
      <c r="AI117" s="9">
        <v>81.5</v>
      </c>
      <c r="AJ117" s="9">
        <v>81.5</v>
      </c>
      <c r="AK117" s="9">
        <v>81.5</v>
      </c>
    </row>
    <row r="118" spans="1:37" x14ac:dyDescent="0.35">
      <c r="A118" s="9" t="s">
        <v>73</v>
      </c>
      <c r="B118" s="9">
        <v>275</v>
      </c>
      <c r="C118" s="9">
        <v>275</v>
      </c>
      <c r="D118" s="9">
        <v>275</v>
      </c>
      <c r="E118" s="9">
        <v>275</v>
      </c>
      <c r="F118" s="9">
        <v>275</v>
      </c>
      <c r="G118" s="9">
        <v>275</v>
      </c>
      <c r="H118" s="9">
        <v>275</v>
      </c>
      <c r="I118" s="9">
        <v>275</v>
      </c>
      <c r="J118" s="9">
        <v>275</v>
      </c>
      <c r="K118" s="9">
        <v>275</v>
      </c>
      <c r="L118" s="9">
        <v>275</v>
      </c>
      <c r="M118" s="9">
        <v>285</v>
      </c>
      <c r="N118" s="9">
        <v>285</v>
      </c>
      <c r="O118" s="9">
        <v>285</v>
      </c>
      <c r="P118" s="9">
        <v>385</v>
      </c>
      <c r="Q118" s="9">
        <v>385</v>
      </c>
      <c r="R118" s="9">
        <v>485</v>
      </c>
      <c r="S118" s="9">
        <v>485</v>
      </c>
      <c r="T118" s="9">
        <v>485</v>
      </c>
      <c r="U118" s="9">
        <v>485</v>
      </c>
      <c r="V118" s="9">
        <v>485</v>
      </c>
      <c r="W118" s="9">
        <v>495</v>
      </c>
      <c r="X118" s="9">
        <v>495</v>
      </c>
      <c r="Y118" s="9">
        <v>495</v>
      </c>
      <c r="Z118" s="9">
        <v>495</v>
      </c>
      <c r="AA118" s="9">
        <v>495</v>
      </c>
      <c r="AB118" s="9">
        <v>505</v>
      </c>
      <c r="AC118" s="9">
        <v>505</v>
      </c>
      <c r="AD118" s="9">
        <v>505</v>
      </c>
      <c r="AE118" s="9">
        <v>505</v>
      </c>
      <c r="AF118" s="9">
        <v>505.01</v>
      </c>
      <c r="AG118" s="9">
        <v>515.01</v>
      </c>
      <c r="AH118" s="9">
        <v>515.01</v>
      </c>
      <c r="AI118" s="9">
        <v>515.01</v>
      </c>
      <c r="AJ118" s="9">
        <v>515.01</v>
      </c>
      <c r="AK118" s="9">
        <v>515.01</v>
      </c>
    </row>
    <row r="119" spans="1:37" x14ac:dyDescent="0.35">
      <c r="A119" s="9" t="s">
        <v>2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</row>
    <row r="120" spans="1:37" x14ac:dyDescent="0.35">
      <c r="A120" s="9" t="s">
        <v>3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x14ac:dyDescent="0.35">
      <c r="A121" s="9" t="s">
        <v>74</v>
      </c>
      <c r="B121" s="9">
        <v>742.42</v>
      </c>
      <c r="C121" s="9">
        <v>748.42</v>
      </c>
      <c r="D121" s="9">
        <v>748.42</v>
      </c>
      <c r="E121" s="9">
        <v>748.42</v>
      </c>
      <c r="F121" s="9">
        <v>748.42</v>
      </c>
      <c r="G121" s="9">
        <v>796.42</v>
      </c>
      <c r="H121" s="9">
        <v>797.69</v>
      </c>
      <c r="I121" s="9">
        <v>797.69</v>
      </c>
      <c r="J121" s="9">
        <v>797.69</v>
      </c>
      <c r="K121" s="9">
        <v>797.69</v>
      </c>
      <c r="L121" s="9">
        <v>797.69</v>
      </c>
      <c r="M121" s="9">
        <v>797.69</v>
      </c>
      <c r="N121" s="9">
        <v>837.69</v>
      </c>
      <c r="O121" s="9">
        <v>837.69</v>
      </c>
      <c r="P121" s="9">
        <v>877.69</v>
      </c>
      <c r="Q121" s="9">
        <v>877.69</v>
      </c>
      <c r="R121" s="9">
        <v>917.69</v>
      </c>
      <c r="S121" s="9">
        <v>917.69</v>
      </c>
      <c r="T121" s="9">
        <v>957.69</v>
      </c>
      <c r="U121" s="9">
        <v>957.69</v>
      </c>
      <c r="V121" s="9">
        <v>997.69</v>
      </c>
      <c r="W121" s="9">
        <v>997.69</v>
      </c>
      <c r="X121" s="9">
        <v>1037.69</v>
      </c>
      <c r="Y121" s="9">
        <v>1037.69</v>
      </c>
      <c r="Z121" s="9">
        <v>1077.69</v>
      </c>
      <c r="AA121" s="9">
        <v>1077.69</v>
      </c>
      <c r="AB121" s="9">
        <v>1117.69</v>
      </c>
      <c r="AC121" s="9">
        <v>1117.69</v>
      </c>
      <c r="AD121" s="9">
        <v>1157.69</v>
      </c>
      <c r="AE121" s="9">
        <v>1157.69</v>
      </c>
      <c r="AF121" s="9">
        <v>1197.69</v>
      </c>
      <c r="AG121" s="9">
        <v>1197.69</v>
      </c>
      <c r="AH121" s="9">
        <v>1247.69</v>
      </c>
      <c r="AI121" s="9">
        <v>1247.69</v>
      </c>
      <c r="AJ121" s="9">
        <v>1247.69</v>
      </c>
      <c r="AK121" s="9">
        <v>1247.69</v>
      </c>
    </row>
    <row r="122" spans="1:37" x14ac:dyDescent="0.35">
      <c r="A122" s="9" t="s">
        <v>75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2.2799999999999998</v>
      </c>
      <c r="K122" s="9">
        <v>2.2799999999999998</v>
      </c>
      <c r="L122" s="9">
        <v>3.28</v>
      </c>
      <c r="M122" s="9">
        <v>3.28</v>
      </c>
      <c r="N122" s="9">
        <v>3.28</v>
      </c>
      <c r="O122" s="9">
        <v>7.28</v>
      </c>
      <c r="P122" s="9">
        <v>7.28</v>
      </c>
      <c r="Q122" s="9">
        <v>7.28</v>
      </c>
      <c r="R122" s="9">
        <v>7.28</v>
      </c>
      <c r="S122" s="9">
        <v>7.28</v>
      </c>
      <c r="T122" s="9">
        <v>11.28</v>
      </c>
      <c r="U122" s="9">
        <v>11.28</v>
      </c>
      <c r="V122" s="9">
        <v>11.28</v>
      </c>
      <c r="W122" s="9">
        <v>11.28</v>
      </c>
      <c r="X122" s="9">
        <v>11.28</v>
      </c>
      <c r="Y122" s="9">
        <v>15.28</v>
      </c>
      <c r="Z122" s="9">
        <v>15.28</v>
      </c>
      <c r="AA122" s="9">
        <v>15.28</v>
      </c>
      <c r="AB122" s="9">
        <v>15.28</v>
      </c>
      <c r="AC122" s="9">
        <v>15.28</v>
      </c>
      <c r="AD122" s="9">
        <v>19.28</v>
      </c>
      <c r="AE122" s="9">
        <v>19.28</v>
      </c>
      <c r="AF122" s="9">
        <v>19.28</v>
      </c>
      <c r="AG122" s="9">
        <v>19.28</v>
      </c>
      <c r="AH122" s="9">
        <v>19.28</v>
      </c>
      <c r="AI122" s="9">
        <v>23.28</v>
      </c>
      <c r="AJ122" s="9">
        <v>23.28</v>
      </c>
      <c r="AK122" s="9">
        <v>23.28</v>
      </c>
    </row>
    <row r="123" spans="1:37" x14ac:dyDescent="0.35">
      <c r="A123" s="9" t="s">
        <v>4</v>
      </c>
      <c r="B123" s="9">
        <v>0</v>
      </c>
      <c r="C123" s="9">
        <v>0</v>
      </c>
      <c r="D123" s="9">
        <v>0</v>
      </c>
      <c r="E123" s="9">
        <v>0</v>
      </c>
      <c r="F123" s="9">
        <v>102</v>
      </c>
      <c r="G123" s="9">
        <v>126.25</v>
      </c>
      <c r="H123" s="9">
        <v>270.25</v>
      </c>
      <c r="I123" s="9">
        <v>270.25</v>
      </c>
      <c r="J123" s="9">
        <v>412.25</v>
      </c>
      <c r="K123" s="9">
        <v>512.25</v>
      </c>
      <c r="L123" s="9">
        <v>589.65</v>
      </c>
      <c r="M123" s="9">
        <v>649.65</v>
      </c>
      <c r="N123" s="9">
        <v>833.65</v>
      </c>
      <c r="O123" s="9">
        <v>893.65</v>
      </c>
      <c r="P123" s="9">
        <v>893.65</v>
      </c>
      <c r="Q123" s="9">
        <v>893.65</v>
      </c>
      <c r="R123" s="9">
        <v>893.65</v>
      </c>
      <c r="S123" s="9">
        <v>893.65</v>
      </c>
      <c r="T123" s="9">
        <v>953.65</v>
      </c>
      <c r="U123" s="9">
        <v>953.65</v>
      </c>
      <c r="V123" s="9">
        <v>953.65</v>
      </c>
      <c r="W123" s="9">
        <v>953.65</v>
      </c>
      <c r="X123" s="9">
        <v>953.65</v>
      </c>
      <c r="Y123" s="9">
        <v>1013.65</v>
      </c>
      <c r="Z123" s="9">
        <v>1013.65</v>
      </c>
      <c r="AA123" s="9">
        <v>1013.65</v>
      </c>
      <c r="AB123" s="9">
        <v>1013.65</v>
      </c>
      <c r="AC123" s="9">
        <v>1013.65</v>
      </c>
      <c r="AD123" s="9">
        <v>1073.6500000000001</v>
      </c>
      <c r="AE123" s="9">
        <v>1073.6500000000001</v>
      </c>
      <c r="AF123" s="9">
        <v>1113.6500000000001</v>
      </c>
      <c r="AG123" s="9">
        <v>1113.6500000000001</v>
      </c>
      <c r="AH123" s="9">
        <v>1113.6500000000001</v>
      </c>
      <c r="AI123" s="9">
        <v>1133.6500000000001</v>
      </c>
      <c r="AJ123" s="9">
        <v>1133.6500000000001</v>
      </c>
      <c r="AK123" s="9">
        <v>1133.6500000000001</v>
      </c>
    </row>
    <row r="124" spans="1:37" x14ac:dyDescent="0.35">
      <c r="A124" s="9" t="s">
        <v>76</v>
      </c>
      <c r="B124" s="9">
        <v>12847.49</v>
      </c>
      <c r="C124" s="9">
        <v>12844.46</v>
      </c>
      <c r="D124" s="9">
        <v>12954.46</v>
      </c>
      <c r="E124" s="9">
        <v>12954.46</v>
      </c>
      <c r="F124" s="9">
        <v>13145.11</v>
      </c>
      <c r="G124" s="9">
        <v>13346.61</v>
      </c>
      <c r="H124" s="9">
        <v>13946.27</v>
      </c>
      <c r="I124" s="9">
        <v>13979.37</v>
      </c>
      <c r="J124" s="9">
        <v>13979.37</v>
      </c>
      <c r="K124" s="9">
        <v>13979.37</v>
      </c>
      <c r="L124" s="9">
        <v>14814.37</v>
      </c>
      <c r="M124" s="9">
        <v>15364.37</v>
      </c>
      <c r="N124" s="9">
        <v>15414.37</v>
      </c>
      <c r="O124" s="9">
        <v>15464.37</v>
      </c>
      <c r="P124" s="9">
        <v>15514.37</v>
      </c>
      <c r="Q124" s="9">
        <v>15564.37</v>
      </c>
      <c r="R124" s="9">
        <v>15564.37</v>
      </c>
      <c r="S124" s="9">
        <v>15564.37</v>
      </c>
      <c r="T124" s="9">
        <v>15564.37</v>
      </c>
      <c r="U124" s="9">
        <v>16664.37</v>
      </c>
      <c r="V124" s="9">
        <v>16714.37</v>
      </c>
      <c r="W124" s="9">
        <v>16714.37</v>
      </c>
      <c r="X124" s="9">
        <v>16714.37</v>
      </c>
      <c r="Y124" s="9">
        <v>16714.37</v>
      </c>
      <c r="Z124" s="9">
        <v>16714.37</v>
      </c>
      <c r="AA124" s="9">
        <v>17252.38</v>
      </c>
      <c r="AB124" s="9">
        <v>17252.38</v>
      </c>
      <c r="AC124" s="9">
        <v>17252.38</v>
      </c>
      <c r="AD124" s="9">
        <v>17252.38</v>
      </c>
      <c r="AE124" s="9">
        <v>17252.38</v>
      </c>
      <c r="AF124" s="9">
        <v>17302.38</v>
      </c>
      <c r="AG124" s="9">
        <v>17302.38</v>
      </c>
      <c r="AH124" s="9">
        <v>17302.38</v>
      </c>
      <c r="AI124" s="9">
        <v>17302.38</v>
      </c>
      <c r="AJ124" s="9">
        <v>17302.38</v>
      </c>
      <c r="AK124" s="9">
        <v>17302.38</v>
      </c>
    </row>
    <row r="126" spans="1:37" ht="18.5" x14ac:dyDescent="0.45">
      <c r="A126" s="10" t="s">
        <v>86</v>
      </c>
    </row>
    <row r="127" spans="1:37" x14ac:dyDescent="0.35">
      <c r="A127" s="9" t="s">
        <v>34</v>
      </c>
      <c r="B127" s="9" t="s">
        <v>35</v>
      </c>
      <c r="C127" s="9" t="s">
        <v>36</v>
      </c>
      <c r="D127" s="9" t="s">
        <v>37</v>
      </c>
      <c r="E127" s="9" t="s">
        <v>38</v>
      </c>
      <c r="F127" s="9" t="s">
        <v>39</v>
      </c>
      <c r="G127" s="9" t="s">
        <v>40</v>
      </c>
      <c r="H127" s="9" t="s">
        <v>41</v>
      </c>
      <c r="I127" s="9" t="s">
        <v>42</v>
      </c>
      <c r="J127" s="9" t="s">
        <v>43</v>
      </c>
      <c r="K127" s="9" t="s">
        <v>44</v>
      </c>
      <c r="L127" s="9" t="s">
        <v>45</v>
      </c>
      <c r="M127" s="9" t="s">
        <v>46</v>
      </c>
      <c r="N127" s="9" t="s">
        <v>47</v>
      </c>
      <c r="O127" s="9" t="s">
        <v>48</v>
      </c>
      <c r="P127" s="9" t="s">
        <v>49</v>
      </c>
      <c r="Q127" s="9" t="s">
        <v>50</v>
      </c>
      <c r="R127" s="9" t="s">
        <v>51</v>
      </c>
      <c r="S127" s="9" t="s">
        <v>52</v>
      </c>
      <c r="T127" s="9" t="s">
        <v>53</v>
      </c>
      <c r="U127" s="9" t="s">
        <v>54</v>
      </c>
      <c r="V127" s="9" t="s">
        <v>55</v>
      </c>
      <c r="W127" s="9" t="s">
        <v>56</v>
      </c>
      <c r="X127" s="9" t="s">
        <v>57</v>
      </c>
      <c r="Y127" s="9" t="s">
        <v>58</v>
      </c>
      <c r="Z127" s="9" t="s">
        <v>59</v>
      </c>
      <c r="AA127" s="9" t="s">
        <v>60</v>
      </c>
      <c r="AB127" s="9" t="s">
        <v>61</v>
      </c>
      <c r="AC127" s="9" t="s">
        <v>62</v>
      </c>
      <c r="AD127" s="9" t="s">
        <v>63</v>
      </c>
      <c r="AE127" s="9" t="s">
        <v>64</v>
      </c>
      <c r="AF127" s="9" t="s">
        <v>65</v>
      </c>
      <c r="AG127" s="9" t="s">
        <v>66</v>
      </c>
      <c r="AH127" s="9" t="s">
        <v>67</v>
      </c>
      <c r="AI127" s="9" t="s">
        <v>68</v>
      </c>
      <c r="AJ127" s="9" t="s">
        <v>69</v>
      </c>
      <c r="AK127" s="9" t="s">
        <v>70</v>
      </c>
    </row>
    <row r="128" spans="1:37" x14ac:dyDescent="0.35">
      <c r="A128" s="9" t="s">
        <v>71</v>
      </c>
      <c r="B128" s="9">
        <v>304.17</v>
      </c>
      <c r="C128" s="9">
        <v>304.17</v>
      </c>
      <c r="D128" s="9">
        <v>304.17</v>
      </c>
      <c r="E128" s="9">
        <v>304.17</v>
      </c>
      <c r="F128" s="9">
        <v>397.17</v>
      </c>
      <c r="G128" s="9">
        <v>644.66999999999996</v>
      </c>
      <c r="H128" s="9">
        <v>644.66999999999996</v>
      </c>
      <c r="I128" s="9">
        <v>730.67</v>
      </c>
      <c r="J128" s="9">
        <v>730.67</v>
      </c>
      <c r="K128" s="9">
        <v>700.67</v>
      </c>
      <c r="L128" s="9">
        <v>577.66999999999996</v>
      </c>
      <c r="M128" s="9">
        <v>682.67</v>
      </c>
      <c r="N128" s="9">
        <v>682.67</v>
      </c>
      <c r="O128" s="9">
        <v>682.67</v>
      </c>
      <c r="P128" s="9">
        <v>682.67</v>
      </c>
      <c r="Q128" s="9">
        <v>682.67</v>
      </c>
      <c r="R128" s="9">
        <v>682.67</v>
      </c>
      <c r="S128" s="9">
        <v>682.67</v>
      </c>
      <c r="T128" s="9">
        <v>682.67</v>
      </c>
      <c r="U128" s="9">
        <v>682.67</v>
      </c>
      <c r="V128" s="9">
        <v>682.67</v>
      </c>
      <c r="W128" s="9">
        <v>682.67</v>
      </c>
      <c r="X128" s="9">
        <v>682.67</v>
      </c>
      <c r="Y128" s="9">
        <v>682.67</v>
      </c>
      <c r="Z128" s="9">
        <v>682.67</v>
      </c>
      <c r="AA128" s="9">
        <v>682.67</v>
      </c>
      <c r="AB128" s="9">
        <v>682.67</v>
      </c>
      <c r="AC128" s="9">
        <v>682.67</v>
      </c>
      <c r="AD128" s="9">
        <v>682.67</v>
      </c>
      <c r="AE128" s="9">
        <v>682.67</v>
      </c>
      <c r="AF128" s="9">
        <v>682.67</v>
      </c>
      <c r="AG128" s="9">
        <v>682.67</v>
      </c>
      <c r="AH128" s="9">
        <v>682.67</v>
      </c>
      <c r="AI128" s="9">
        <v>682.67</v>
      </c>
      <c r="AJ128" s="9">
        <v>682.67</v>
      </c>
      <c r="AK128" s="9">
        <v>682.67</v>
      </c>
    </row>
    <row r="129" spans="1:37" x14ac:dyDescent="0.35">
      <c r="A129" s="9" t="s">
        <v>72</v>
      </c>
      <c r="B129" s="9">
        <v>268.45</v>
      </c>
      <c r="C129" s="9">
        <v>268.45</v>
      </c>
      <c r="D129" s="9">
        <v>268.45</v>
      </c>
      <c r="E129" s="9">
        <v>268.45</v>
      </c>
      <c r="F129" s="9">
        <v>268.45</v>
      </c>
      <c r="G129" s="9">
        <v>268.45</v>
      </c>
      <c r="H129" s="9">
        <v>268.45</v>
      </c>
      <c r="I129" s="9">
        <v>268.45</v>
      </c>
      <c r="J129" s="9">
        <v>268.45</v>
      </c>
      <c r="K129" s="9">
        <v>268.45</v>
      </c>
      <c r="L129" s="9">
        <v>268.45</v>
      </c>
      <c r="M129" s="9">
        <v>368.45</v>
      </c>
      <c r="N129" s="9">
        <v>368.45</v>
      </c>
      <c r="O129" s="9">
        <v>368.45</v>
      </c>
      <c r="P129" s="9">
        <v>368.45</v>
      </c>
      <c r="Q129" s="9">
        <v>368.45</v>
      </c>
      <c r="R129" s="9">
        <v>368.45</v>
      </c>
      <c r="S129" s="9">
        <v>368.45</v>
      </c>
      <c r="T129" s="9">
        <v>368.45</v>
      </c>
      <c r="U129" s="9">
        <v>368.45</v>
      </c>
      <c r="V129" s="9">
        <v>368.45</v>
      </c>
      <c r="W129" s="9">
        <v>368.45</v>
      </c>
      <c r="X129" s="9">
        <v>368.45</v>
      </c>
      <c r="Y129" s="9">
        <v>368.45</v>
      </c>
      <c r="Z129" s="9">
        <v>368.45</v>
      </c>
      <c r="AA129" s="9">
        <v>368.45</v>
      </c>
      <c r="AB129" s="9">
        <v>368.45</v>
      </c>
      <c r="AC129" s="9">
        <v>368.45</v>
      </c>
      <c r="AD129" s="9">
        <v>368.45</v>
      </c>
      <c r="AE129" s="9">
        <v>368.45</v>
      </c>
      <c r="AF129" s="9">
        <v>368.45</v>
      </c>
      <c r="AG129" s="9">
        <v>368.45</v>
      </c>
      <c r="AH129" s="9">
        <v>368.45</v>
      </c>
      <c r="AI129" s="9">
        <v>368.45</v>
      </c>
      <c r="AJ129" s="9">
        <v>368.45</v>
      </c>
      <c r="AK129" s="9">
        <v>368.45</v>
      </c>
    </row>
    <row r="130" spans="1:37" x14ac:dyDescent="0.35">
      <c r="A130" s="9" t="s">
        <v>73</v>
      </c>
      <c r="B130" s="9">
        <v>482</v>
      </c>
      <c r="C130" s="9">
        <v>482</v>
      </c>
      <c r="D130" s="9">
        <v>482</v>
      </c>
      <c r="E130" s="9">
        <v>482</v>
      </c>
      <c r="F130" s="9">
        <v>482</v>
      </c>
      <c r="G130" s="9">
        <v>482</v>
      </c>
      <c r="H130" s="9">
        <v>482</v>
      </c>
      <c r="I130" s="9">
        <v>482</v>
      </c>
      <c r="J130" s="9">
        <v>482</v>
      </c>
      <c r="K130" s="9">
        <v>742</v>
      </c>
      <c r="L130" s="9">
        <v>742</v>
      </c>
      <c r="M130" s="9">
        <v>742</v>
      </c>
      <c r="N130" s="9">
        <v>742</v>
      </c>
      <c r="O130" s="9">
        <v>742</v>
      </c>
      <c r="P130" s="9">
        <v>742</v>
      </c>
      <c r="Q130" s="9">
        <v>1092</v>
      </c>
      <c r="R130" s="9">
        <v>1092</v>
      </c>
      <c r="S130" s="9">
        <v>1352</v>
      </c>
      <c r="T130" s="9">
        <v>1352</v>
      </c>
      <c r="U130" s="9">
        <v>1352</v>
      </c>
      <c r="V130" s="9">
        <v>1612</v>
      </c>
      <c r="W130" s="9">
        <v>1612</v>
      </c>
      <c r="X130" s="9">
        <v>1612</v>
      </c>
      <c r="Y130" s="9">
        <v>1872</v>
      </c>
      <c r="Z130" s="9">
        <v>2392</v>
      </c>
      <c r="AA130" s="9">
        <v>2652</v>
      </c>
      <c r="AB130" s="9">
        <v>2652</v>
      </c>
      <c r="AC130" s="9">
        <v>2652</v>
      </c>
      <c r="AD130" s="9">
        <v>2652</v>
      </c>
      <c r="AE130" s="9">
        <v>2652</v>
      </c>
      <c r="AF130" s="9">
        <v>2852</v>
      </c>
      <c r="AG130" s="9">
        <v>2852</v>
      </c>
      <c r="AH130" s="9">
        <v>2852</v>
      </c>
      <c r="AI130" s="9">
        <v>2852</v>
      </c>
      <c r="AJ130" s="9">
        <v>2852</v>
      </c>
      <c r="AK130" s="9">
        <v>2852</v>
      </c>
    </row>
    <row r="131" spans="1:37" x14ac:dyDescent="0.35">
      <c r="A131" s="9" t="s">
        <v>2</v>
      </c>
      <c r="B131" s="9">
        <v>1818.38</v>
      </c>
      <c r="C131" s="9">
        <v>1818.38</v>
      </c>
      <c r="D131" s="9">
        <v>1818.38</v>
      </c>
      <c r="E131" s="9">
        <v>1818.38</v>
      </c>
      <c r="F131" s="9">
        <v>1818.38</v>
      </c>
      <c r="G131" s="9">
        <v>1818.38</v>
      </c>
      <c r="H131" s="9">
        <v>1818.38</v>
      </c>
      <c r="I131" s="9">
        <v>1818.38</v>
      </c>
      <c r="J131" s="9">
        <v>1752.38</v>
      </c>
      <c r="K131" s="9">
        <v>1651.38</v>
      </c>
      <c r="L131" s="9">
        <v>1651.38</v>
      </c>
      <c r="M131" s="9">
        <v>1651.38</v>
      </c>
      <c r="N131" s="9">
        <v>1651.38</v>
      </c>
      <c r="O131" s="9">
        <v>1651.38</v>
      </c>
      <c r="P131" s="9">
        <v>1651.38</v>
      </c>
      <c r="Q131" s="9">
        <v>1651.38</v>
      </c>
      <c r="R131" s="9">
        <v>1501.38</v>
      </c>
      <c r="S131" s="9">
        <v>1481.38</v>
      </c>
      <c r="T131" s="9">
        <v>1611.38</v>
      </c>
      <c r="U131" s="9">
        <v>1611.38</v>
      </c>
      <c r="V131" s="9">
        <v>1611.38</v>
      </c>
      <c r="W131" s="9">
        <v>1296.3800000000001</v>
      </c>
      <c r="X131" s="9">
        <v>1296.3800000000001</v>
      </c>
      <c r="Y131" s="9">
        <v>680</v>
      </c>
      <c r="Z131" s="9">
        <v>810</v>
      </c>
      <c r="AA131" s="9">
        <v>810</v>
      </c>
      <c r="AB131" s="9">
        <v>810</v>
      </c>
      <c r="AC131" s="9">
        <v>810</v>
      </c>
      <c r="AD131" s="9">
        <v>810</v>
      </c>
      <c r="AE131" s="9">
        <v>810</v>
      </c>
      <c r="AF131" s="9">
        <v>810</v>
      </c>
      <c r="AG131" s="9">
        <v>810</v>
      </c>
      <c r="AH131" s="9">
        <v>505</v>
      </c>
      <c r="AI131" s="9">
        <v>505</v>
      </c>
      <c r="AJ131" s="9">
        <v>505</v>
      </c>
      <c r="AK131" s="9">
        <v>505</v>
      </c>
    </row>
    <row r="132" spans="1:37" x14ac:dyDescent="0.35">
      <c r="A132" s="9" t="s">
        <v>3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</row>
    <row r="133" spans="1:37" x14ac:dyDescent="0.35">
      <c r="A133" s="9" t="s">
        <v>74</v>
      </c>
      <c r="B133" s="9">
        <v>63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36</v>
      </c>
      <c r="N133" s="9">
        <v>161</v>
      </c>
      <c r="O133" s="9">
        <v>161</v>
      </c>
      <c r="P133" s="9">
        <v>161</v>
      </c>
      <c r="Q133" s="9">
        <v>161</v>
      </c>
      <c r="R133" s="9">
        <v>161</v>
      </c>
      <c r="S133" s="9">
        <v>161</v>
      </c>
      <c r="T133" s="9">
        <v>161</v>
      </c>
      <c r="U133" s="9">
        <v>161</v>
      </c>
      <c r="V133" s="9">
        <v>161</v>
      </c>
      <c r="W133" s="9">
        <v>161</v>
      </c>
      <c r="X133" s="9">
        <v>161</v>
      </c>
      <c r="Y133" s="9">
        <v>161</v>
      </c>
      <c r="Z133" s="9">
        <v>161</v>
      </c>
      <c r="AA133" s="9">
        <v>161</v>
      </c>
      <c r="AB133" s="9">
        <v>161</v>
      </c>
      <c r="AC133" s="9">
        <v>161</v>
      </c>
      <c r="AD133" s="9">
        <v>161</v>
      </c>
      <c r="AE133" s="9">
        <v>161</v>
      </c>
      <c r="AF133" s="9">
        <v>161</v>
      </c>
      <c r="AG133" s="9">
        <v>161</v>
      </c>
      <c r="AH133" s="9">
        <v>161</v>
      </c>
      <c r="AI133" s="9">
        <v>161</v>
      </c>
      <c r="AJ133" s="9">
        <v>161</v>
      </c>
      <c r="AK133" s="9">
        <v>161</v>
      </c>
    </row>
    <row r="134" spans="1:37" x14ac:dyDescent="0.35">
      <c r="A134" s="9" t="s">
        <v>75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1.72</v>
      </c>
      <c r="K134" s="9">
        <v>1.72</v>
      </c>
      <c r="L134" s="9">
        <v>1.72</v>
      </c>
      <c r="M134" s="9">
        <v>1.72</v>
      </c>
      <c r="N134" s="9">
        <v>16.72</v>
      </c>
      <c r="O134" s="9">
        <v>16.72</v>
      </c>
      <c r="P134" s="9">
        <v>16.72</v>
      </c>
      <c r="Q134" s="9">
        <v>16.72</v>
      </c>
      <c r="R134" s="9">
        <v>16.72</v>
      </c>
      <c r="S134" s="9">
        <v>31.72</v>
      </c>
      <c r="T134" s="9">
        <v>31.72</v>
      </c>
      <c r="U134" s="9">
        <v>31.72</v>
      </c>
      <c r="V134" s="9">
        <v>31.72</v>
      </c>
      <c r="W134" s="9">
        <v>31.72</v>
      </c>
      <c r="X134" s="9">
        <v>46.72</v>
      </c>
      <c r="Y134" s="9">
        <v>46.72</v>
      </c>
      <c r="Z134" s="9">
        <v>46.72</v>
      </c>
      <c r="AA134" s="9">
        <v>46.72</v>
      </c>
      <c r="AB134" s="9">
        <v>46.72</v>
      </c>
      <c r="AC134" s="9">
        <v>61.72</v>
      </c>
      <c r="AD134" s="9">
        <v>61.72</v>
      </c>
      <c r="AE134" s="9">
        <v>61.72</v>
      </c>
      <c r="AF134" s="9">
        <v>61.72</v>
      </c>
      <c r="AG134" s="9">
        <v>61.72</v>
      </c>
      <c r="AH134" s="9">
        <v>76.72</v>
      </c>
      <c r="AI134" s="9">
        <v>76.72</v>
      </c>
      <c r="AJ134" s="9">
        <v>76.72</v>
      </c>
      <c r="AK134" s="9">
        <v>76.72</v>
      </c>
    </row>
    <row r="135" spans="1:37" x14ac:dyDescent="0.35">
      <c r="A135" s="9" t="s">
        <v>4</v>
      </c>
      <c r="B135" s="9">
        <v>111.78</v>
      </c>
      <c r="C135" s="9">
        <v>171.18</v>
      </c>
      <c r="D135" s="9">
        <v>171.18</v>
      </c>
      <c r="E135" s="9">
        <v>171.18</v>
      </c>
      <c r="F135" s="9">
        <v>171.18</v>
      </c>
      <c r="G135" s="9">
        <v>171.18</v>
      </c>
      <c r="H135" s="9">
        <v>196.68</v>
      </c>
      <c r="I135" s="9">
        <v>196.68</v>
      </c>
      <c r="J135" s="9">
        <v>196.68</v>
      </c>
      <c r="K135" s="9">
        <v>196.68</v>
      </c>
      <c r="L135" s="9">
        <v>196.68</v>
      </c>
      <c r="M135" s="9">
        <v>196.68</v>
      </c>
      <c r="N135" s="9">
        <v>373.68</v>
      </c>
      <c r="O135" s="9">
        <v>373.68</v>
      </c>
      <c r="P135" s="9">
        <v>373.68</v>
      </c>
      <c r="Q135" s="9">
        <v>473.68</v>
      </c>
      <c r="R135" s="9">
        <v>573.67999999999995</v>
      </c>
      <c r="S135" s="9">
        <v>673.68</v>
      </c>
      <c r="T135" s="9">
        <v>773.68</v>
      </c>
      <c r="U135" s="9">
        <v>873.68</v>
      </c>
      <c r="V135" s="9">
        <v>973.68</v>
      </c>
      <c r="W135" s="9">
        <v>1073.68</v>
      </c>
      <c r="X135" s="9">
        <v>1173.68</v>
      </c>
      <c r="Y135" s="9">
        <v>1273.68</v>
      </c>
      <c r="Z135" s="9">
        <v>1373.68</v>
      </c>
      <c r="AA135" s="9">
        <v>1373.68</v>
      </c>
      <c r="AB135" s="9">
        <v>1423.68</v>
      </c>
      <c r="AC135" s="9">
        <v>1423.68</v>
      </c>
      <c r="AD135" s="9">
        <v>1473.68</v>
      </c>
      <c r="AE135" s="9">
        <v>1473.68</v>
      </c>
      <c r="AF135" s="9">
        <v>1523.68</v>
      </c>
      <c r="AG135" s="9">
        <v>1523.68</v>
      </c>
      <c r="AH135" s="9">
        <v>1573.68</v>
      </c>
      <c r="AI135" s="9">
        <v>1573.68</v>
      </c>
      <c r="AJ135" s="9">
        <v>1623.68</v>
      </c>
      <c r="AK135" s="9">
        <v>1623.68</v>
      </c>
    </row>
    <row r="136" spans="1:37" x14ac:dyDescent="0.35">
      <c r="A136" s="9" t="s">
        <v>76</v>
      </c>
      <c r="B136" s="9">
        <v>855.31</v>
      </c>
      <c r="C136" s="9">
        <v>855.31</v>
      </c>
      <c r="D136" s="9">
        <v>855.31</v>
      </c>
      <c r="E136" s="9">
        <v>855.31</v>
      </c>
      <c r="F136" s="9">
        <v>855.31</v>
      </c>
      <c r="G136" s="9">
        <v>855.31</v>
      </c>
      <c r="H136" s="9">
        <v>855.31</v>
      </c>
      <c r="I136" s="9">
        <v>855.31</v>
      </c>
      <c r="J136" s="9">
        <v>855.31</v>
      </c>
      <c r="K136" s="9">
        <v>855.31</v>
      </c>
      <c r="L136" s="9">
        <v>855.31</v>
      </c>
      <c r="M136" s="9">
        <v>855.31</v>
      </c>
      <c r="N136" s="9">
        <v>855.31</v>
      </c>
      <c r="O136" s="9">
        <v>855.31</v>
      </c>
      <c r="P136" s="9">
        <v>855.31</v>
      </c>
      <c r="Q136" s="9">
        <v>855.31</v>
      </c>
      <c r="R136" s="9">
        <v>855.31</v>
      </c>
      <c r="S136" s="9">
        <v>880.31</v>
      </c>
      <c r="T136" s="9">
        <v>880.31</v>
      </c>
      <c r="U136" s="9">
        <v>880.31</v>
      </c>
      <c r="V136" s="9">
        <v>930.31</v>
      </c>
      <c r="W136" s="9">
        <v>930.31</v>
      </c>
      <c r="X136" s="9">
        <v>930.31</v>
      </c>
      <c r="Y136" s="9">
        <v>930.31</v>
      </c>
      <c r="Z136" s="9">
        <v>930.31</v>
      </c>
      <c r="AA136" s="9">
        <v>930.31</v>
      </c>
      <c r="AB136" s="9">
        <v>930.31</v>
      </c>
      <c r="AC136" s="9">
        <v>955.31</v>
      </c>
      <c r="AD136" s="9">
        <v>955.31</v>
      </c>
      <c r="AE136" s="9">
        <v>955.31</v>
      </c>
      <c r="AF136" s="9">
        <v>955.31</v>
      </c>
      <c r="AG136" s="9">
        <v>955.31</v>
      </c>
      <c r="AH136" s="9">
        <v>955.31</v>
      </c>
      <c r="AI136" s="9">
        <v>955.31</v>
      </c>
      <c r="AJ136" s="9">
        <v>955.31</v>
      </c>
      <c r="AK136" s="9">
        <v>955.31</v>
      </c>
    </row>
    <row r="138" spans="1:37" ht="18.5" x14ac:dyDescent="0.45">
      <c r="A138" s="10" t="s">
        <v>87</v>
      </c>
    </row>
    <row r="139" spans="1:37" x14ac:dyDescent="0.35">
      <c r="A139" s="9" t="s">
        <v>34</v>
      </c>
      <c r="B139" s="9" t="s">
        <v>35</v>
      </c>
      <c r="C139" s="9" t="s">
        <v>36</v>
      </c>
      <c r="D139" s="9" t="s">
        <v>37</v>
      </c>
      <c r="E139" s="9" t="s">
        <v>38</v>
      </c>
      <c r="F139" s="9" t="s">
        <v>39</v>
      </c>
      <c r="G139" s="9" t="s">
        <v>40</v>
      </c>
      <c r="H139" s="9" t="s">
        <v>41</v>
      </c>
      <c r="I139" s="9" t="s">
        <v>42</v>
      </c>
      <c r="J139" s="9" t="s">
        <v>43</v>
      </c>
      <c r="K139" s="9" t="s">
        <v>44</v>
      </c>
      <c r="L139" s="9" t="s">
        <v>45</v>
      </c>
      <c r="M139" s="9" t="s">
        <v>46</v>
      </c>
      <c r="N139" s="9" t="s">
        <v>47</v>
      </c>
      <c r="O139" s="9" t="s">
        <v>48</v>
      </c>
      <c r="P139" s="9" t="s">
        <v>49</v>
      </c>
      <c r="Q139" s="9" t="s">
        <v>50</v>
      </c>
      <c r="R139" s="9" t="s">
        <v>51</v>
      </c>
      <c r="S139" s="9" t="s">
        <v>52</v>
      </c>
      <c r="T139" s="9" t="s">
        <v>53</v>
      </c>
      <c r="U139" s="9" t="s">
        <v>54</v>
      </c>
      <c r="V139" s="9" t="s">
        <v>55</v>
      </c>
      <c r="W139" s="9" t="s">
        <v>56</v>
      </c>
      <c r="X139" s="9" t="s">
        <v>57</v>
      </c>
      <c r="Y139" s="9" t="s">
        <v>58</v>
      </c>
      <c r="Z139" s="9" t="s">
        <v>59</v>
      </c>
      <c r="AA139" s="9" t="s">
        <v>60</v>
      </c>
      <c r="AB139" s="9" t="s">
        <v>61</v>
      </c>
      <c r="AC139" s="9" t="s">
        <v>62</v>
      </c>
      <c r="AD139" s="9" t="s">
        <v>63</v>
      </c>
      <c r="AE139" s="9" t="s">
        <v>64</v>
      </c>
      <c r="AF139" s="9" t="s">
        <v>65</v>
      </c>
      <c r="AG139" s="9" t="s">
        <v>66</v>
      </c>
      <c r="AH139" s="9" t="s">
        <v>67</v>
      </c>
      <c r="AI139" s="9" t="s">
        <v>68</v>
      </c>
      <c r="AJ139" s="9" t="s">
        <v>69</v>
      </c>
      <c r="AK139" s="9" t="s">
        <v>70</v>
      </c>
    </row>
    <row r="140" spans="1:37" x14ac:dyDescent="0.35">
      <c r="A140" s="9" t="s">
        <v>71</v>
      </c>
      <c r="B140" s="9">
        <v>33.340000000000003</v>
      </c>
      <c r="C140" s="9">
        <v>33.340000000000003</v>
      </c>
      <c r="D140" s="9">
        <v>33.340000000000003</v>
      </c>
      <c r="E140" s="9">
        <v>33.340000000000003</v>
      </c>
      <c r="F140" s="9">
        <v>33.340000000000003</v>
      </c>
      <c r="G140" s="9">
        <v>33.57</v>
      </c>
      <c r="H140" s="9">
        <v>33.57</v>
      </c>
      <c r="I140" s="9">
        <v>33.57</v>
      </c>
      <c r="J140" s="9">
        <v>33.57</v>
      </c>
      <c r="K140" s="9">
        <v>33.57</v>
      </c>
      <c r="L140" s="9">
        <v>28.97</v>
      </c>
      <c r="M140" s="9">
        <v>28.97</v>
      </c>
      <c r="N140" s="9">
        <v>39.97</v>
      </c>
      <c r="O140" s="9">
        <v>39.97</v>
      </c>
      <c r="P140" s="9">
        <v>39.97</v>
      </c>
      <c r="Q140" s="9">
        <v>44.37</v>
      </c>
      <c r="R140" s="9">
        <v>44.37</v>
      </c>
      <c r="S140" s="9">
        <v>44.37</v>
      </c>
      <c r="T140" s="9">
        <v>44.37</v>
      </c>
      <c r="U140" s="9">
        <v>44.37</v>
      </c>
      <c r="V140" s="9">
        <v>41.37</v>
      </c>
      <c r="W140" s="9">
        <v>38.369999999999997</v>
      </c>
      <c r="X140" s="9">
        <v>38.369999999999997</v>
      </c>
      <c r="Y140" s="9">
        <v>38.369999999999997</v>
      </c>
      <c r="Z140" s="9">
        <v>38.369999999999997</v>
      </c>
      <c r="AA140" s="9">
        <v>38.369999999999997</v>
      </c>
      <c r="AB140" s="9">
        <v>43.37</v>
      </c>
      <c r="AC140" s="9">
        <v>43.37</v>
      </c>
      <c r="AD140" s="9">
        <v>43.37</v>
      </c>
      <c r="AE140" s="9">
        <v>43.37</v>
      </c>
      <c r="AF140" s="9">
        <v>43.37</v>
      </c>
      <c r="AG140" s="9">
        <v>43.37</v>
      </c>
      <c r="AH140" s="9">
        <v>43.37</v>
      </c>
      <c r="AI140" s="9">
        <v>43.37</v>
      </c>
      <c r="AJ140" s="9">
        <v>43.37</v>
      </c>
      <c r="AK140" s="9">
        <v>43.37</v>
      </c>
    </row>
    <row r="141" spans="1:37" x14ac:dyDescent="0.35">
      <c r="A141" s="9" t="s">
        <v>72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</row>
    <row r="142" spans="1:37" x14ac:dyDescent="0.35">
      <c r="A142" s="9" t="s">
        <v>73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130</v>
      </c>
      <c r="R142" s="9">
        <v>130</v>
      </c>
      <c r="S142" s="9">
        <v>130</v>
      </c>
      <c r="T142" s="9">
        <v>130</v>
      </c>
      <c r="U142" s="9">
        <v>130</v>
      </c>
      <c r="V142" s="9">
        <v>130</v>
      </c>
      <c r="W142" s="9">
        <v>130</v>
      </c>
      <c r="X142" s="9">
        <v>130</v>
      </c>
      <c r="Y142" s="9">
        <v>130</v>
      </c>
      <c r="Z142" s="9">
        <v>130</v>
      </c>
      <c r="AA142" s="9">
        <v>130</v>
      </c>
      <c r="AB142" s="9">
        <v>130</v>
      </c>
      <c r="AC142" s="9">
        <v>130</v>
      </c>
      <c r="AD142" s="9">
        <v>130</v>
      </c>
      <c r="AE142" s="9">
        <v>130</v>
      </c>
      <c r="AF142" s="9">
        <v>130</v>
      </c>
      <c r="AG142" s="9">
        <v>130</v>
      </c>
      <c r="AH142" s="9">
        <v>130</v>
      </c>
      <c r="AI142" s="9">
        <v>130</v>
      </c>
      <c r="AJ142" s="9">
        <v>130</v>
      </c>
      <c r="AK142" s="9">
        <v>130</v>
      </c>
    </row>
    <row r="143" spans="1:37" x14ac:dyDescent="0.35">
      <c r="A143" s="9" t="s">
        <v>2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</row>
    <row r="144" spans="1:37" x14ac:dyDescent="0.35">
      <c r="A144" s="9" t="s">
        <v>3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</row>
    <row r="145" spans="1:37" x14ac:dyDescent="0.35">
      <c r="A145" s="9" t="s">
        <v>74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0.5</v>
      </c>
      <c r="N145" s="9">
        <v>0.5</v>
      </c>
      <c r="O145" s="9">
        <v>0.5</v>
      </c>
      <c r="P145" s="9">
        <v>1.5</v>
      </c>
      <c r="Q145" s="9">
        <v>2.5</v>
      </c>
      <c r="R145" s="9">
        <v>2.5</v>
      </c>
      <c r="S145" s="9">
        <v>2.5</v>
      </c>
      <c r="T145" s="9">
        <v>4.5</v>
      </c>
      <c r="U145" s="9">
        <v>4.5</v>
      </c>
      <c r="V145" s="9">
        <v>5.5</v>
      </c>
      <c r="W145" s="9">
        <v>5.5</v>
      </c>
      <c r="X145" s="9">
        <v>5.5</v>
      </c>
      <c r="Y145" s="9">
        <v>5.5</v>
      </c>
      <c r="Z145" s="9">
        <v>5.5</v>
      </c>
      <c r="AA145" s="9">
        <v>6.5</v>
      </c>
      <c r="AB145" s="9">
        <v>6.5</v>
      </c>
      <c r="AC145" s="9">
        <v>6.5</v>
      </c>
      <c r="AD145" s="9">
        <v>6.5</v>
      </c>
      <c r="AE145" s="9">
        <v>6.5</v>
      </c>
      <c r="AF145" s="9">
        <v>6.5</v>
      </c>
      <c r="AG145" s="9">
        <v>6.5</v>
      </c>
      <c r="AH145" s="9">
        <v>6.5</v>
      </c>
      <c r="AI145" s="9">
        <v>6.5</v>
      </c>
      <c r="AJ145" s="9">
        <v>6.5</v>
      </c>
      <c r="AK145" s="9">
        <v>6.5</v>
      </c>
    </row>
    <row r="146" spans="1:37" x14ac:dyDescent="0.35">
      <c r="A146" s="9" t="s">
        <v>75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0.04</v>
      </c>
      <c r="K146" s="9">
        <v>0.04</v>
      </c>
      <c r="L146" s="9">
        <v>0.04</v>
      </c>
      <c r="M146" s="9">
        <v>0.04</v>
      </c>
      <c r="N146" s="9">
        <v>0.04</v>
      </c>
      <c r="O146" s="9">
        <v>0.04</v>
      </c>
      <c r="P146" s="9">
        <v>0.04</v>
      </c>
      <c r="Q146" s="9">
        <v>0.04</v>
      </c>
      <c r="R146" s="9">
        <v>0.04</v>
      </c>
      <c r="S146" s="9">
        <v>0.04</v>
      </c>
      <c r="T146" s="9">
        <v>0.04</v>
      </c>
      <c r="U146" s="9">
        <v>0.04</v>
      </c>
      <c r="V146" s="9">
        <v>0.04</v>
      </c>
      <c r="W146" s="9">
        <v>0.04</v>
      </c>
      <c r="X146" s="9">
        <v>0.04</v>
      </c>
      <c r="Y146" s="9">
        <v>0.04</v>
      </c>
      <c r="Z146" s="9">
        <v>0.04</v>
      </c>
      <c r="AA146" s="9">
        <v>0.04</v>
      </c>
      <c r="AB146" s="9">
        <v>0.04</v>
      </c>
      <c r="AC146" s="9">
        <v>0.04</v>
      </c>
      <c r="AD146" s="9">
        <v>0.04</v>
      </c>
      <c r="AE146" s="9">
        <v>0.04</v>
      </c>
      <c r="AF146" s="9">
        <v>0.04</v>
      </c>
      <c r="AG146" s="9">
        <v>0.04</v>
      </c>
      <c r="AH146" s="9">
        <v>0.04</v>
      </c>
      <c r="AI146" s="9">
        <v>0.04</v>
      </c>
      <c r="AJ146" s="9">
        <v>0.04</v>
      </c>
      <c r="AK146" s="9">
        <v>0.04</v>
      </c>
    </row>
    <row r="147" spans="1:37" x14ac:dyDescent="0.35">
      <c r="A147" s="9" t="s">
        <v>4</v>
      </c>
      <c r="B147" s="9">
        <v>0.81</v>
      </c>
      <c r="C147" s="9">
        <v>0.81</v>
      </c>
      <c r="D147" s="9">
        <v>0.81</v>
      </c>
      <c r="E147" s="9">
        <v>0.81</v>
      </c>
      <c r="F147" s="9">
        <v>0.81</v>
      </c>
      <c r="G147" s="9">
        <v>0.81</v>
      </c>
      <c r="H147" s="9">
        <v>0.81</v>
      </c>
      <c r="I147" s="9">
        <v>0.81</v>
      </c>
      <c r="J147" s="9">
        <v>0.81</v>
      </c>
      <c r="K147" s="9">
        <v>0.81</v>
      </c>
      <c r="L147" s="9">
        <v>0.81</v>
      </c>
      <c r="M147" s="9">
        <v>0.81</v>
      </c>
      <c r="N147" s="9">
        <v>0.81</v>
      </c>
      <c r="O147" s="9">
        <v>0.81</v>
      </c>
      <c r="P147" s="9">
        <v>0.81</v>
      </c>
      <c r="Q147" s="9">
        <v>0.81</v>
      </c>
      <c r="R147" s="9">
        <v>0.81</v>
      </c>
      <c r="S147" s="9">
        <v>0.81</v>
      </c>
      <c r="T147" s="9">
        <v>0.81</v>
      </c>
      <c r="U147" s="9">
        <v>0.81</v>
      </c>
      <c r="V147" s="9">
        <v>5.81</v>
      </c>
      <c r="W147" s="9">
        <v>5.81</v>
      </c>
      <c r="X147" s="9">
        <v>5.81</v>
      </c>
      <c r="Y147" s="9">
        <v>5.81</v>
      </c>
      <c r="Z147" s="9">
        <v>5.81</v>
      </c>
      <c r="AA147" s="9">
        <v>5.81</v>
      </c>
      <c r="AB147" s="9">
        <v>5.81</v>
      </c>
      <c r="AC147" s="9">
        <v>5.81</v>
      </c>
      <c r="AD147" s="9">
        <v>5.81</v>
      </c>
      <c r="AE147" s="9">
        <v>5.81</v>
      </c>
      <c r="AF147" s="9">
        <v>5.81</v>
      </c>
      <c r="AG147" s="9">
        <v>5.81</v>
      </c>
      <c r="AH147" s="9">
        <v>5.81</v>
      </c>
      <c r="AI147" s="9">
        <v>5.81</v>
      </c>
      <c r="AJ147" s="9">
        <v>5.81</v>
      </c>
      <c r="AK147" s="9">
        <v>5.81</v>
      </c>
    </row>
    <row r="148" spans="1:37" x14ac:dyDescent="0.35">
      <c r="A148" s="9" t="s">
        <v>76</v>
      </c>
      <c r="B148" s="9">
        <v>77.900000000000006</v>
      </c>
      <c r="C148" s="9">
        <v>77.900000000000006</v>
      </c>
      <c r="D148" s="9">
        <v>77.900000000000006</v>
      </c>
      <c r="E148" s="9">
        <v>77.900000000000006</v>
      </c>
      <c r="F148" s="9">
        <v>77.900000000000006</v>
      </c>
      <c r="G148" s="9">
        <v>77.900000000000006</v>
      </c>
      <c r="H148" s="9">
        <v>77.900000000000006</v>
      </c>
      <c r="I148" s="9">
        <v>84.9</v>
      </c>
      <c r="J148" s="9">
        <v>84.9</v>
      </c>
      <c r="K148" s="9">
        <v>84.9</v>
      </c>
      <c r="L148" s="9">
        <v>84.9</v>
      </c>
      <c r="M148" s="9">
        <v>84.9</v>
      </c>
      <c r="N148" s="9">
        <v>84.9</v>
      </c>
      <c r="O148" s="9">
        <v>84.9</v>
      </c>
      <c r="P148" s="9">
        <v>84.9</v>
      </c>
      <c r="Q148" s="9">
        <v>84.9</v>
      </c>
      <c r="R148" s="9">
        <v>84.9</v>
      </c>
      <c r="S148" s="9">
        <v>89.9</v>
      </c>
      <c r="T148" s="9">
        <v>89.9</v>
      </c>
      <c r="U148" s="9">
        <v>89.9</v>
      </c>
      <c r="V148" s="9">
        <v>89.9</v>
      </c>
      <c r="W148" s="9">
        <v>89.9</v>
      </c>
      <c r="X148" s="9">
        <v>89.9</v>
      </c>
      <c r="Y148" s="9">
        <v>89.9</v>
      </c>
      <c r="Z148" s="9">
        <v>94.9</v>
      </c>
      <c r="AA148" s="9">
        <v>94.9</v>
      </c>
      <c r="AB148" s="9">
        <v>94.9</v>
      </c>
      <c r="AC148" s="9">
        <v>94.9</v>
      </c>
      <c r="AD148" s="9">
        <v>94.9</v>
      </c>
      <c r="AE148" s="9">
        <v>94.9</v>
      </c>
      <c r="AF148" s="9">
        <v>94.9</v>
      </c>
      <c r="AG148" s="9">
        <v>94.9</v>
      </c>
      <c r="AH148" s="9">
        <v>94.9</v>
      </c>
      <c r="AI148" s="9">
        <v>94.9</v>
      </c>
      <c r="AJ148" s="9">
        <v>94.9</v>
      </c>
      <c r="AK148" s="9">
        <v>94.9</v>
      </c>
    </row>
    <row r="150" spans="1:37" ht="18.5" x14ac:dyDescent="0.45">
      <c r="A150" s="10" t="s">
        <v>88</v>
      </c>
    </row>
    <row r="151" spans="1:37" x14ac:dyDescent="0.35">
      <c r="A151" s="9" t="s">
        <v>34</v>
      </c>
      <c r="B151" s="9" t="s">
        <v>35</v>
      </c>
      <c r="C151" s="9" t="s">
        <v>36</v>
      </c>
      <c r="D151" s="9" t="s">
        <v>37</v>
      </c>
      <c r="E151" s="9" t="s">
        <v>38</v>
      </c>
      <c r="F151" s="9" t="s">
        <v>39</v>
      </c>
      <c r="G151" s="9" t="s">
        <v>40</v>
      </c>
      <c r="H151" s="9" t="s">
        <v>41</v>
      </c>
      <c r="I151" s="9" t="s">
        <v>42</v>
      </c>
      <c r="J151" s="9" t="s">
        <v>43</v>
      </c>
      <c r="K151" s="9" t="s">
        <v>44</v>
      </c>
      <c r="L151" s="9" t="s">
        <v>45</v>
      </c>
      <c r="M151" s="9" t="s">
        <v>46</v>
      </c>
      <c r="N151" s="9" t="s">
        <v>47</v>
      </c>
      <c r="O151" s="9" t="s">
        <v>48</v>
      </c>
      <c r="P151" s="9" t="s">
        <v>49</v>
      </c>
      <c r="Q151" s="9" t="s">
        <v>50</v>
      </c>
      <c r="R151" s="9" t="s">
        <v>51</v>
      </c>
      <c r="S151" s="9" t="s">
        <v>52</v>
      </c>
      <c r="T151" s="9" t="s">
        <v>53</v>
      </c>
      <c r="U151" s="9" t="s">
        <v>54</v>
      </c>
      <c r="V151" s="9" t="s">
        <v>55</v>
      </c>
      <c r="W151" s="9" t="s">
        <v>56</v>
      </c>
      <c r="X151" s="9" t="s">
        <v>57</v>
      </c>
      <c r="Y151" s="9" t="s">
        <v>58</v>
      </c>
      <c r="Z151" s="9" t="s">
        <v>59</v>
      </c>
      <c r="AA151" s="9" t="s">
        <v>60</v>
      </c>
      <c r="AB151" s="9" t="s">
        <v>61</v>
      </c>
      <c r="AC151" s="9" t="s">
        <v>62</v>
      </c>
      <c r="AD151" s="9" t="s">
        <v>63</v>
      </c>
      <c r="AE151" s="9" t="s">
        <v>64</v>
      </c>
      <c r="AF151" s="9" t="s">
        <v>65</v>
      </c>
      <c r="AG151" s="9" t="s">
        <v>66</v>
      </c>
      <c r="AH151" s="9" t="s">
        <v>67</v>
      </c>
      <c r="AI151" s="9" t="s">
        <v>68</v>
      </c>
      <c r="AJ151" s="9" t="s">
        <v>69</v>
      </c>
      <c r="AK151" s="9" t="s">
        <v>70</v>
      </c>
    </row>
    <row r="152" spans="1:37" x14ac:dyDescent="0.35">
      <c r="A152" s="9" t="s">
        <v>71</v>
      </c>
      <c r="B152" s="9">
        <v>116.27</v>
      </c>
      <c r="C152" s="9">
        <v>116.27</v>
      </c>
      <c r="D152" s="9">
        <v>116.27</v>
      </c>
      <c r="E152" s="9">
        <v>116.27</v>
      </c>
      <c r="F152" s="9">
        <v>116.27</v>
      </c>
      <c r="G152" s="9">
        <v>116.27</v>
      </c>
      <c r="H152" s="9">
        <v>116.27</v>
      </c>
      <c r="I152" s="9">
        <v>116.27</v>
      </c>
      <c r="J152" s="9">
        <v>116.27</v>
      </c>
      <c r="K152" s="9">
        <v>116.27</v>
      </c>
      <c r="L152" s="9">
        <v>121.27</v>
      </c>
      <c r="M152" s="9">
        <v>131.27000000000001</v>
      </c>
      <c r="N152" s="9">
        <v>161.27000000000001</v>
      </c>
      <c r="O152" s="9">
        <v>161.27000000000001</v>
      </c>
      <c r="P152" s="9">
        <v>161.27000000000001</v>
      </c>
      <c r="Q152" s="9">
        <v>161.27000000000001</v>
      </c>
      <c r="R152" s="9">
        <v>161.27000000000001</v>
      </c>
      <c r="S152" s="9">
        <v>161.27000000000001</v>
      </c>
      <c r="T152" s="9">
        <v>134.27000000000001</v>
      </c>
      <c r="U152" s="9">
        <v>149.27000000000001</v>
      </c>
      <c r="V152" s="9">
        <v>154.27000000000001</v>
      </c>
      <c r="W152" s="9">
        <v>154.27000000000001</v>
      </c>
      <c r="X152" s="9">
        <v>154.27000000000001</v>
      </c>
      <c r="Y152" s="9">
        <v>154.27000000000001</v>
      </c>
      <c r="Z152" s="9">
        <v>127.87</v>
      </c>
      <c r="AA152" s="9">
        <v>132.87</v>
      </c>
      <c r="AB152" s="9">
        <v>132.87</v>
      </c>
      <c r="AC152" s="9">
        <v>132.87</v>
      </c>
      <c r="AD152" s="9">
        <v>132.87</v>
      </c>
      <c r="AE152" s="9">
        <v>132.87</v>
      </c>
      <c r="AF152" s="9">
        <v>132.87</v>
      </c>
      <c r="AG152" s="9">
        <v>132.87</v>
      </c>
      <c r="AH152" s="9">
        <v>132.87</v>
      </c>
      <c r="AI152" s="9">
        <v>132.87</v>
      </c>
      <c r="AJ152" s="9">
        <v>132.87</v>
      </c>
      <c r="AK152" s="9">
        <v>132.87</v>
      </c>
    </row>
    <row r="153" spans="1:37" x14ac:dyDescent="0.35">
      <c r="A153" s="9" t="s">
        <v>72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</row>
    <row r="154" spans="1:37" x14ac:dyDescent="0.35">
      <c r="A154" s="9" t="s">
        <v>73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</row>
    <row r="155" spans="1:37" x14ac:dyDescent="0.35">
      <c r="A155" s="9" t="s">
        <v>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</row>
    <row r="156" spans="1:37" x14ac:dyDescent="0.35">
      <c r="A156" s="9" t="s">
        <v>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</row>
    <row r="157" spans="1:37" x14ac:dyDescent="0.35">
      <c r="A157" s="9" t="s">
        <v>74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2</v>
      </c>
      <c r="N157" s="9">
        <v>2</v>
      </c>
      <c r="O157" s="9">
        <v>2</v>
      </c>
      <c r="P157" s="9">
        <v>2</v>
      </c>
      <c r="Q157" s="9">
        <v>2</v>
      </c>
      <c r="R157" s="9">
        <v>2</v>
      </c>
      <c r="S157" s="9">
        <v>2</v>
      </c>
      <c r="T157" s="9">
        <v>2</v>
      </c>
      <c r="U157" s="9">
        <v>4</v>
      </c>
      <c r="V157" s="9">
        <v>4</v>
      </c>
      <c r="W157" s="9">
        <v>4</v>
      </c>
      <c r="X157" s="9">
        <v>4</v>
      </c>
      <c r="Y157" s="9">
        <v>4</v>
      </c>
      <c r="Z157" s="9">
        <v>4</v>
      </c>
      <c r="AA157" s="9">
        <v>4</v>
      </c>
      <c r="AB157" s="9">
        <v>4</v>
      </c>
      <c r="AC157" s="9">
        <v>4</v>
      </c>
      <c r="AD157" s="9">
        <v>4</v>
      </c>
      <c r="AE157" s="9">
        <v>4</v>
      </c>
      <c r="AF157" s="9">
        <v>4</v>
      </c>
      <c r="AG157" s="9">
        <v>4</v>
      </c>
      <c r="AH157" s="9">
        <v>4</v>
      </c>
      <c r="AI157" s="9">
        <v>4</v>
      </c>
      <c r="AJ157" s="9">
        <v>4</v>
      </c>
      <c r="AK157" s="9">
        <v>4</v>
      </c>
    </row>
    <row r="158" spans="1:37" x14ac:dyDescent="0.35">
      <c r="A158" s="9" t="s">
        <v>75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0.27</v>
      </c>
      <c r="K158" s="9">
        <v>0.42</v>
      </c>
      <c r="L158" s="9">
        <v>0.82</v>
      </c>
      <c r="M158" s="9">
        <v>1.22</v>
      </c>
      <c r="N158" s="9">
        <v>1.62</v>
      </c>
      <c r="O158" s="9">
        <v>2.02</v>
      </c>
      <c r="P158" s="9">
        <v>2.02</v>
      </c>
      <c r="Q158" s="9">
        <v>3.02</v>
      </c>
      <c r="R158" s="9">
        <v>3.02</v>
      </c>
      <c r="S158" s="9">
        <v>3.02</v>
      </c>
      <c r="T158" s="9">
        <v>3.02</v>
      </c>
      <c r="U158" s="9">
        <v>3.02</v>
      </c>
      <c r="V158" s="9">
        <v>4.0199999999999996</v>
      </c>
      <c r="W158" s="9">
        <v>4.0199999999999996</v>
      </c>
      <c r="X158" s="9">
        <v>4.0199999999999996</v>
      </c>
      <c r="Y158" s="9">
        <v>4.0199999999999996</v>
      </c>
      <c r="Z158" s="9">
        <v>4.0199999999999996</v>
      </c>
      <c r="AA158" s="9">
        <v>5.0199999999999996</v>
      </c>
      <c r="AB158" s="9">
        <v>5.0199999999999996</v>
      </c>
      <c r="AC158" s="9">
        <v>5.0199999999999996</v>
      </c>
      <c r="AD158" s="9">
        <v>5.0199999999999996</v>
      </c>
      <c r="AE158" s="9">
        <v>5.0199999999999996</v>
      </c>
      <c r="AF158" s="9">
        <v>6.02</v>
      </c>
      <c r="AG158" s="9">
        <v>6.02</v>
      </c>
      <c r="AH158" s="9">
        <v>6.02</v>
      </c>
      <c r="AI158" s="9">
        <v>6.02</v>
      </c>
      <c r="AJ158" s="9">
        <v>6.02</v>
      </c>
      <c r="AK158" s="9">
        <v>6.02</v>
      </c>
    </row>
    <row r="159" spans="1:37" x14ac:dyDescent="0.35">
      <c r="A159" s="9" t="s">
        <v>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9.1999999999999993</v>
      </c>
      <c r="K159" s="9">
        <v>9.1999999999999993</v>
      </c>
      <c r="L159" s="9">
        <v>9.1999999999999993</v>
      </c>
      <c r="M159" s="9">
        <v>9.1999999999999993</v>
      </c>
      <c r="N159" s="9">
        <v>9.1999999999999993</v>
      </c>
      <c r="O159" s="9">
        <v>9.1999999999999993</v>
      </c>
      <c r="P159" s="9">
        <v>9.1999999999999993</v>
      </c>
      <c r="Q159" s="9">
        <v>10.199999999999999</v>
      </c>
      <c r="R159" s="9">
        <v>10.199999999999999</v>
      </c>
      <c r="S159" s="9">
        <v>10.199999999999999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</row>
    <row r="160" spans="1:37" x14ac:dyDescent="0.35">
      <c r="A160" s="9" t="s">
        <v>76</v>
      </c>
      <c r="B160" s="9">
        <v>55.48</v>
      </c>
      <c r="C160" s="9">
        <v>55.48</v>
      </c>
      <c r="D160" s="9">
        <v>55.48</v>
      </c>
      <c r="E160" s="9">
        <v>55.48</v>
      </c>
      <c r="F160" s="9">
        <v>55.48</v>
      </c>
      <c r="G160" s="9">
        <v>55.48</v>
      </c>
      <c r="H160" s="9">
        <v>55.48</v>
      </c>
      <c r="I160" s="9">
        <v>55.48</v>
      </c>
      <c r="J160" s="9">
        <v>55.48</v>
      </c>
      <c r="K160" s="9">
        <v>55.48</v>
      </c>
      <c r="L160" s="9">
        <v>55.48</v>
      </c>
      <c r="M160" s="9">
        <v>55.48</v>
      </c>
      <c r="N160" s="9">
        <v>55.48</v>
      </c>
      <c r="O160" s="9">
        <v>55.98</v>
      </c>
      <c r="P160" s="9">
        <v>55.98</v>
      </c>
      <c r="Q160" s="9">
        <v>55.98</v>
      </c>
      <c r="R160" s="9">
        <v>55.98</v>
      </c>
      <c r="S160" s="9">
        <v>60.98</v>
      </c>
      <c r="T160" s="9">
        <v>60.98</v>
      </c>
      <c r="U160" s="9">
        <v>60.98</v>
      </c>
      <c r="V160" s="9">
        <v>60.98</v>
      </c>
      <c r="W160" s="9">
        <v>60.98</v>
      </c>
      <c r="X160" s="9">
        <v>60.98</v>
      </c>
      <c r="Y160" s="9">
        <v>60.98</v>
      </c>
      <c r="Z160" s="9">
        <v>63.98</v>
      </c>
      <c r="AA160" s="9">
        <v>63.98</v>
      </c>
      <c r="AB160" s="9">
        <v>63.98</v>
      </c>
      <c r="AC160" s="9">
        <v>63.98</v>
      </c>
      <c r="AD160" s="9">
        <v>63.98</v>
      </c>
      <c r="AE160" s="9">
        <v>63.98</v>
      </c>
      <c r="AF160" s="9">
        <v>63.98</v>
      </c>
      <c r="AG160" s="9">
        <v>63.98</v>
      </c>
      <c r="AH160" s="9">
        <v>63.98</v>
      </c>
      <c r="AI160" s="9">
        <v>63.98</v>
      </c>
      <c r="AJ160" s="9">
        <v>63.98</v>
      </c>
      <c r="AK160" s="9">
        <v>63.98</v>
      </c>
    </row>
    <row r="162" spans="1:37" ht="18.5" x14ac:dyDescent="0.45">
      <c r="A162" s="10" t="s">
        <v>89</v>
      </c>
    </row>
    <row r="163" spans="1:37" x14ac:dyDescent="0.35">
      <c r="A163" s="9" t="s">
        <v>34</v>
      </c>
      <c r="B163" s="9" t="s">
        <v>35</v>
      </c>
      <c r="C163" s="9" t="s">
        <v>36</v>
      </c>
      <c r="D163" s="9" t="s">
        <v>37</v>
      </c>
      <c r="E163" s="9" t="s">
        <v>38</v>
      </c>
      <c r="F163" s="9" t="s">
        <v>39</v>
      </c>
      <c r="G163" s="9" t="s">
        <v>40</v>
      </c>
      <c r="H163" s="9" t="s">
        <v>41</v>
      </c>
      <c r="I163" s="9" t="s">
        <v>42</v>
      </c>
      <c r="J163" s="9" t="s">
        <v>43</v>
      </c>
      <c r="K163" s="9" t="s">
        <v>44</v>
      </c>
      <c r="L163" s="9" t="s">
        <v>45</v>
      </c>
      <c r="M163" s="9" t="s">
        <v>46</v>
      </c>
      <c r="N163" s="9" t="s">
        <v>47</v>
      </c>
      <c r="O163" s="9" t="s">
        <v>48</v>
      </c>
      <c r="P163" s="9" t="s">
        <v>49</v>
      </c>
      <c r="Q163" s="9" t="s">
        <v>50</v>
      </c>
      <c r="R163" s="9" t="s">
        <v>51</v>
      </c>
      <c r="S163" s="9" t="s">
        <v>52</v>
      </c>
      <c r="T163" s="9" t="s">
        <v>53</v>
      </c>
      <c r="U163" s="9" t="s">
        <v>54</v>
      </c>
      <c r="V163" s="9" t="s">
        <v>55</v>
      </c>
      <c r="W163" s="9" t="s">
        <v>56</v>
      </c>
      <c r="X163" s="9" t="s">
        <v>57</v>
      </c>
      <c r="Y163" s="9" t="s">
        <v>58</v>
      </c>
      <c r="Z163" s="9" t="s">
        <v>59</v>
      </c>
      <c r="AA163" s="9" t="s">
        <v>60</v>
      </c>
      <c r="AB163" s="9" t="s">
        <v>61</v>
      </c>
      <c r="AC163" s="9" t="s">
        <v>62</v>
      </c>
      <c r="AD163" s="9" t="s">
        <v>63</v>
      </c>
      <c r="AE163" s="9" t="s">
        <v>64</v>
      </c>
      <c r="AF163" s="9" t="s">
        <v>65</v>
      </c>
      <c r="AG163" s="9" t="s">
        <v>66</v>
      </c>
      <c r="AH163" s="9" t="s">
        <v>67</v>
      </c>
      <c r="AI163" s="9" t="s">
        <v>68</v>
      </c>
      <c r="AJ163" s="9" t="s">
        <v>69</v>
      </c>
      <c r="AK163" s="9" t="s">
        <v>70</v>
      </c>
    </row>
    <row r="164" spans="1:37" x14ac:dyDescent="0.35">
      <c r="A164" s="9" t="s">
        <v>71</v>
      </c>
      <c r="B164" s="9">
        <v>54.28</v>
      </c>
      <c r="C164" s="9">
        <v>54.28</v>
      </c>
      <c r="D164" s="9">
        <v>54.28</v>
      </c>
      <c r="E164" s="9">
        <v>54.28</v>
      </c>
      <c r="F164" s="9">
        <v>54.28</v>
      </c>
      <c r="G164" s="9">
        <v>54.28</v>
      </c>
      <c r="H164" s="9">
        <v>54.28</v>
      </c>
      <c r="I164" s="9">
        <v>54.28</v>
      </c>
      <c r="J164" s="9">
        <v>54.28</v>
      </c>
      <c r="K164" s="9">
        <v>54.28</v>
      </c>
      <c r="L164" s="9">
        <v>54.28</v>
      </c>
      <c r="M164" s="9">
        <v>54.28</v>
      </c>
      <c r="N164" s="9">
        <v>54.28</v>
      </c>
      <c r="O164" s="9">
        <v>54.28</v>
      </c>
      <c r="P164" s="9">
        <v>54.28</v>
      </c>
      <c r="Q164" s="9">
        <v>54.28</v>
      </c>
      <c r="R164" s="9">
        <v>54.28</v>
      </c>
      <c r="S164" s="9">
        <v>54.28</v>
      </c>
      <c r="T164" s="9">
        <v>54.28</v>
      </c>
      <c r="U164" s="9">
        <v>58.28</v>
      </c>
      <c r="V164" s="9">
        <v>58.28</v>
      </c>
      <c r="W164" s="9">
        <v>58.28</v>
      </c>
      <c r="X164" s="9">
        <v>58.28</v>
      </c>
      <c r="Y164" s="9">
        <v>58.28</v>
      </c>
      <c r="Z164" s="9">
        <v>58.28</v>
      </c>
      <c r="AA164" s="9">
        <v>58.28</v>
      </c>
      <c r="AB164" s="9">
        <v>58.28</v>
      </c>
      <c r="AC164" s="9">
        <v>62.28</v>
      </c>
      <c r="AD164" s="9">
        <v>62.28</v>
      </c>
      <c r="AE164" s="9">
        <v>62.28</v>
      </c>
      <c r="AF164" s="9">
        <v>62.28</v>
      </c>
      <c r="AG164" s="9">
        <v>62.28</v>
      </c>
      <c r="AH164" s="9">
        <v>62.28</v>
      </c>
      <c r="AI164" s="9">
        <v>62.28</v>
      </c>
      <c r="AJ164" s="9">
        <v>62.28</v>
      </c>
      <c r="AK164" s="9">
        <v>62.28</v>
      </c>
    </row>
    <row r="165" spans="1:37" x14ac:dyDescent="0.35">
      <c r="A165" s="9" t="s">
        <v>72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</row>
    <row r="166" spans="1:37" x14ac:dyDescent="0.35">
      <c r="A166" s="9" t="s">
        <v>73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</row>
    <row r="167" spans="1:37" x14ac:dyDescent="0.35">
      <c r="A167" s="9" t="s">
        <v>2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</row>
    <row r="168" spans="1:37" x14ac:dyDescent="0.35">
      <c r="A168" s="9" t="s">
        <v>3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</row>
    <row r="169" spans="1:37" x14ac:dyDescent="0.35">
      <c r="A169" s="9" t="s">
        <v>74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</row>
    <row r="170" spans="1:37" x14ac:dyDescent="0.35">
      <c r="A170" s="9" t="s">
        <v>75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0.03</v>
      </c>
      <c r="K170" s="9">
        <v>0.03</v>
      </c>
      <c r="L170" s="9">
        <v>0.03</v>
      </c>
      <c r="M170" s="9">
        <v>0.03</v>
      </c>
      <c r="N170" s="9">
        <v>0.03</v>
      </c>
      <c r="O170" s="9">
        <v>0.03</v>
      </c>
      <c r="P170" s="9">
        <v>0.03</v>
      </c>
      <c r="Q170" s="9">
        <v>0.03</v>
      </c>
      <c r="R170" s="9">
        <v>0.03</v>
      </c>
      <c r="S170" s="9">
        <v>0.03</v>
      </c>
      <c r="T170" s="9">
        <v>0.03</v>
      </c>
      <c r="U170" s="9">
        <v>0.03</v>
      </c>
      <c r="V170" s="9">
        <v>0.03</v>
      </c>
      <c r="W170" s="9">
        <v>0.03</v>
      </c>
      <c r="X170" s="9">
        <v>0.03</v>
      </c>
      <c r="Y170" s="9">
        <v>0.03</v>
      </c>
      <c r="Z170" s="9">
        <v>0.03</v>
      </c>
      <c r="AA170" s="9">
        <v>0.03</v>
      </c>
      <c r="AB170" s="9">
        <v>0.03</v>
      </c>
      <c r="AC170" s="9">
        <v>0.03</v>
      </c>
      <c r="AD170" s="9">
        <v>0.03</v>
      </c>
      <c r="AE170" s="9">
        <v>0.03</v>
      </c>
      <c r="AF170" s="9">
        <v>0.03</v>
      </c>
      <c r="AG170" s="9">
        <v>0.03</v>
      </c>
      <c r="AH170" s="9">
        <v>0.03</v>
      </c>
      <c r="AI170" s="9">
        <v>0.03</v>
      </c>
      <c r="AJ170" s="9">
        <v>0.03</v>
      </c>
      <c r="AK170" s="9">
        <v>0.03</v>
      </c>
    </row>
    <row r="171" spans="1:37" x14ac:dyDescent="0.35">
      <c r="A171" s="9" t="s">
        <v>4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</row>
    <row r="172" spans="1:37" x14ac:dyDescent="0.35">
      <c r="A172" s="9" t="s">
        <v>76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14.6</v>
      </c>
      <c r="Q172" s="9">
        <v>14.6</v>
      </c>
      <c r="R172" s="9">
        <v>14.6</v>
      </c>
      <c r="S172" s="9">
        <v>14.6</v>
      </c>
      <c r="T172" s="9">
        <v>14.6</v>
      </c>
      <c r="U172" s="9">
        <v>14.6</v>
      </c>
      <c r="V172" s="9">
        <v>14.6</v>
      </c>
      <c r="W172" s="9">
        <v>14.6</v>
      </c>
      <c r="X172" s="9">
        <v>14.6</v>
      </c>
      <c r="Y172" s="9">
        <v>14.6</v>
      </c>
      <c r="Z172" s="9">
        <v>14.6</v>
      </c>
      <c r="AA172" s="9">
        <v>14.6</v>
      </c>
      <c r="AB172" s="9">
        <v>14.6</v>
      </c>
      <c r="AC172" s="9">
        <v>14.6</v>
      </c>
      <c r="AD172" s="9">
        <v>14.6</v>
      </c>
      <c r="AE172" s="9">
        <v>14.6</v>
      </c>
      <c r="AF172" s="9">
        <v>14.6</v>
      </c>
      <c r="AG172" s="9">
        <v>14.6</v>
      </c>
      <c r="AH172" s="9">
        <v>14.6</v>
      </c>
      <c r="AI172" s="9">
        <v>14.6</v>
      </c>
      <c r="AJ172" s="9">
        <v>14.6</v>
      </c>
      <c r="AK172" s="9">
        <v>14.6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3"/>
  <sheetViews>
    <sheetView workbookViewId="0">
      <selection activeCell="B6" sqref="B6"/>
    </sheetView>
  </sheetViews>
  <sheetFormatPr defaultColWidth="8.81640625" defaultRowHeight="14.5" x14ac:dyDescent="0.35"/>
  <cols>
    <col min="1" max="16384" width="8.81640625" style="9"/>
  </cols>
  <sheetData>
    <row r="1" spans="1:37" ht="21" x14ac:dyDescent="0.5">
      <c r="A1" s="8" t="s">
        <v>29</v>
      </c>
    </row>
    <row r="2" spans="1:37" ht="21" x14ac:dyDescent="0.5">
      <c r="A2" s="8" t="s">
        <v>90</v>
      </c>
    </row>
    <row r="3" spans="1:37" ht="21" x14ac:dyDescent="0.5">
      <c r="A3" s="8" t="s">
        <v>31</v>
      </c>
    </row>
    <row r="4" spans="1:37" ht="21" x14ac:dyDescent="0.5">
      <c r="A4" s="8" t="s">
        <v>32</v>
      </c>
    </row>
    <row r="7" spans="1:37" ht="18.5" x14ac:dyDescent="0.45">
      <c r="A7" s="10" t="s">
        <v>33</v>
      </c>
    </row>
    <row r="8" spans="1:37" x14ac:dyDescent="0.35">
      <c r="A8" s="9" t="s">
        <v>34</v>
      </c>
      <c r="B8" s="9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46</v>
      </c>
      <c r="N8" s="9" t="s">
        <v>47</v>
      </c>
      <c r="O8" s="9" t="s">
        <v>48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58</v>
      </c>
      <c r="Z8" s="9" t="s">
        <v>59</v>
      </c>
      <c r="AA8" s="9" t="s">
        <v>60</v>
      </c>
      <c r="AB8" s="9" t="s">
        <v>61</v>
      </c>
      <c r="AC8" s="9" t="s">
        <v>62</v>
      </c>
      <c r="AD8" s="9" t="s">
        <v>63</v>
      </c>
      <c r="AE8" s="9" t="s">
        <v>64</v>
      </c>
      <c r="AF8" s="9" t="s">
        <v>65</v>
      </c>
      <c r="AG8" s="9" t="s">
        <v>66</v>
      </c>
      <c r="AH8" s="9" t="s">
        <v>67</v>
      </c>
      <c r="AI8" s="9" t="s">
        <v>68</v>
      </c>
      <c r="AJ8" s="9" t="s">
        <v>69</v>
      </c>
      <c r="AK8" s="9" t="s">
        <v>70</v>
      </c>
    </row>
    <row r="9" spans="1:37" x14ac:dyDescent="0.35">
      <c r="A9" s="9" t="s">
        <v>71</v>
      </c>
      <c r="B9" s="9">
        <v>13236.6</v>
      </c>
      <c r="C9" s="9">
        <v>13420.16</v>
      </c>
      <c r="D9" s="9">
        <v>13425.89</v>
      </c>
      <c r="E9" s="9">
        <v>15602.71</v>
      </c>
      <c r="F9" s="9">
        <v>18001.259999999998</v>
      </c>
      <c r="G9" s="9">
        <v>18143.16</v>
      </c>
      <c r="H9" s="9">
        <v>19559.47</v>
      </c>
      <c r="I9" s="9">
        <v>21404.26</v>
      </c>
      <c r="J9" s="9">
        <v>21529.56</v>
      </c>
      <c r="K9" s="9">
        <v>24073.67</v>
      </c>
      <c r="L9" s="9">
        <v>23101.26</v>
      </c>
      <c r="M9" s="9">
        <v>22992.49</v>
      </c>
      <c r="N9" s="9">
        <v>24596.38</v>
      </c>
      <c r="O9" s="9">
        <v>27200.75</v>
      </c>
      <c r="P9" s="9">
        <v>25589.75</v>
      </c>
      <c r="Q9" s="9">
        <v>26847.01</v>
      </c>
      <c r="R9" s="9">
        <v>28231.65</v>
      </c>
      <c r="S9" s="9">
        <v>26950.560000000001</v>
      </c>
      <c r="T9" s="9">
        <v>27446.98</v>
      </c>
      <c r="U9" s="9">
        <v>28396.7</v>
      </c>
      <c r="V9" s="9">
        <v>29635.24</v>
      </c>
      <c r="W9" s="9">
        <v>30191.5</v>
      </c>
      <c r="X9" s="9">
        <v>30314.83</v>
      </c>
      <c r="Y9" s="9">
        <v>32395.84</v>
      </c>
      <c r="Z9" s="9">
        <v>31762.37</v>
      </c>
      <c r="AA9" s="9">
        <v>33053.58</v>
      </c>
      <c r="AB9" s="9">
        <v>33983.65</v>
      </c>
      <c r="AC9" s="9">
        <v>33978.160000000003</v>
      </c>
      <c r="AD9" s="9">
        <v>34871.96</v>
      </c>
      <c r="AE9" s="9">
        <v>34877.64</v>
      </c>
      <c r="AF9" s="9">
        <v>37315.53</v>
      </c>
      <c r="AG9" s="9">
        <v>37324.629999999997</v>
      </c>
      <c r="AH9" s="9">
        <v>38122.080000000002</v>
      </c>
      <c r="AI9" s="9">
        <v>38158.5</v>
      </c>
      <c r="AJ9" s="9">
        <v>39051.64</v>
      </c>
      <c r="AK9" s="9">
        <v>38728.22</v>
      </c>
    </row>
    <row r="10" spans="1:37" x14ac:dyDescent="0.35">
      <c r="A10" s="9" t="s">
        <v>72</v>
      </c>
      <c r="B10" s="9">
        <v>11562.41</v>
      </c>
      <c r="C10" s="9">
        <v>11562.41</v>
      </c>
      <c r="D10" s="9">
        <v>11562.41</v>
      </c>
      <c r="E10" s="9">
        <v>10658.75</v>
      </c>
      <c r="F10" s="9">
        <v>12662.16</v>
      </c>
      <c r="G10" s="9">
        <v>10652.79</v>
      </c>
      <c r="H10" s="9">
        <v>10493.08</v>
      </c>
      <c r="I10" s="9">
        <v>10390.15</v>
      </c>
      <c r="J10" s="9">
        <v>9434.92</v>
      </c>
      <c r="K10" s="9">
        <v>8778.0499999999993</v>
      </c>
      <c r="L10" s="9">
        <v>9687.3799999999992</v>
      </c>
      <c r="M10" s="9">
        <v>10576.21</v>
      </c>
      <c r="N10" s="9">
        <v>9988.74</v>
      </c>
      <c r="O10" s="9">
        <v>8909.36</v>
      </c>
      <c r="P10" s="9">
        <v>7882.03</v>
      </c>
      <c r="Q10" s="9">
        <v>7001.95</v>
      </c>
      <c r="R10" s="9">
        <v>9019.44</v>
      </c>
      <c r="S10" s="9">
        <v>8212.58</v>
      </c>
      <c r="T10" s="9">
        <v>8710.6200000000008</v>
      </c>
      <c r="U10" s="9">
        <v>8718.7999999999993</v>
      </c>
      <c r="V10" s="9">
        <v>8550.59</v>
      </c>
      <c r="W10" s="9">
        <v>8553.51</v>
      </c>
      <c r="X10" s="9">
        <v>9740.27</v>
      </c>
      <c r="Y10" s="9">
        <v>8386.92</v>
      </c>
      <c r="Z10" s="9">
        <v>7883.26</v>
      </c>
      <c r="AA10" s="9">
        <v>6749.19</v>
      </c>
      <c r="AB10" s="9">
        <v>6410.35</v>
      </c>
      <c r="AC10" s="9">
        <v>6059.63</v>
      </c>
      <c r="AD10" s="9">
        <v>6149.98</v>
      </c>
      <c r="AE10" s="9">
        <v>6757.55</v>
      </c>
      <c r="AF10" s="9">
        <v>6791.74</v>
      </c>
      <c r="AG10" s="9">
        <v>6928.56</v>
      </c>
      <c r="AH10" s="9">
        <v>7024.08</v>
      </c>
      <c r="AI10" s="9">
        <v>7242.71</v>
      </c>
      <c r="AJ10" s="9">
        <v>7600.19</v>
      </c>
      <c r="AK10" s="9">
        <v>7933.72</v>
      </c>
    </row>
    <row r="11" spans="1:37" x14ac:dyDescent="0.35">
      <c r="A11" s="9" t="s">
        <v>73</v>
      </c>
      <c r="B11" s="9">
        <v>23692.38</v>
      </c>
      <c r="C11" s="9">
        <v>28055.34</v>
      </c>
      <c r="D11" s="9">
        <v>28055.34</v>
      </c>
      <c r="E11" s="9">
        <v>24015.14</v>
      </c>
      <c r="F11" s="9">
        <v>21996.29</v>
      </c>
      <c r="G11" s="9">
        <v>29360.560000000001</v>
      </c>
      <c r="H11" s="9">
        <v>34833.410000000003</v>
      </c>
      <c r="I11" s="9">
        <v>37552.370000000003</v>
      </c>
      <c r="J11" s="9">
        <v>32175.81</v>
      </c>
      <c r="K11" s="9">
        <v>33556.129999999997</v>
      </c>
      <c r="L11" s="9">
        <v>42524.27</v>
      </c>
      <c r="M11" s="9">
        <v>45543.55</v>
      </c>
      <c r="N11" s="9">
        <v>47200.1</v>
      </c>
      <c r="O11" s="9">
        <v>51656.2</v>
      </c>
      <c r="P11" s="9">
        <v>53088.84</v>
      </c>
      <c r="Q11" s="9">
        <v>60650.54</v>
      </c>
      <c r="R11" s="9">
        <v>68450.06</v>
      </c>
      <c r="S11" s="9">
        <v>70936.13</v>
      </c>
      <c r="T11" s="9">
        <v>75096.11</v>
      </c>
      <c r="U11" s="9">
        <v>79091.149999999994</v>
      </c>
      <c r="V11" s="9">
        <v>81306.77</v>
      </c>
      <c r="W11" s="9">
        <v>85710.3</v>
      </c>
      <c r="X11" s="9">
        <v>89099.78</v>
      </c>
      <c r="Y11" s="9">
        <v>93774.55</v>
      </c>
      <c r="Z11" s="9">
        <v>107144.83</v>
      </c>
      <c r="AA11" s="9">
        <v>107985.09</v>
      </c>
      <c r="AB11" s="9">
        <v>106625.33</v>
      </c>
      <c r="AC11" s="9">
        <v>107393.64</v>
      </c>
      <c r="AD11" s="9">
        <v>108667.86</v>
      </c>
      <c r="AE11" s="9">
        <v>108723.05</v>
      </c>
      <c r="AF11" s="9">
        <v>108668.51</v>
      </c>
      <c r="AG11" s="9">
        <v>111053.82</v>
      </c>
      <c r="AH11" s="9">
        <v>114216.55</v>
      </c>
      <c r="AI11" s="9">
        <v>116185.36</v>
      </c>
      <c r="AJ11" s="9">
        <v>117384.89</v>
      </c>
      <c r="AK11" s="9">
        <v>119246.56</v>
      </c>
    </row>
    <row r="12" spans="1:37" x14ac:dyDescent="0.35">
      <c r="A12" s="9" t="s">
        <v>2</v>
      </c>
      <c r="B12" s="9">
        <v>97542.96</v>
      </c>
      <c r="C12" s="9">
        <v>97542.96</v>
      </c>
      <c r="D12" s="9">
        <v>97542.96</v>
      </c>
      <c r="E12" s="9">
        <v>90243.8</v>
      </c>
      <c r="F12" s="9">
        <v>76061.77</v>
      </c>
      <c r="G12" s="9">
        <v>78913.06</v>
      </c>
      <c r="H12" s="9">
        <v>68527.81</v>
      </c>
      <c r="I12" s="9">
        <v>60992.11</v>
      </c>
      <c r="J12" s="9">
        <v>63541.25</v>
      </c>
      <c r="K12" s="9">
        <v>70116.52</v>
      </c>
      <c r="L12" s="9">
        <v>65528.87</v>
      </c>
      <c r="M12" s="9">
        <v>65572.679999999993</v>
      </c>
      <c r="N12" s="9">
        <v>64735.91</v>
      </c>
      <c r="O12" s="9">
        <v>57506.33</v>
      </c>
      <c r="P12" s="9">
        <v>59308.12</v>
      </c>
      <c r="Q12" s="9">
        <v>56888.08</v>
      </c>
      <c r="R12" s="9">
        <v>53932.84</v>
      </c>
      <c r="S12" s="9">
        <v>55771.95</v>
      </c>
      <c r="T12" s="9">
        <v>54681.25</v>
      </c>
      <c r="U12" s="9">
        <v>51925.64</v>
      </c>
      <c r="V12" s="9">
        <v>50594.16</v>
      </c>
      <c r="W12" s="9">
        <v>48392.39</v>
      </c>
      <c r="X12" s="9">
        <v>46088.12</v>
      </c>
      <c r="Y12" s="9">
        <v>46087.49</v>
      </c>
      <c r="Z12" s="9">
        <v>36735.56</v>
      </c>
      <c r="AA12" s="9">
        <v>34366.230000000003</v>
      </c>
      <c r="AB12" s="9">
        <v>35131.230000000003</v>
      </c>
      <c r="AC12" s="9">
        <v>36874.629999999997</v>
      </c>
      <c r="AD12" s="9">
        <v>36906.49</v>
      </c>
      <c r="AE12" s="9">
        <v>40260.11</v>
      </c>
      <c r="AF12" s="9">
        <v>39482.33</v>
      </c>
      <c r="AG12" s="9">
        <v>39227.99</v>
      </c>
      <c r="AH12" s="9">
        <v>37201.26</v>
      </c>
      <c r="AI12" s="9">
        <v>37212.17</v>
      </c>
      <c r="AJ12" s="9">
        <v>36790.86</v>
      </c>
      <c r="AK12" s="9">
        <v>36792.699999999997</v>
      </c>
    </row>
    <row r="13" spans="1:37" x14ac:dyDescent="0.35">
      <c r="A13" s="9" t="s">
        <v>3</v>
      </c>
      <c r="B13" s="9">
        <v>86374.44</v>
      </c>
      <c r="C13" s="9">
        <v>88190.44</v>
      </c>
      <c r="D13" s="9">
        <v>88190.44</v>
      </c>
      <c r="E13" s="9">
        <v>90585.01</v>
      </c>
      <c r="F13" s="9">
        <v>84963.36</v>
      </c>
      <c r="G13" s="9">
        <v>85526.59</v>
      </c>
      <c r="H13" s="9">
        <v>88291.22</v>
      </c>
      <c r="I13" s="9">
        <v>89078.36</v>
      </c>
      <c r="J13" s="9">
        <v>82378.05</v>
      </c>
      <c r="K13" s="9">
        <v>98437</v>
      </c>
      <c r="L13" s="9">
        <v>98866.5</v>
      </c>
      <c r="M13" s="9">
        <v>98765.86</v>
      </c>
      <c r="N13" s="9">
        <v>83289.960000000006</v>
      </c>
      <c r="O13" s="9">
        <v>81480</v>
      </c>
      <c r="P13" s="9">
        <v>81945.73</v>
      </c>
      <c r="Q13" s="9">
        <v>75479.679999999993</v>
      </c>
      <c r="R13" s="9">
        <v>68068.03</v>
      </c>
      <c r="S13" s="9">
        <v>67436.12</v>
      </c>
      <c r="T13" s="9">
        <v>65680.09</v>
      </c>
      <c r="U13" s="9">
        <v>65841.05</v>
      </c>
      <c r="V13" s="9">
        <v>65160.81</v>
      </c>
      <c r="W13" s="9">
        <v>65263.32</v>
      </c>
      <c r="X13" s="9">
        <v>65055.46</v>
      </c>
      <c r="Y13" s="9">
        <v>68141.14</v>
      </c>
      <c r="Z13" s="9">
        <v>68097.94</v>
      </c>
      <c r="AA13" s="9">
        <v>71974.34</v>
      </c>
      <c r="AB13" s="9">
        <v>75086.64</v>
      </c>
      <c r="AC13" s="9">
        <v>75714.13</v>
      </c>
      <c r="AD13" s="9">
        <v>76001.83</v>
      </c>
      <c r="AE13" s="9">
        <v>74583.14</v>
      </c>
      <c r="AF13" s="9">
        <v>74364.05</v>
      </c>
      <c r="AG13" s="9">
        <v>74821.94</v>
      </c>
      <c r="AH13" s="9">
        <v>75147.58</v>
      </c>
      <c r="AI13" s="9">
        <v>75661.429999999993</v>
      </c>
      <c r="AJ13" s="9">
        <v>76155.06</v>
      </c>
      <c r="AK13" s="9">
        <v>76784.05</v>
      </c>
    </row>
    <row r="14" spans="1:37" x14ac:dyDescent="0.35">
      <c r="A14" s="9" t="s">
        <v>74</v>
      </c>
      <c r="B14" s="9">
        <v>6851.87</v>
      </c>
      <c r="C14" s="9">
        <v>6883.67</v>
      </c>
      <c r="D14" s="9">
        <v>6883.78</v>
      </c>
      <c r="E14" s="9">
        <v>7029.9</v>
      </c>
      <c r="F14" s="9">
        <v>5122.47</v>
      </c>
      <c r="G14" s="9">
        <v>8527.9699999999993</v>
      </c>
      <c r="H14" s="9">
        <v>8769.99</v>
      </c>
      <c r="I14" s="9">
        <v>9061</v>
      </c>
      <c r="J14" s="9">
        <v>9389.2999999999993</v>
      </c>
      <c r="K14" s="9">
        <v>9465.19</v>
      </c>
      <c r="L14" s="9">
        <v>10394.06</v>
      </c>
      <c r="M14" s="9">
        <v>12985.64</v>
      </c>
      <c r="N14" s="9">
        <v>13474.42</v>
      </c>
      <c r="O14" s="9">
        <v>13246.08</v>
      </c>
      <c r="P14" s="9">
        <v>13875.57</v>
      </c>
      <c r="Q14" s="9">
        <v>13877.47</v>
      </c>
      <c r="R14" s="9">
        <v>14210.78</v>
      </c>
      <c r="S14" s="9">
        <v>14410.16</v>
      </c>
      <c r="T14" s="9">
        <v>14792.93</v>
      </c>
      <c r="U14" s="9">
        <v>14768.71</v>
      </c>
      <c r="V14" s="9">
        <v>15094.94</v>
      </c>
      <c r="W14" s="9">
        <v>15025.7</v>
      </c>
      <c r="X14" s="9">
        <v>15316.55</v>
      </c>
      <c r="Y14" s="9">
        <v>15404.75</v>
      </c>
      <c r="Z14" s="9">
        <v>15700.86</v>
      </c>
      <c r="AA14" s="9">
        <v>15757.83</v>
      </c>
      <c r="AB14" s="9">
        <v>16154.69</v>
      </c>
      <c r="AC14" s="9">
        <v>16326.37</v>
      </c>
      <c r="AD14" s="9">
        <v>16659.91</v>
      </c>
      <c r="AE14" s="9">
        <v>16672.52</v>
      </c>
      <c r="AF14" s="9">
        <v>16975.16</v>
      </c>
      <c r="AG14" s="9">
        <v>17009</v>
      </c>
      <c r="AH14" s="9">
        <v>17385.43</v>
      </c>
      <c r="AI14" s="9">
        <v>17406.060000000001</v>
      </c>
      <c r="AJ14" s="9">
        <v>17430.16</v>
      </c>
      <c r="AK14" s="9">
        <v>17450.98</v>
      </c>
    </row>
    <row r="15" spans="1:37" x14ac:dyDescent="0.35">
      <c r="A15" s="9" t="s">
        <v>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564.82000000000005</v>
      </c>
      <c r="H15" s="9">
        <v>666.61</v>
      </c>
      <c r="I15" s="9">
        <v>1609.61</v>
      </c>
      <c r="J15" s="9">
        <v>1609.61</v>
      </c>
      <c r="K15" s="9">
        <v>2209.77</v>
      </c>
      <c r="L15" s="9">
        <v>2770.39</v>
      </c>
      <c r="M15" s="9">
        <v>3782.48</v>
      </c>
      <c r="N15" s="9">
        <v>4646.4799999999996</v>
      </c>
      <c r="O15" s="9">
        <v>5491.09</v>
      </c>
      <c r="P15" s="9">
        <v>6710.06</v>
      </c>
      <c r="Q15" s="9">
        <v>9414.15</v>
      </c>
      <c r="R15" s="9">
        <v>9414.6299999999992</v>
      </c>
      <c r="S15" s="9">
        <v>9441.2199999999993</v>
      </c>
      <c r="T15" s="9">
        <v>9448.4500000000007</v>
      </c>
      <c r="U15" s="9">
        <v>9448.5300000000007</v>
      </c>
      <c r="V15" s="9">
        <v>9596.31</v>
      </c>
      <c r="W15" s="9">
        <v>9597.66</v>
      </c>
      <c r="X15" s="9">
        <v>9624.94</v>
      </c>
      <c r="Y15" s="9">
        <v>9645.2800000000007</v>
      </c>
      <c r="Z15" s="9">
        <v>9645.7099999999991</v>
      </c>
      <c r="AA15" s="9">
        <v>9734.77</v>
      </c>
      <c r="AB15" s="9">
        <v>9735.23</v>
      </c>
      <c r="AC15" s="9">
        <v>9761.9</v>
      </c>
      <c r="AD15" s="9">
        <v>9769.07</v>
      </c>
      <c r="AE15" s="9">
        <v>9769.5400000000009</v>
      </c>
      <c r="AF15" s="9">
        <v>9858.81</v>
      </c>
      <c r="AG15" s="9">
        <v>9859.25</v>
      </c>
      <c r="AH15" s="9">
        <v>9885.7900000000009</v>
      </c>
      <c r="AI15" s="9">
        <v>9893.01</v>
      </c>
      <c r="AJ15" s="9">
        <v>9893.4599999999991</v>
      </c>
      <c r="AK15" s="9">
        <v>9893.5300000000007</v>
      </c>
    </row>
    <row r="16" spans="1:37" x14ac:dyDescent="0.35">
      <c r="A16" s="9" t="s">
        <v>4</v>
      </c>
      <c r="B16" s="9">
        <v>1278.92</v>
      </c>
      <c r="C16" s="9">
        <v>2667.56</v>
      </c>
      <c r="D16" s="9">
        <v>2917.3</v>
      </c>
      <c r="E16" s="9">
        <v>3615.32</v>
      </c>
      <c r="F16" s="9">
        <v>5296.31</v>
      </c>
      <c r="G16" s="9">
        <v>8502.14</v>
      </c>
      <c r="H16" s="9">
        <v>9230.77</v>
      </c>
      <c r="I16" s="9">
        <v>10644.83</v>
      </c>
      <c r="J16" s="9">
        <v>11561.36</v>
      </c>
      <c r="K16" s="9">
        <v>14089.52</v>
      </c>
      <c r="L16" s="9">
        <v>16250.48</v>
      </c>
      <c r="M16" s="9">
        <v>18561.89</v>
      </c>
      <c r="N16" s="9">
        <v>21291.39</v>
      </c>
      <c r="O16" s="9">
        <v>22644.639999999999</v>
      </c>
      <c r="P16" s="9">
        <v>23698.69</v>
      </c>
      <c r="Q16" s="9">
        <v>24546.66</v>
      </c>
      <c r="R16" s="9">
        <v>25277.33</v>
      </c>
      <c r="S16" s="9">
        <v>25925.040000000001</v>
      </c>
      <c r="T16" s="9">
        <v>26790.03</v>
      </c>
      <c r="U16" s="9">
        <v>27382.85</v>
      </c>
      <c r="V16" s="9">
        <v>29001.5</v>
      </c>
      <c r="W16" s="9">
        <v>29779.71</v>
      </c>
      <c r="X16" s="9">
        <v>30611.71</v>
      </c>
      <c r="Y16" s="9">
        <v>30856.53</v>
      </c>
      <c r="Z16" s="9">
        <v>31608.65</v>
      </c>
      <c r="AA16" s="9">
        <v>32637.27</v>
      </c>
      <c r="AB16" s="9">
        <v>33272</v>
      </c>
      <c r="AC16" s="9">
        <v>33783.51</v>
      </c>
      <c r="AD16" s="9">
        <v>34566.5</v>
      </c>
      <c r="AE16" s="9">
        <v>34865.699999999997</v>
      </c>
      <c r="AF16" s="9">
        <v>35592.31</v>
      </c>
      <c r="AG16" s="9">
        <v>35929.800000000003</v>
      </c>
      <c r="AH16" s="9">
        <v>36543.46</v>
      </c>
      <c r="AI16" s="9">
        <v>36844.49</v>
      </c>
      <c r="AJ16" s="9">
        <v>37026</v>
      </c>
      <c r="AK16" s="9">
        <v>37158.31</v>
      </c>
    </row>
    <row r="17" spans="1:37" x14ac:dyDescent="0.35">
      <c r="A17" s="9" t="s">
        <v>76</v>
      </c>
      <c r="B17" s="9">
        <v>360010.02</v>
      </c>
      <c r="C17" s="9">
        <v>362417.72</v>
      </c>
      <c r="D17" s="9">
        <v>363891.22</v>
      </c>
      <c r="E17" s="9">
        <v>376058.82</v>
      </c>
      <c r="F17" s="9">
        <v>363457.75</v>
      </c>
      <c r="G17" s="9">
        <v>346463.78</v>
      </c>
      <c r="H17" s="9">
        <v>370950.6</v>
      </c>
      <c r="I17" s="9">
        <v>375358.53</v>
      </c>
      <c r="J17" s="9">
        <v>386217.33</v>
      </c>
      <c r="K17" s="9">
        <v>380763.84</v>
      </c>
      <c r="L17" s="9">
        <v>386572.68</v>
      </c>
      <c r="M17" s="9">
        <v>388102.88</v>
      </c>
      <c r="N17" s="9">
        <v>392760.98</v>
      </c>
      <c r="O17" s="9">
        <v>398353.51</v>
      </c>
      <c r="P17" s="9">
        <v>401317.03</v>
      </c>
      <c r="Q17" s="9">
        <v>404348.5</v>
      </c>
      <c r="R17" s="9">
        <v>409927.26</v>
      </c>
      <c r="S17" s="9">
        <v>411595.6</v>
      </c>
      <c r="T17" s="9">
        <v>413029.51</v>
      </c>
      <c r="U17" s="9">
        <v>418580.47999999998</v>
      </c>
      <c r="V17" s="9">
        <v>427271.63</v>
      </c>
      <c r="W17" s="9">
        <v>429020.9</v>
      </c>
      <c r="X17" s="9">
        <v>429566.31</v>
      </c>
      <c r="Y17" s="9">
        <v>427692.79</v>
      </c>
      <c r="Z17" s="9">
        <v>429733.06</v>
      </c>
      <c r="AA17" s="9">
        <v>432443.28</v>
      </c>
      <c r="AB17" s="9">
        <v>434752.23</v>
      </c>
      <c r="AC17" s="9">
        <v>437064.07</v>
      </c>
      <c r="AD17" s="9">
        <v>439125.92</v>
      </c>
      <c r="AE17" s="9">
        <v>442047.77</v>
      </c>
      <c r="AF17" s="9">
        <v>444067.18</v>
      </c>
      <c r="AG17" s="9">
        <v>445699.75</v>
      </c>
      <c r="AH17" s="9">
        <v>447428.29</v>
      </c>
      <c r="AI17" s="9">
        <v>449034.68</v>
      </c>
      <c r="AJ17" s="9">
        <v>450805.46</v>
      </c>
      <c r="AK17" s="9">
        <v>452429.84</v>
      </c>
    </row>
    <row r="19" spans="1:37" ht="18.5" x14ac:dyDescent="0.45">
      <c r="A19" s="10" t="s">
        <v>77</v>
      </c>
    </row>
    <row r="20" spans="1:37" x14ac:dyDescent="0.35">
      <c r="A20" s="9" t="s">
        <v>34</v>
      </c>
      <c r="B20" s="9" t="s">
        <v>35</v>
      </c>
      <c r="C20" s="9" t="s">
        <v>36</v>
      </c>
      <c r="D20" s="9" t="s">
        <v>37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45</v>
      </c>
      <c r="M20" s="9" t="s">
        <v>46</v>
      </c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58</v>
      </c>
      <c r="Z20" s="9" t="s">
        <v>59</v>
      </c>
      <c r="AA20" s="9" t="s">
        <v>60</v>
      </c>
      <c r="AB20" s="9" t="s">
        <v>61</v>
      </c>
      <c r="AC20" s="9" t="s">
        <v>62</v>
      </c>
      <c r="AD20" s="9" t="s">
        <v>63</v>
      </c>
      <c r="AE20" s="9" t="s">
        <v>64</v>
      </c>
      <c r="AF20" s="9" t="s">
        <v>65</v>
      </c>
      <c r="AG20" s="9" t="s">
        <v>66</v>
      </c>
      <c r="AH20" s="9" t="s">
        <v>67</v>
      </c>
      <c r="AI20" s="9" t="s">
        <v>68</v>
      </c>
      <c r="AJ20" s="9" t="s">
        <v>69</v>
      </c>
      <c r="AK20" s="9" t="s">
        <v>70</v>
      </c>
    </row>
    <row r="21" spans="1:37" x14ac:dyDescent="0.35">
      <c r="A21" s="9" t="s">
        <v>71</v>
      </c>
      <c r="B21" s="9">
        <v>473.35</v>
      </c>
      <c r="C21" s="9">
        <v>473.35</v>
      </c>
      <c r="D21" s="9">
        <v>473.35</v>
      </c>
      <c r="E21" s="9">
        <v>515.82000000000005</v>
      </c>
      <c r="F21" s="9">
        <v>482.99</v>
      </c>
      <c r="G21" s="9">
        <v>589.33000000000004</v>
      </c>
      <c r="H21" s="9">
        <v>608.86</v>
      </c>
      <c r="I21" s="9">
        <v>500.85</v>
      </c>
      <c r="J21" s="9">
        <v>530.02</v>
      </c>
      <c r="K21" s="9">
        <v>283.42</v>
      </c>
      <c r="L21" s="9">
        <v>283.27</v>
      </c>
      <c r="M21" s="9">
        <v>285.68</v>
      </c>
      <c r="N21" s="9">
        <v>378.05</v>
      </c>
      <c r="O21" s="9">
        <v>351.88</v>
      </c>
      <c r="P21" s="9">
        <v>356.49</v>
      </c>
      <c r="Q21" s="9">
        <v>357.41</v>
      </c>
      <c r="R21" s="9">
        <v>356.43</v>
      </c>
      <c r="S21" s="9">
        <v>356.41</v>
      </c>
      <c r="T21" s="9">
        <v>355.41</v>
      </c>
      <c r="U21" s="9">
        <v>354.07</v>
      </c>
      <c r="V21" s="9">
        <v>439.75</v>
      </c>
      <c r="W21" s="9">
        <v>444</v>
      </c>
      <c r="X21" s="9">
        <v>444.08</v>
      </c>
      <c r="Y21" s="9">
        <v>304.77999999999997</v>
      </c>
      <c r="Z21" s="9">
        <v>304.64</v>
      </c>
      <c r="AA21" s="9">
        <v>305.14</v>
      </c>
      <c r="AB21" s="9">
        <v>306.70999999999998</v>
      </c>
      <c r="AC21" s="9">
        <v>307.52999999999997</v>
      </c>
      <c r="AD21" s="9">
        <v>308.64</v>
      </c>
      <c r="AE21" s="9">
        <v>310.32</v>
      </c>
      <c r="AF21" s="9">
        <v>311.72000000000003</v>
      </c>
      <c r="AG21" s="9">
        <v>313.79000000000002</v>
      </c>
      <c r="AH21" s="9">
        <v>315.95</v>
      </c>
      <c r="AI21" s="9">
        <v>317.92</v>
      </c>
      <c r="AJ21" s="9">
        <v>320.91000000000003</v>
      </c>
      <c r="AK21" s="9">
        <v>324.02999999999997</v>
      </c>
    </row>
    <row r="22" spans="1:37" x14ac:dyDescent="0.35">
      <c r="A22" s="9" t="s">
        <v>72</v>
      </c>
      <c r="B22" s="9">
        <v>1255.92</v>
      </c>
      <c r="C22" s="9">
        <v>1255.92</v>
      </c>
      <c r="D22" s="9">
        <v>1255.92</v>
      </c>
      <c r="E22" s="9">
        <v>1080.18</v>
      </c>
      <c r="F22" s="9">
        <v>1005.8</v>
      </c>
      <c r="G22" s="9">
        <v>861.86</v>
      </c>
      <c r="H22" s="9">
        <v>948.9</v>
      </c>
      <c r="I22" s="9">
        <v>916.88</v>
      </c>
      <c r="J22" s="9">
        <v>1024.3800000000001</v>
      </c>
      <c r="K22" s="9">
        <v>1129.1400000000001</v>
      </c>
      <c r="L22" s="9">
        <v>1128.54</v>
      </c>
      <c r="M22" s="9">
        <v>1138.52</v>
      </c>
      <c r="N22" s="9">
        <v>1150.83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x14ac:dyDescent="0.35">
      <c r="A23" s="9" t="s">
        <v>73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x14ac:dyDescent="0.35">
      <c r="A24" s="9" t="s">
        <v>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x14ac:dyDescent="0.35">
      <c r="A25" s="9" t="s">
        <v>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x14ac:dyDescent="0.35">
      <c r="A26" s="9" t="s">
        <v>74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x14ac:dyDescent="0.35">
      <c r="A27" s="9" t="s">
        <v>75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0.01</v>
      </c>
      <c r="M27" s="9">
        <v>0.01</v>
      </c>
      <c r="N27" s="9">
        <v>0.01</v>
      </c>
      <c r="O27" s="9">
        <v>0.01</v>
      </c>
      <c r="P27" s="9">
        <v>0.01</v>
      </c>
      <c r="Q27" s="9">
        <v>0.01</v>
      </c>
      <c r="R27" s="9">
        <v>0.01</v>
      </c>
      <c r="S27" s="9">
        <v>0.01</v>
      </c>
      <c r="T27" s="9">
        <v>0.01</v>
      </c>
      <c r="U27" s="9">
        <v>0.01</v>
      </c>
      <c r="V27" s="9">
        <v>0.01</v>
      </c>
      <c r="W27" s="9">
        <v>0.01</v>
      </c>
      <c r="X27" s="9">
        <v>0.01</v>
      </c>
      <c r="Y27" s="9">
        <v>0.01</v>
      </c>
      <c r="Z27" s="9">
        <v>0.01</v>
      </c>
      <c r="AA27" s="9">
        <v>0.01</v>
      </c>
      <c r="AB27" s="9">
        <v>0.01</v>
      </c>
      <c r="AC27" s="9">
        <v>0.01</v>
      </c>
      <c r="AD27" s="9">
        <v>0.01</v>
      </c>
      <c r="AE27" s="9">
        <v>0.01</v>
      </c>
      <c r="AF27" s="9">
        <v>0.01</v>
      </c>
      <c r="AG27" s="9">
        <v>0.01</v>
      </c>
      <c r="AH27" s="9">
        <v>0.01</v>
      </c>
      <c r="AI27" s="9">
        <v>0.01</v>
      </c>
      <c r="AJ27" s="9">
        <v>0.01</v>
      </c>
      <c r="AK27" s="9">
        <v>0.01</v>
      </c>
    </row>
    <row r="28" spans="1:37" x14ac:dyDescent="0.35">
      <c r="A28" s="9" t="s">
        <v>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183.38</v>
      </c>
      <c r="H28" s="9">
        <v>197.96</v>
      </c>
      <c r="I28" s="9">
        <v>195.04</v>
      </c>
      <c r="J28" s="9">
        <v>191.9</v>
      </c>
      <c r="K28" s="9">
        <v>159.29</v>
      </c>
      <c r="L28" s="9">
        <v>159.19999999999999</v>
      </c>
      <c r="M28" s="9">
        <v>160.61000000000001</v>
      </c>
      <c r="N28" s="9">
        <v>162.35</v>
      </c>
      <c r="O28" s="9">
        <v>150.49</v>
      </c>
      <c r="P28" s="9">
        <v>152.53</v>
      </c>
      <c r="Q28" s="9">
        <v>152.93</v>
      </c>
      <c r="R28" s="9">
        <v>152.5</v>
      </c>
      <c r="S28" s="9">
        <v>152.47999999999999</v>
      </c>
      <c r="T28" s="9">
        <v>152.04</v>
      </c>
      <c r="U28" s="9">
        <v>151.44</v>
      </c>
      <c r="V28" s="9">
        <v>152.25</v>
      </c>
      <c r="W28" s="9">
        <v>153.76</v>
      </c>
      <c r="X28" s="9">
        <v>153.78</v>
      </c>
      <c r="Y28" s="9">
        <v>152.88999999999999</v>
      </c>
      <c r="Z28" s="9">
        <v>152.82</v>
      </c>
      <c r="AA28" s="9">
        <v>153.07</v>
      </c>
      <c r="AB28" s="9">
        <v>153.88</v>
      </c>
      <c r="AC28" s="9">
        <v>154.31</v>
      </c>
      <c r="AD28" s="9">
        <v>154.88999999999999</v>
      </c>
      <c r="AE28" s="9">
        <v>155.76</v>
      </c>
      <c r="AF28" s="9">
        <v>156.47999999999999</v>
      </c>
      <c r="AG28" s="9">
        <v>157.56</v>
      </c>
      <c r="AH28" s="9">
        <v>158.68</v>
      </c>
      <c r="AI28" s="9">
        <v>159.71</v>
      </c>
      <c r="AJ28" s="9">
        <v>161.27000000000001</v>
      </c>
      <c r="AK28" s="9">
        <v>162.88999999999999</v>
      </c>
    </row>
    <row r="29" spans="1:37" x14ac:dyDescent="0.35">
      <c r="A29" s="9" t="s">
        <v>76</v>
      </c>
      <c r="B29" s="9">
        <v>39805.129999999997</v>
      </c>
      <c r="C29" s="9">
        <v>39805.129999999997</v>
      </c>
      <c r="D29" s="9">
        <v>39805.129999999997</v>
      </c>
      <c r="E29" s="9">
        <v>41683.129999999997</v>
      </c>
      <c r="F29" s="9">
        <v>35902.480000000003</v>
      </c>
      <c r="G29" s="9">
        <v>40282.379999999997</v>
      </c>
      <c r="H29" s="9">
        <v>40016.89</v>
      </c>
      <c r="I29" s="9">
        <v>42070.91</v>
      </c>
      <c r="J29" s="9">
        <v>41326.01</v>
      </c>
      <c r="K29" s="9">
        <v>39484.910000000003</v>
      </c>
      <c r="L29" s="9">
        <v>39481.370000000003</v>
      </c>
      <c r="M29" s="9">
        <v>39560.769999999997</v>
      </c>
      <c r="N29" s="9">
        <v>39693.269999999997</v>
      </c>
      <c r="O29" s="9">
        <v>44097.16</v>
      </c>
      <c r="P29" s="9">
        <v>44197.57</v>
      </c>
      <c r="Q29" s="9">
        <v>44251.01</v>
      </c>
      <c r="R29" s="9">
        <v>44251.58</v>
      </c>
      <c r="S29" s="9">
        <v>44273.26</v>
      </c>
      <c r="T29" s="9">
        <v>44269.7</v>
      </c>
      <c r="U29" s="9">
        <v>44277.38</v>
      </c>
      <c r="V29" s="9">
        <v>44383.11</v>
      </c>
      <c r="W29" s="9">
        <v>44506.14</v>
      </c>
      <c r="X29" s="9">
        <v>44535.1</v>
      </c>
      <c r="Y29" s="9">
        <v>44472.13</v>
      </c>
      <c r="Z29" s="9">
        <v>44503.75</v>
      </c>
      <c r="AA29" s="9">
        <v>44545.66</v>
      </c>
      <c r="AB29" s="9">
        <v>44616.22</v>
      </c>
      <c r="AC29" s="9">
        <v>44667.11</v>
      </c>
      <c r="AD29" s="9">
        <v>44723.07</v>
      </c>
      <c r="AE29" s="9">
        <v>44798.39</v>
      </c>
      <c r="AF29" s="9">
        <v>44862.83</v>
      </c>
      <c r="AG29" s="9">
        <v>44947.59</v>
      </c>
      <c r="AH29" s="9">
        <v>45032.79</v>
      </c>
      <c r="AI29" s="9">
        <v>45110.43</v>
      </c>
      <c r="AJ29" s="9">
        <v>45220.47</v>
      </c>
      <c r="AK29" s="9">
        <v>45327.76</v>
      </c>
    </row>
    <row r="31" spans="1:37" ht="18.5" x14ac:dyDescent="0.45">
      <c r="A31" s="10" t="s">
        <v>78</v>
      </c>
    </row>
    <row r="32" spans="1:37" x14ac:dyDescent="0.35">
      <c r="A32" s="9" t="s">
        <v>34</v>
      </c>
      <c r="B32" s="9" t="s">
        <v>35</v>
      </c>
      <c r="C32" s="9" t="s">
        <v>36</v>
      </c>
      <c r="D32" s="9" t="s">
        <v>37</v>
      </c>
      <c r="E32" s="9" t="s">
        <v>38</v>
      </c>
      <c r="F32" s="9" t="s">
        <v>39</v>
      </c>
      <c r="G32" s="9" t="s">
        <v>40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46</v>
      </c>
      <c r="N32" s="9" t="s">
        <v>47</v>
      </c>
      <c r="O32" s="9" t="s">
        <v>48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58</v>
      </c>
      <c r="Z32" s="9" t="s">
        <v>59</v>
      </c>
      <c r="AA32" s="9" t="s">
        <v>60</v>
      </c>
      <c r="AB32" s="9" t="s">
        <v>61</v>
      </c>
      <c r="AC32" s="9" t="s">
        <v>62</v>
      </c>
      <c r="AD32" s="9" t="s">
        <v>63</v>
      </c>
      <c r="AE32" s="9" t="s">
        <v>64</v>
      </c>
      <c r="AF32" s="9" t="s">
        <v>65</v>
      </c>
      <c r="AG32" s="9" t="s">
        <v>66</v>
      </c>
      <c r="AH32" s="9" t="s">
        <v>67</v>
      </c>
      <c r="AI32" s="9" t="s">
        <v>68</v>
      </c>
      <c r="AJ32" s="9" t="s">
        <v>69</v>
      </c>
      <c r="AK32" s="9" t="s">
        <v>70</v>
      </c>
    </row>
    <row r="33" spans="1:37" x14ac:dyDescent="0.35">
      <c r="A33" s="9" t="s">
        <v>71</v>
      </c>
      <c r="B33" s="9">
        <v>0.45</v>
      </c>
      <c r="C33" s="9">
        <v>0.45</v>
      </c>
      <c r="D33" s="9">
        <v>0.45</v>
      </c>
      <c r="E33" s="9">
        <v>0.21</v>
      </c>
      <c r="F33" s="9">
        <v>0</v>
      </c>
      <c r="G33" s="9">
        <v>0</v>
      </c>
      <c r="H33" s="9">
        <v>0</v>
      </c>
      <c r="I33" s="9">
        <v>3.55</v>
      </c>
      <c r="J33" s="9">
        <v>0.94</v>
      </c>
      <c r="K33" s="9">
        <v>0.18</v>
      </c>
      <c r="L33" s="9">
        <v>0.05</v>
      </c>
      <c r="M33" s="9">
        <v>0.05</v>
      </c>
      <c r="N33" s="9">
        <v>0.05</v>
      </c>
      <c r="O33" s="9">
        <v>0.05</v>
      </c>
      <c r="P33" s="9">
        <v>0.05</v>
      </c>
      <c r="Q33" s="9">
        <v>0.05</v>
      </c>
      <c r="R33" s="9">
        <v>0.05</v>
      </c>
      <c r="S33" s="9">
        <v>0.05</v>
      </c>
      <c r="T33" s="9">
        <v>0.05</v>
      </c>
      <c r="U33" s="9">
        <v>0.05</v>
      </c>
      <c r="V33" s="9">
        <v>0.05</v>
      </c>
      <c r="W33" s="9">
        <v>0.05</v>
      </c>
      <c r="X33" s="9">
        <v>0.05</v>
      </c>
      <c r="Y33" s="9">
        <v>0.06</v>
      </c>
      <c r="Z33" s="9">
        <v>0.14000000000000001</v>
      </c>
      <c r="AA33" s="9">
        <v>0.14000000000000001</v>
      </c>
      <c r="AB33" s="9">
        <v>0.14000000000000001</v>
      </c>
      <c r="AC33" s="9">
        <v>0.15</v>
      </c>
      <c r="AD33" s="9">
        <v>0.15</v>
      </c>
      <c r="AE33" s="9">
        <v>0.15</v>
      </c>
      <c r="AF33" s="9">
        <v>0.15</v>
      </c>
      <c r="AG33" s="9">
        <v>0.15</v>
      </c>
      <c r="AH33" s="9">
        <v>0.15</v>
      </c>
      <c r="AI33" s="9">
        <v>0.18</v>
      </c>
      <c r="AJ33" s="9">
        <v>0.18</v>
      </c>
      <c r="AK33" s="9">
        <v>0.18</v>
      </c>
    </row>
    <row r="34" spans="1:37" x14ac:dyDescent="0.35">
      <c r="A34" s="9" t="s">
        <v>72</v>
      </c>
      <c r="B34" s="9">
        <v>0.43</v>
      </c>
      <c r="C34" s="9">
        <v>0.43</v>
      </c>
      <c r="D34" s="9">
        <v>0.43</v>
      </c>
      <c r="E34" s="9">
        <v>0.27</v>
      </c>
      <c r="F34" s="9">
        <v>2.72</v>
      </c>
      <c r="G34" s="9">
        <v>0</v>
      </c>
      <c r="H34" s="9">
        <v>0</v>
      </c>
      <c r="I34" s="9">
        <v>4.6100000000000003</v>
      </c>
      <c r="J34" s="9">
        <v>1.23</v>
      </c>
      <c r="K34" s="9">
        <v>0.25</v>
      </c>
      <c r="L34" s="9">
        <v>7.0000000000000007E-2</v>
      </c>
      <c r="M34" s="9">
        <v>7.0000000000000007E-2</v>
      </c>
      <c r="N34" s="9">
        <v>7.0000000000000007E-2</v>
      </c>
      <c r="O34" s="9">
        <v>7.0000000000000007E-2</v>
      </c>
      <c r="P34" s="9">
        <v>7.0000000000000007E-2</v>
      </c>
      <c r="Q34" s="9">
        <v>7.0000000000000007E-2</v>
      </c>
      <c r="R34" s="9">
        <v>7.0000000000000007E-2</v>
      </c>
      <c r="S34" s="9">
        <v>7.0000000000000007E-2</v>
      </c>
      <c r="T34" s="9">
        <v>7.0000000000000007E-2</v>
      </c>
      <c r="U34" s="9">
        <v>7.0000000000000007E-2</v>
      </c>
      <c r="V34" s="9">
        <v>7.0000000000000007E-2</v>
      </c>
      <c r="W34" s="9">
        <v>7.0000000000000007E-2</v>
      </c>
      <c r="X34" s="9">
        <v>7.0000000000000007E-2</v>
      </c>
      <c r="Y34" s="9">
        <v>0.08</v>
      </c>
      <c r="Z34" s="9">
        <v>0.19</v>
      </c>
      <c r="AA34" s="9">
        <v>0.19</v>
      </c>
      <c r="AB34" s="9">
        <v>0.19</v>
      </c>
      <c r="AC34" s="9">
        <v>0.2</v>
      </c>
      <c r="AD34" s="9">
        <v>0.2</v>
      </c>
      <c r="AE34" s="9">
        <v>0.2</v>
      </c>
      <c r="AF34" s="9">
        <v>0.2</v>
      </c>
      <c r="AG34" s="9">
        <v>0.2</v>
      </c>
      <c r="AH34" s="9">
        <v>0.2</v>
      </c>
      <c r="AI34" s="9">
        <v>0.25</v>
      </c>
      <c r="AJ34" s="9">
        <v>0.25</v>
      </c>
      <c r="AK34" s="9">
        <v>0.25</v>
      </c>
    </row>
    <row r="35" spans="1:37" x14ac:dyDescent="0.35">
      <c r="A35" s="9" t="s">
        <v>73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x14ac:dyDescent="0.35">
      <c r="A36" s="9" t="s">
        <v>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x14ac:dyDescent="0.35">
      <c r="A37" s="9" t="s">
        <v>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x14ac:dyDescent="0.35">
      <c r="A38" s="9" t="s">
        <v>74</v>
      </c>
      <c r="B38" s="9">
        <v>4.5999999999999996</v>
      </c>
      <c r="C38" s="9">
        <v>4.5999999999999996</v>
      </c>
      <c r="D38" s="9">
        <v>4.5999999999999996</v>
      </c>
      <c r="E38" s="9">
        <v>5.46</v>
      </c>
      <c r="F38" s="9">
        <v>4.82</v>
      </c>
      <c r="G38" s="9">
        <v>5.08</v>
      </c>
      <c r="H38" s="9">
        <v>5.12</v>
      </c>
      <c r="I38" s="9">
        <v>5</v>
      </c>
      <c r="J38" s="9">
        <v>4.8899999999999997</v>
      </c>
      <c r="K38" s="9">
        <v>6.57</v>
      </c>
      <c r="L38" s="9">
        <v>4.3600000000000003</v>
      </c>
      <c r="M38" s="9">
        <v>4.42</v>
      </c>
      <c r="N38" s="9">
        <v>4.68</v>
      </c>
      <c r="O38" s="9">
        <v>4.91</v>
      </c>
      <c r="P38" s="9">
        <v>4.9400000000000004</v>
      </c>
      <c r="Q38" s="9">
        <v>4.8499999999999996</v>
      </c>
      <c r="R38" s="9">
        <v>4.8499999999999996</v>
      </c>
      <c r="S38" s="9">
        <v>5.05</v>
      </c>
      <c r="T38" s="9">
        <v>5.22</v>
      </c>
      <c r="U38" s="9">
        <v>5.22</v>
      </c>
      <c r="V38" s="9">
        <v>5.01</v>
      </c>
      <c r="W38" s="9">
        <v>5.23</v>
      </c>
      <c r="X38" s="9">
        <v>5.33</v>
      </c>
      <c r="Y38" s="9">
        <v>5.5</v>
      </c>
      <c r="Z38" s="9">
        <v>5.64</v>
      </c>
      <c r="AA38" s="9">
        <v>5.63</v>
      </c>
      <c r="AB38" s="9">
        <v>5.73</v>
      </c>
      <c r="AC38" s="9">
        <v>5.84</v>
      </c>
      <c r="AD38" s="9">
        <v>5.87</v>
      </c>
      <c r="AE38" s="9">
        <v>5.96</v>
      </c>
      <c r="AF38" s="9">
        <v>6.04</v>
      </c>
      <c r="AG38" s="9">
        <v>6.09</v>
      </c>
      <c r="AH38" s="9">
        <v>6.16</v>
      </c>
      <c r="AI38" s="9">
        <v>6.18</v>
      </c>
      <c r="AJ38" s="9">
        <v>6.24</v>
      </c>
      <c r="AK38" s="9">
        <v>6.3</v>
      </c>
    </row>
    <row r="39" spans="1:37" x14ac:dyDescent="0.35">
      <c r="A39" s="9" t="s">
        <v>75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x14ac:dyDescent="0.35">
      <c r="A40" s="9" t="s">
        <v>4</v>
      </c>
      <c r="B40" s="9">
        <v>2.2599999999999998</v>
      </c>
      <c r="C40" s="9">
        <v>2.2599999999999998</v>
      </c>
      <c r="D40" s="9">
        <v>27.15</v>
      </c>
      <c r="E40" s="9">
        <v>120.99</v>
      </c>
      <c r="F40" s="9">
        <v>296.64</v>
      </c>
      <c r="G40" s="9">
        <v>425.74</v>
      </c>
      <c r="H40" s="9">
        <v>458</v>
      </c>
      <c r="I40" s="9">
        <v>467.62</v>
      </c>
      <c r="J40" s="9">
        <v>524.03</v>
      </c>
      <c r="K40" s="9">
        <v>661.77</v>
      </c>
      <c r="L40" s="9">
        <v>430.61</v>
      </c>
      <c r="M40" s="9">
        <v>435.95</v>
      </c>
      <c r="N40" s="9">
        <v>461.84</v>
      </c>
      <c r="O40" s="9">
        <v>484.41</v>
      </c>
      <c r="P40" s="9">
        <v>487.22</v>
      </c>
      <c r="Q40" s="9">
        <v>526.67999999999995</v>
      </c>
      <c r="R40" s="9">
        <v>526.63</v>
      </c>
      <c r="S40" s="9">
        <v>547.52</v>
      </c>
      <c r="T40" s="9">
        <v>566.41</v>
      </c>
      <c r="U40" s="9">
        <v>566.41</v>
      </c>
      <c r="V40" s="9">
        <v>618.33000000000004</v>
      </c>
      <c r="W40" s="9">
        <v>645.15</v>
      </c>
      <c r="X40" s="9">
        <v>657.71</v>
      </c>
      <c r="Y40" s="9">
        <v>686.83</v>
      </c>
      <c r="Z40" s="9">
        <v>707</v>
      </c>
      <c r="AA40" s="9">
        <v>760.39</v>
      </c>
      <c r="AB40" s="9">
        <v>775.66</v>
      </c>
      <c r="AC40" s="9">
        <v>790.64</v>
      </c>
      <c r="AD40" s="9">
        <v>794.3</v>
      </c>
      <c r="AE40" s="9">
        <v>806.33</v>
      </c>
      <c r="AF40" s="9">
        <v>817.31</v>
      </c>
      <c r="AG40" s="9">
        <v>823.59</v>
      </c>
      <c r="AH40" s="9">
        <v>835.65</v>
      </c>
      <c r="AI40" s="9">
        <v>839.05</v>
      </c>
      <c r="AJ40" s="9">
        <v>846.9</v>
      </c>
      <c r="AK40" s="9">
        <v>854.74</v>
      </c>
    </row>
    <row r="41" spans="1:37" x14ac:dyDescent="0.35">
      <c r="A41" s="9" t="s">
        <v>76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3" spans="1:37" ht="18.5" x14ac:dyDescent="0.45">
      <c r="A43" s="10" t="s">
        <v>79</v>
      </c>
    </row>
    <row r="44" spans="1:37" x14ac:dyDescent="0.35">
      <c r="A44" s="9" t="s">
        <v>34</v>
      </c>
      <c r="B44" s="9" t="s">
        <v>35</v>
      </c>
      <c r="C44" s="9" t="s">
        <v>36</v>
      </c>
      <c r="D44" s="9" t="s">
        <v>37</v>
      </c>
      <c r="E44" s="9" t="s">
        <v>38</v>
      </c>
      <c r="F44" s="9" t="s">
        <v>39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45</v>
      </c>
      <c r="M44" s="9" t="s">
        <v>46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53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58</v>
      </c>
      <c r="Z44" s="9" t="s">
        <v>59</v>
      </c>
      <c r="AA44" s="9" t="s">
        <v>60</v>
      </c>
      <c r="AB44" s="9" t="s">
        <v>61</v>
      </c>
      <c r="AC44" s="9" t="s">
        <v>62</v>
      </c>
      <c r="AD44" s="9" t="s">
        <v>63</v>
      </c>
      <c r="AE44" s="9" t="s">
        <v>64</v>
      </c>
      <c r="AF44" s="9" t="s">
        <v>65</v>
      </c>
      <c r="AG44" s="9" t="s">
        <v>66</v>
      </c>
      <c r="AH44" s="9" t="s">
        <v>67</v>
      </c>
      <c r="AI44" s="9" t="s">
        <v>68</v>
      </c>
      <c r="AJ44" s="9" t="s">
        <v>69</v>
      </c>
      <c r="AK44" s="9" t="s">
        <v>70</v>
      </c>
    </row>
    <row r="45" spans="1:37" x14ac:dyDescent="0.35">
      <c r="A45" s="9" t="s">
        <v>71</v>
      </c>
      <c r="B45" s="9">
        <v>274.73</v>
      </c>
      <c r="C45" s="9">
        <v>274.73</v>
      </c>
      <c r="D45" s="9">
        <v>274.73</v>
      </c>
      <c r="E45" s="9">
        <v>283.7</v>
      </c>
      <c r="F45" s="9">
        <v>543.58000000000004</v>
      </c>
      <c r="G45" s="9">
        <v>586.54999999999995</v>
      </c>
      <c r="H45" s="9">
        <v>318.48</v>
      </c>
      <c r="I45" s="9">
        <v>438.56</v>
      </c>
      <c r="J45" s="9">
        <v>318.51</v>
      </c>
      <c r="K45" s="9">
        <v>127.05</v>
      </c>
      <c r="L45" s="9">
        <v>117.41</v>
      </c>
      <c r="M45" s="9">
        <v>117.97</v>
      </c>
      <c r="N45" s="9">
        <v>122.47</v>
      </c>
      <c r="O45" s="9">
        <v>15.19</v>
      </c>
      <c r="P45" s="9">
        <v>53.27</v>
      </c>
      <c r="Q45" s="9">
        <v>53.11</v>
      </c>
      <c r="R45" s="9">
        <v>53.14</v>
      </c>
      <c r="S45" s="9">
        <v>53.15</v>
      </c>
      <c r="T45" s="9">
        <v>55.21</v>
      </c>
      <c r="U45" s="9">
        <v>57.6</v>
      </c>
      <c r="V45" s="9">
        <v>124.88</v>
      </c>
      <c r="W45" s="9">
        <v>52.79</v>
      </c>
      <c r="X45" s="9">
        <v>54.3</v>
      </c>
      <c r="Y45" s="9">
        <v>55.84</v>
      </c>
      <c r="Z45" s="9">
        <v>46.72</v>
      </c>
      <c r="AA45" s="9">
        <v>46.36</v>
      </c>
      <c r="AB45" s="9">
        <v>57.37</v>
      </c>
      <c r="AC45" s="9">
        <v>59.37</v>
      </c>
      <c r="AD45" s="9">
        <v>59.37</v>
      </c>
      <c r="AE45" s="9">
        <v>52.93</v>
      </c>
      <c r="AF45" s="9">
        <v>52.83</v>
      </c>
      <c r="AG45" s="9">
        <v>55.06</v>
      </c>
      <c r="AH45" s="9">
        <v>55.5</v>
      </c>
      <c r="AI45" s="9">
        <v>56.17</v>
      </c>
      <c r="AJ45" s="9">
        <v>57.92</v>
      </c>
      <c r="AK45" s="9">
        <v>56.93</v>
      </c>
    </row>
    <row r="46" spans="1:37" x14ac:dyDescent="0.35">
      <c r="A46" s="9" t="s">
        <v>72</v>
      </c>
      <c r="B46" s="9">
        <v>1299.03</v>
      </c>
      <c r="C46" s="9">
        <v>1299.03</v>
      </c>
      <c r="D46" s="9">
        <v>1299.03</v>
      </c>
      <c r="E46" s="9">
        <v>1310.97</v>
      </c>
      <c r="F46" s="9">
        <v>2522.86</v>
      </c>
      <c r="G46" s="9">
        <v>1898.96</v>
      </c>
      <c r="H46" s="9">
        <v>2027.81</v>
      </c>
      <c r="I46" s="9">
        <v>1671.62</v>
      </c>
      <c r="J46" s="9">
        <v>959.21</v>
      </c>
      <c r="K46" s="9">
        <v>1446.89</v>
      </c>
      <c r="L46" s="9">
        <v>1446.89</v>
      </c>
      <c r="M46" s="9">
        <v>1446.89</v>
      </c>
      <c r="N46" s="9">
        <v>1446.89</v>
      </c>
      <c r="O46" s="9">
        <v>1345.36</v>
      </c>
      <c r="P46" s="9">
        <v>1420.69</v>
      </c>
      <c r="Q46" s="9">
        <v>1405.06</v>
      </c>
      <c r="R46" s="9">
        <v>1408.17</v>
      </c>
      <c r="S46" s="9">
        <v>1409.02</v>
      </c>
      <c r="T46" s="9">
        <v>1410.31</v>
      </c>
      <c r="U46" s="9">
        <v>1416.64</v>
      </c>
      <c r="V46" s="9">
        <v>1090.0999999999999</v>
      </c>
      <c r="W46" s="9">
        <v>1043.55</v>
      </c>
      <c r="X46" s="9">
        <v>1047.1400000000001</v>
      </c>
      <c r="Y46" s="9">
        <v>1050.4100000000001</v>
      </c>
      <c r="Z46" s="9">
        <v>1053.99</v>
      </c>
      <c r="AA46" s="9">
        <v>1054.8800000000001</v>
      </c>
      <c r="AB46" s="9">
        <v>1088.1300000000001</v>
      </c>
      <c r="AC46" s="9">
        <v>666.79</v>
      </c>
      <c r="AD46" s="9">
        <v>666.79</v>
      </c>
      <c r="AE46" s="9">
        <v>639.67999999999995</v>
      </c>
      <c r="AF46" s="9">
        <v>635.22</v>
      </c>
      <c r="AG46" s="9">
        <v>641.59</v>
      </c>
      <c r="AH46" s="9">
        <v>642.75</v>
      </c>
      <c r="AI46" s="9">
        <v>643.91999999999996</v>
      </c>
      <c r="AJ46" s="9">
        <v>653.79999999999995</v>
      </c>
      <c r="AK46" s="9">
        <v>652.92999999999995</v>
      </c>
    </row>
    <row r="47" spans="1:37" x14ac:dyDescent="0.35">
      <c r="A47" s="9" t="s">
        <v>73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470</v>
      </c>
      <c r="I47" s="9">
        <v>470</v>
      </c>
      <c r="J47" s="9">
        <v>470</v>
      </c>
      <c r="K47" s="9">
        <v>457.6</v>
      </c>
      <c r="L47" s="9">
        <v>457.6</v>
      </c>
      <c r="M47" s="9">
        <v>457.6</v>
      </c>
      <c r="N47" s="9">
        <v>457.6</v>
      </c>
      <c r="O47" s="9">
        <v>425.49</v>
      </c>
      <c r="P47" s="9">
        <v>449.32</v>
      </c>
      <c r="Q47" s="9">
        <v>444.37</v>
      </c>
      <c r="R47" s="9">
        <v>445.35</v>
      </c>
      <c r="S47" s="9">
        <v>445.62</v>
      </c>
      <c r="T47" s="9">
        <v>446.03</v>
      </c>
      <c r="U47" s="9">
        <v>448.03</v>
      </c>
      <c r="V47" s="9">
        <v>454.21</v>
      </c>
      <c r="W47" s="9">
        <v>2091.2399999999998</v>
      </c>
      <c r="X47" s="9">
        <v>2098.4299999999998</v>
      </c>
      <c r="Y47" s="9">
        <v>2104.9899999999998</v>
      </c>
      <c r="Z47" s="9">
        <v>2448.87</v>
      </c>
      <c r="AA47" s="9">
        <v>2451.59</v>
      </c>
      <c r="AB47" s="9">
        <v>3096.39</v>
      </c>
      <c r="AC47" s="9">
        <v>3227.69</v>
      </c>
      <c r="AD47" s="9">
        <v>3237.72</v>
      </c>
      <c r="AE47" s="9">
        <v>4255.79</v>
      </c>
      <c r="AF47" s="9">
        <v>4652.1099999999997</v>
      </c>
      <c r="AG47" s="9">
        <v>4884.05</v>
      </c>
      <c r="AH47" s="9">
        <v>4910.2</v>
      </c>
      <c r="AI47" s="9">
        <v>4937.25</v>
      </c>
      <c r="AJ47" s="9">
        <v>5328.63</v>
      </c>
      <c r="AK47" s="9">
        <v>5301.32</v>
      </c>
    </row>
    <row r="48" spans="1:37" x14ac:dyDescent="0.35">
      <c r="A48" s="9" t="s">
        <v>2</v>
      </c>
      <c r="B48" s="9">
        <v>9580.9</v>
      </c>
      <c r="C48" s="9">
        <v>9580.9</v>
      </c>
      <c r="D48" s="9">
        <v>9580.9</v>
      </c>
      <c r="E48" s="9">
        <v>9036.18</v>
      </c>
      <c r="F48" s="9">
        <v>7054.56</v>
      </c>
      <c r="G48" s="9">
        <v>7857.96</v>
      </c>
      <c r="H48" s="9">
        <v>6865.27</v>
      </c>
      <c r="I48" s="9">
        <v>6758.12</v>
      </c>
      <c r="J48" s="9">
        <v>7176.04</v>
      </c>
      <c r="K48" s="9">
        <v>7628.89</v>
      </c>
      <c r="L48" s="9">
        <v>7496.45</v>
      </c>
      <c r="M48" s="9">
        <v>7485.26</v>
      </c>
      <c r="N48" s="9">
        <v>7500.41</v>
      </c>
      <c r="O48" s="9">
        <v>5908.87</v>
      </c>
      <c r="P48" s="9">
        <v>5131</v>
      </c>
      <c r="Q48" s="9">
        <v>5053.67</v>
      </c>
      <c r="R48" s="9">
        <v>5106.87</v>
      </c>
      <c r="S48" s="9">
        <v>5134.53</v>
      </c>
      <c r="T48" s="9">
        <v>5158.92</v>
      </c>
      <c r="U48" s="9">
        <v>5191.96</v>
      </c>
      <c r="V48" s="9">
        <v>5290.26</v>
      </c>
      <c r="W48" s="9">
        <v>4478.59</v>
      </c>
      <c r="X48" s="9">
        <v>4537.68</v>
      </c>
      <c r="Y48" s="9">
        <v>4599.03</v>
      </c>
      <c r="Z48" s="9">
        <v>4654.8</v>
      </c>
      <c r="AA48" s="9">
        <v>4661.79</v>
      </c>
      <c r="AB48" s="9">
        <v>3675.26</v>
      </c>
      <c r="AC48" s="9">
        <v>3699.61</v>
      </c>
      <c r="AD48" s="9">
        <v>3699.61</v>
      </c>
      <c r="AE48" s="9">
        <v>3521.01</v>
      </c>
      <c r="AF48" s="9">
        <v>3030.01</v>
      </c>
      <c r="AG48" s="9">
        <v>2727.95</v>
      </c>
      <c r="AH48" s="9">
        <v>2732.07</v>
      </c>
      <c r="AI48" s="9">
        <v>2736.18</v>
      </c>
      <c r="AJ48" s="9">
        <v>2310.3200000000002</v>
      </c>
      <c r="AK48" s="9">
        <v>2307.87</v>
      </c>
    </row>
    <row r="49" spans="1:37" x14ac:dyDescent="0.35">
      <c r="A49" s="9" t="s">
        <v>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</row>
    <row r="50" spans="1:37" x14ac:dyDescent="0.35">
      <c r="A50" s="9" t="s">
        <v>74</v>
      </c>
      <c r="B50" s="9">
        <v>317.8</v>
      </c>
      <c r="C50" s="9">
        <v>317.8</v>
      </c>
      <c r="D50" s="9">
        <v>317.8</v>
      </c>
      <c r="E50" s="9">
        <v>327.55</v>
      </c>
      <c r="F50" s="9">
        <v>312.8</v>
      </c>
      <c r="G50" s="9">
        <v>380.72</v>
      </c>
      <c r="H50" s="9">
        <v>364.95</v>
      </c>
      <c r="I50" s="9">
        <v>388.95</v>
      </c>
      <c r="J50" s="9">
        <v>332.93</v>
      </c>
      <c r="K50" s="9">
        <v>648.05999999999995</v>
      </c>
      <c r="L50" s="9">
        <v>640.83000000000004</v>
      </c>
      <c r="M50" s="9">
        <v>640.83000000000004</v>
      </c>
      <c r="N50" s="9">
        <v>640.83000000000004</v>
      </c>
      <c r="O50" s="9">
        <v>315.83999999999997</v>
      </c>
      <c r="P50" s="9">
        <v>477.76</v>
      </c>
      <c r="Q50" s="9">
        <v>421.69</v>
      </c>
      <c r="R50" s="9">
        <v>473.69</v>
      </c>
      <c r="S50" s="9">
        <v>514.21</v>
      </c>
      <c r="T50" s="9">
        <v>569.44000000000005</v>
      </c>
      <c r="U50" s="9">
        <v>609.45000000000005</v>
      </c>
      <c r="V50" s="9">
        <v>638.47</v>
      </c>
      <c r="W50" s="9">
        <v>414.84</v>
      </c>
      <c r="X50" s="9">
        <v>423.15</v>
      </c>
      <c r="Y50" s="9">
        <v>432.12</v>
      </c>
      <c r="Z50" s="9">
        <v>416.38</v>
      </c>
      <c r="AA50" s="9">
        <v>416.64</v>
      </c>
      <c r="AB50" s="9">
        <v>443.04</v>
      </c>
      <c r="AC50" s="9">
        <v>575.55999999999995</v>
      </c>
      <c r="AD50" s="9">
        <v>602.05999999999995</v>
      </c>
      <c r="AE50" s="9">
        <v>416.26</v>
      </c>
      <c r="AF50" s="9">
        <v>418.86</v>
      </c>
      <c r="AG50" s="9">
        <v>433.01</v>
      </c>
      <c r="AH50" s="9">
        <v>434.16</v>
      </c>
      <c r="AI50" s="9">
        <v>435.06</v>
      </c>
      <c r="AJ50" s="9">
        <v>439.78</v>
      </c>
      <c r="AK50" s="9">
        <v>440.88</v>
      </c>
    </row>
    <row r="51" spans="1:37" x14ac:dyDescent="0.35">
      <c r="A51" s="9" t="s">
        <v>75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0.15</v>
      </c>
      <c r="L51" s="9">
        <v>0.15</v>
      </c>
      <c r="M51" s="9">
        <v>0.15</v>
      </c>
      <c r="N51" s="9">
        <v>0.15</v>
      </c>
      <c r="O51" s="9">
        <v>0.14000000000000001</v>
      </c>
      <c r="P51" s="9">
        <v>0.14000000000000001</v>
      </c>
      <c r="Q51" s="9">
        <v>0.14000000000000001</v>
      </c>
      <c r="R51" s="9">
        <v>0.14000000000000001</v>
      </c>
      <c r="S51" s="9">
        <v>0.14000000000000001</v>
      </c>
      <c r="T51" s="9">
        <v>0.14000000000000001</v>
      </c>
      <c r="U51" s="9">
        <v>0.14000000000000001</v>
      </c>
      <c r="V51" s="9">
        <v>0.14000000000000001</v>
      </c>
      <c r="W51" s="9">
        <v>0.14000000000000001</v>
      </c>
      <c r="X51" s="9">
        <v>0.14000000000000001</v>
      </c>
      <c r="Y51" s="9">
        <v>0.14000000000000001</v>
      </c>
      <c r="Z51" s="9">
        <v>0.14000000000000001</v>
      </c>
      <c r="AA51" s="9">
        <v>0.14000000000000001</v>
      </c>
      <c r="AB51" s="9">
        <v>0.14000000000000001</v>
      </c>
      <c r="AC51" s="9">
        <v>0.15</v>
      </c>
      <c r="AD51" s="9">
        <v>0.15</v>
      </c>
      <c r="AE51" s="9">
        <v>0.14000000000000001</v>
      </c>
      <c r="AF51" s="9">
        <v>0.14000000000000001</v>
      </c>
      <c r="AG51" s="9">
        <v>0.14000000000000001</v>
      </c>
      <c r="AH51" s="9">
        <v>0.14000000000000001</v>
      </c>
      <c r="AI51" s="9">
        <v>0.14000000000000001</v>
      </c>
      <c r="AJ51" s="9">
        <v>0.14000000000000001</v>
      </c>
      <c r="AK51" s="9">
        <v>0.14000000000000001</v>
      </c>
    </row>
    <row r="52" spans="1:37" x14ac:dyDescent="0.35">
      <c r="A52" s="9" t="s">
        <v>4</v>
      </c>
      <c r="B52" s="9">
        <v>90.15</v>
      </c>
      <c r="C52" s="9">
        <v>120.15</v>
      </c>
      <c r="D52" s="9">
        <v>160.49</v>
      </c>
      <c r="E52" s="9">
        <v>147.04</v>
      </c>
      <c r="F52" s="9">
        <v>122.06</v>
      </c>
      <c r="G52" s="9">
        <v>242.53</v>
      </c>
      <c r="H52" s="9">
        <v>781.02</v>
      </c>
      <c r="I52" s="9">
        <v>798.77</v>
      </c>
      <c r="J52" s="9">
        <v>884.71</v>
      </c>
      <c r="K52" s="9">
        <v>908.76</v>
      </c>
      <c r="L52" s="9">
        <v>1262.05</v>
      </c>
      <c r="M52" s="9">
        <v>1343.45</v>
      </c>
      <c r="N52" s="9">
        <v>1349.21</v>
      </c>
      <c r="O52" s="9">
        <v>1113.49</v>
      </c>
      <c r="P52" s="9">
        <v>1187.58</v>
      </c>
      <c r="Q52" s="9">
        <v>1262.8900000000001</v>
      </c>
      <c r="R52" s="9">
        <v>1264.93</v>
      </c>
      <c r="S52" s="9">
        <v>1265.49</v>
      </c>
      <c r="T52" s="9">
        <v>1266.3399999999999</v>
      </c>
      <c r="U52" s="9">
        <v>1270.5</v>
      </c>
      <c r="V52" s="9">
        <v>1369.85</v>
      </c>
      <c r="W52" s="9">
        <v>1325.84</v>
      </c>
      <c r="X52" s="9">
        <v>1329.23</v>
      </c>
      <c r="Y52" s="9">
        <v>1332.33</v>
      </c>
      <c r="Z52" s="9">
        <v>1335.71</v>
      </c>
      <c r="AA52" s="9">
        <v>1420.27</v>
      </c>
      <c r="AB52" s="9">
        <v>1454.35</v>
      </c>
      <c r="AC52" s="9">
        <v>1541.03</v>
      </c>
      <c r="AD52" s="9">
        <v>1566.1</v>
      </c>
      <c r="AE52" s="9">
        <v>1418.95</v>
      </c>
      <c r="AF52" s="9">
        <v>1494.47</v>
      </c>
      <c r="AG52" s="9">
        <v>1506.04</v>
      </c>
      <c r="AH52" s="9">
        <v>1508.16</v>
      </c>
      <c r="AI52" s="9">
        <v>1510.28</v>
      </c>
      <c r="AJ52" s="9">
        <v>1528.25</v>
      </c>
      <c r="AK52" s="9">
        <v>1612.02</v>
      </c>
    </row>
    <row r="53" spans="1:37" x14ac:dyDescent="0.35">
      <c r="A53" s="9" t="s">
        <v>76</v>
      </c>
      <c r="B53" s="9">
        <v>941.08</v>
      </c>
      <c r="C53" s="9">
        <v>941.08</v>
      </c>
      <c r="D53" s="9">
        <v>941.08</v>
      </c>
      <c r="E53" s="9">
        <v>1111.68</v>
      </c>
      <c r="F53" s="9">
        <v>1104.0899999999999</v>
      </c>
      <c r="G53" s="9">
        <v>1035.49</v>
      </c>
      <c r="H53" s="9">
        <v>1138.57</v>
      </c>
      <c r="I53" s="9">
        <v>878.63</v>
      </c>
      <c r="J53" s="9">
        <v>1020.59</v>
      </c>
      <c r="K53" s="9">
        <v>1190.69</v>
      </c>
      <c r="L53" s="9">
        <v>1206.73</v>
      </c>
      <c r="M53" s="9">
        <v>1206.73</v>
      </c>
      <c r="N53" s="9">
        <v>1206.73</v>
      </c>
      <c r="O53" s="9">
        <v>1142.5899999999999</v>
      </c>
      <c r="P53" s="9">
        <v>1190.08</v>
      </c>
      <c r="Q53" s="9">
        <v>1359.21</v>
      </c>
      <c r="R53" s="9">
        <v>1361.48</v>
      </c>
      <c r="S53" s="9">
        <v>1362.08</v>
      </c>
      <c r="T53" s="9">
        <v>1363.02</v>
      </c>
      <c r="U53" s="9">
        <v>1367.85</v>
      </c>
      <c r="V53" s="9">
        <v>1382.88</v>
      </c>
      <c r="W53" s="9">
        <v>1335.45</v>
      </c>
      <c r="X53" s="9">
        <v>1339.01</v>
      </c>
      <c r="Y53" s="9">
        <v>1342.27</v>
      </c>
      <c r="Z53" s="9">
        <v>1345.84</v>
      </c>
      <c r="AA53" s="9">
        <v>1346.66</v>
      </c>
      <c r="AB53" s="9">
        <v>1380.77</v>
      </c>
      <c r="AC53" s="9">
        <v>1391.16</v>
      </c>
      <c r="AD53" s="9">
        <v>1391.16</v>
      </c>
      <c r="AE53" s="9">
        <v>1344.97</v>
      </c>
      <c r="AF53" s="9">
        <v>1337.27</v>
      </c>
      <c r="AG53" s="9">
        <v>1348.05</v>
      </c>
      <c r="AH53" s="9">
        <v>1349.96</v>
      </c>
      <c r="AI53" s="9">
        <v>1351.88</v>
      </c>
      <c r="AJ53" s="9">
        <v>1368.81</v>
      </c>
      <c r="AK53" s="9">
        <v>1367.27</v>
      </c>
    </row>
    <row r="55" spans="1:37" ht="18.5" x14ac:dyDescent="0.45">
      <c r="A55" s="10" t="s">
        <v>80</v>
      </c>
    </row>
    <row r="56" spans="1:37" x14ac:dyDescent="0.35">
      <c r="A56" s="9" t="s">
        <v>34</v>
      </c>
      <c r="B56" s="9" t="s">
        <v>35</v>
      </c>
      <c r="C56" s="9" t="s">
        <v>36</v>
      </c>
      <c r="D56" s="9" t="s">
        <v>37</v>
      </c>
      <c r="E56" s="9" t="s">
        <v>38</v>
      </c>
      <c r="F56" s="9" t="s">
        <v>39</v>
      </c>
      <c r="G56" s="9" t="s">
        <v>40</v>
      </c>
      <c r="H56" s="9" t="s">
        <v>41</v>
      </c>
      <c r="I56" s="9" t="s">
        <v>42</v>
      </c>
      <c r="J56" s="9" t="s">
        <v>43</v>
      </c>
      <c r="K56" s="9" t="s">
        <v>44</v>
      </c>
      <c r="L56" s="9" t="s">
        <v>45</v>
      </c>
      <c r="M56" s="9" t="s">
        <v>46</v>
      </c>
      <c r="N56" s="9" t="s">
        <v>47</v>
      </c>
      <c r="O56" s="9" t="s">
        <v>48</v>
      </c>
      <c r="P56" s="9" t="s">
        <v>49</v>
      </c>
      <c r="Q56" s="9" t="s">
        <v>50</v>
      </c>
      <c r="R56" s="9" t="s">
        <v>51</v>
      </c>
      <c r="S56" s="9" t="s">
        <v>52</v>
      </c>
      <c r="T56" s="9" t="s">
        <v>53</v>
      </c>
      <c r="U56" s="9" t="s">
        <v>54</v>
      </c>
      <c r="V56" s="9" t="s">
        <v>55</v>
      </c>
      <c r="W56" s="9" t="s">
        <v>56</v>
      </c>
      <c r="X56" s="9" t="s">
        <v>57</v>
      </c>
      <c r="Y56" s="9" t="s">
        <v>58</v>
      </c>
      <c r="Z56" s="9" t="s">
        <v>59</v>
      </c>
      <c r="AA56" s="9" t="s">
        <v>60</v>
      </c>
      <c r="AB56" s="9" t="s">
        <v>61</v>
      </c>
      <c r="AC56" s="9" t="s">
        <v>62</v>
      </c>
      <c r="AD56" s="9" t="s">
        <v>63</v>
      </c>
      <c r="AE56" s="9" t="s">
        <v>64</v>
      </c>
      <c r="AF56" s="9" t="s">
        <v>65</v>
      </c>
      <c r="AG56" s="9" t="s">
        <v>66</v>
      </c>
      <c r="AH56" s="9" t="s">
        <v>67</v>
      </c>
      <c r="AI56" s="9" t="s">
        <v>68</v>
      </c>
      <c r="AJ56" s="9" t="s">
        <v>69</v>
      </c>
      <c r="AK56" s="9" t="s">
        <v>70</v>
      </c>
    </row>
    <row r="57" spans="1:37" x14ac:dyDescent="0.35">
      <c r="A57" s="9" t="s">
        <v>71</v>
      </c>
      <c r="B57" s="9">
        <v>807.15</v>
      </c>
      <c r="C57" s="9">
        <v>807.15</v>
      </c>
      <c r="D57" s="9">
        <v>807.15</v>
      </c>
      <c r="E57" s="9">
        <v>1170.6600000000001</v>
      </c>
      <c r="F57" s="9">
        <v>1406.93</v>
      </c>
      <c r="G57" s="9">
        <v>758.91</v>
      </c>
      <c r="H57" s="9">
        <v>766.99</v>
      </c>
      <c r="I57" s="9">
        <v>776.49</v>
      </c>
      <c r="J57" s="9">
        <v>747.58</v>
      </c>
      <c r="K57" s="9">
        <v>89.08</v>
      </c>
      <c r="L57" s="9">
        <v>150.43</v>
      </c>
      <c r="M57" s="9">
        <v>150.86000000000001</v>
      </c>
      <c r="N57" s="9">
        <v>157.35</v>
      </c>
      <c r="O57" s="9">
        <v>157.27000000000001</v>
      </c>
      <c r="P57" s="9">
        <v>203.55</v>
      </c>
      <c r="Q57" s="9">
        <v>238.75</v>
      </c>
      <c r="R57" s="9">
        <v>273.08999999999997</v>
      </c>
      <c r="S57" s="9">
        <v>300.63</v>
      </c>
      <c r="T57" s="9">
        <v>321.08999999999997</v>
      </c>
      <c r="U57" s="9">
        <v>341.27</v>
      </c>
      <c r="V57" s="9">
        <v>328.44</v>
      </c>
      <c r="W57" s="9">
        <v>324.27</v>
      </c>
      <c r="X57" s="9">
        <v>461.2</v>
      </c>
      <c r="Y57" s="9">
        <v>707.15</v>
      </c>
      <c r="Z57" s="9">
        <v>717.6</v>
      </c>
      <c r="AA57" s="9">
        <v>711.59</v>
      </c>
      <c r="AB57" s="9">
        <v>719.54</v>
      </c>
      <c r="AC57" s="9">
        <v>725.52</v>
      </c>
      <c r="AD57" s="9">
        <v>730.17</v>
      </c>
      <c r="AE57" s="9">
        <v>734.38</v>
      </c>
      <c r="AF57" s="9">
        <v>739.49</v>
      </c>
      <c r="AG57" s="9">
        <v>742.33</v>
      </c>
      <c r="AH57" s="9">
        <v>746.96</v>
      </c>
      <c r="AI57" s="9">
        <v>749.81</v>
      </c>
      <c r="AJ57" s="9">
        <v>751.29</v>
      </c>
      <c r="AK57" s="9">
        <v>358.71</v>
      </c>
    </row>
    <row r="58" spans="1:37" x14ac:dyDescent="0.35">
      <c r="A58" s="9" t="s">
        <v>72</v>
      </c>
      <c r="B58" s="9">
        <v>3796.19</v>
      </c>
      <c r="C58" s="9">
        <v>3796.19</v>
      </c>
      <c r="D58" s="9">
        <v>3796.19</v>
      </c>
      <c r="E58" s="9">
        <v>3457.2</v>
      </c>
      <c r="F58" s="9">
        <v>4107.34</v>
      </c>
      <c r="G58" s="9">
        <v>1316.59</v>
      </c>
      <c r="H58" s="9">
        <v>644.33000000000004</v>
      </c>
      <c r="I58" s="9">
        <v>641.98</v>
      </c>
      <c r="J58" s="9">
        <v>262.64</v>
      </c>
      <c r="K58" s="9">
        <v>1.37</v>
      </c>
      <c r="L58" s="9">
        <v>3.47</v>
      </c>
      <c r="M58" s="9">
        <v>3.54</v>
      </c>
      <c r="N58" s="9">
        <v>5.03</v>
      </c>
      <c r="O58" s="9">
        <v>5.05</v>
      </c>
      <c r="P58" s="9">
        <v>7.3</v>
      </c>
      <c r="Q58" s="9">
        <v>7.61</v>
      </c>
      <c r="R58" s="9">
        <v>7.76</v>
      </c>
      <c r="S58" s="9">
        <v>7.76</v>
      </c>
      <c r="T58" s="9">
        <v>8.02</v>
      </c>
      <c r="U58" s="9">
        <v>8.39</v>
      </c>
      <c r="V58" s="9">
        <v>7.76</v>
      </c>
      <c r="W58" s="9">
        <v>8.68</v>
      </c>
      <c r="X58" s="9">
        <v>19.64</v>
      </c>
      <c r="Y58" s="9">
        <v>21.01</v>
      </c>
      <c r="Z58" s="9">
        <v>21.01</v>
      </c>
      <c r="AA58" s="9">
        <v>21.01</v>
      </c>
      <c r="AB58" s="9">
        <v>21.01</v>
      </c>
      <c r="AC58" s="9">
        <v>21.01</v>
      </c>
      <c r="AD58" s="9">
        <v>21.01</v>
      </c>
      <c r="AE58" s="9">
        <v>21.01</v>
      </c>
      <c r="AF58" s="9">
        <v>21.01</v>
      </c>
      <c r="AG58" s="9">
        <v>21.01</v>
      </c>
      <c r="AH58" s="9">
        <v>21.01</v>
      </c>
      <c r="AI58" s="9">
        <v>21.01</v>
      </c>
      <c r="AJ58" s="9">
        <v>21.01</v>
      </c>
      <c r="AK58" s="9">
        <v>25.6</v>
      </c>
    </row>
    <row r="59" spans="1:37" x14ac:dyDescent="0.35">
      <c r="A59" s="9" t="s">
        <v>73</v>
      </c>
      <c r="B59" s="9">
        <v>1152.55</v>
      </c>
      <c r="C59" s="9">
        <v>1152.55</v>
      </c>
      <c r="D59" s="9">
        <v>1152.55</v>
      </c>
      <c r="E59" s="9">
        <v>1128.96</v>
      </c>
      <c r="F59" s="9">
        <v>832.82</v>
      </c>
      <c r="G59" s="9">
        <v>1802</v>
      </c>
      <c r="H59" s="9">
        <v>1905.72</v>
      </c>
      <c r="I59" s="9">
        <v>1605.43</v>
      </c>
      <c r="J59" s="9">
        <v>1652.85</v>
      </c>
      <c r="K59" s="9">
        <v>1039.1199999999999</v>
      </c>
      <c r="L59" s="9">
        <v>1111.02</v>
      </c>
      <c r="M59" s="9">
        <v>1114.78</v>
      </c>
      <c r="N59" s="9">
        <v>1120.95</v>
      </c>
      <c r="O59" s="9">
        <v>1117.47</v>
      </c>
      <c r="P59" s="9">
        <v>1148.99</v>
      </c>
      <c r="Q59" s="9">
        <v>1163.72</v>
      </c>
      <c r="R59" s="9">
        <v>1173.01</v>
      </c>
      <c r="S59" s="9">
        <v>1179.26</v>
      </c>
      <c r="T59" s="9">
        <v>1185.96</v>
      </c>
      <c r="U59" s="9">
        <v>1192.1500000000001</v>
      </c>
      <c r="V59" s="9">
        <v>1198.43</v>
      </c>
      <c r="W59" s="9">
        <v>1203.02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</row>
    <row r="60" spans="1:37" x14ac:dyDescent="0.35">
      <c r="A60" s="9" t="s">
        <v>2</v>
      </c>
      <c r="B60" s="9">
        <v>3321.51</v>
      </c>
      <c r="C60" s="9">
        <v>3321.51</v>
      </c>
      <c r="D60" s="9">
        <v>3321.51</v>
      </c>
      <c r="E60" s="9">
        <v>3504.2</v>
      </c>
      <c r="F60" s="9">
        <v>2806.01</v>
      </c>
      <c r="G60" s="9">
        <v>3050.31</v>
      </c>
      <c r="H60" s="9">
        <v>3437.2</v>
      </c>
      <c r="I60" s="9">
        <v>2731.33</v>
      </c>
      <c r="J60" s="9">
        <v>3273.18</v>
      </c>
      <c r="K60" s="9">
        <v>2165.04</v>
      </c>
      <c r="L60" s="9">
        <v>2314.86</v>
      </c>
      <c r="M60" s="9">
        <v>2322.6999999999998</v>
      </c>
      <c r="N60" s="9">
        <v>2335.5500000000002</v>
      </c>
      <c r="O60" s="9">
        <v>2328.29</v>
      </c>
      <c r="P60" s="9">
        <v>2393.9699999999998</v>
      </c>
      <c r="Q60" s="9">
        <v>2424.67</v>
      </c>
      <c r="R60" s="9">
        <v>2444.02</v>
      </c>
      <c r="S60" s="9">
        <v>2457.04</v>
      </c>
      <c r="T60" s="9">
        <v>2471</v>
      </c>
      <c r="U60" s="9">
        <v>2483.9</v>
      </c>
      <c r="V60" s="9">
        <v>2496.9899999999998</v>
      </c>
      <c r="W60" s="9">
        <v>2506.5500000000002</v>
      </c>
      <c r="X60" s="9">
        <v>2714.56</v>
      </c>
      <c r="Y60" s="9">
        <v>3215.76</v>
      </c>
      <c r="Z60" s="9">
        <v>3225.99</v>
      </c>
      <c r="AA60" s="9">
        <v>3237.15</v>
      </c>
      <c r="AB60" s="9">
        <v>3246.46</v>
      </c>
      <c r="AC60" s="9">
        <v>3257.34</v>
      </c>
      <c r="AD60" s="9">
        <v>3266</v>
      </c>
      <c r="AE60" s="9">
        <v>3275.31</v>
      </c>
      <c r="AF60" s="9">
        <v>3285.53</v>
      </c>
      <c r="AG60" s="9">
        <v>3291.68</v>
      </c>
      <c r="AH60" s="9">
        <v>3300.32</v>
      </c>
      <c r="AI60" s="9">
        <v>3307.12</v>
      </c>
      <c r="AJ60" s="9">
        <v>3311.67</v>
      </c>
      <c r="AK60" s="9">
        <v>3315.96</v>
      </c>
    </row>
    <row r="61" spans="1:37" x14ac:dyDescent="0.35">
      <c r="A61" s="9" t="s">
        <v>3</v>
      </c>
      <c r="B61" s="9">
        <v>4118.7</v>
      </c>
      <c r="C61" s="9">
        <v>4118.7</v>
      </c>
      <c r="D61" s="9">
        <v>4118.7</v>
      </c>
      <c r="E61" s="9">
        <v>1128.8699999999999</v>
      </c>
      <c r="F61" s="9">
        <v>0</v>
      </c>
      <c r="G61" s="9">
        <v>0</v>
      </c>
      <c r="H61" s="9">
        <v>0</v>
      </c>
      <c r="I61" s="9">
        <v>0</v>
      </c>
      <c r="J61" s="9">
        <v>4481.12</v>
      </c>
      <c r="K61" s="9">
        <v>3417.05</v>
      </c>
      <c r="L61" s="9">
        <v>3653.51</v>
      </c>
      <c r="M61" s="9">
        <v>3665.88</v>
      </c>
      <c r="N61" s="9">
        <v>3686.17</v>
      </c>
      <c r="O61" s="9">
        <v>3674.7</v>
      </c>
      <c r="P61" s="9">
        <v>3778.36</v>
      </c>
      <c r="Q61" s="9">
        <v>3826.82</v>
      </c>
      <c r="R61" s="9">
        <v>3857.36</v>
      </c>
      <c r="S61" s="9">
        <v>3877.91</v>
      </c>
      <c r="T61" s="9">
        <v>3899.94</v>
      </c>
      <c r="U61" s="9">
        <v>3920.3</v>
      </c>
      <c r="V61" s="9">
        <v>3940.95</v>
      </c>
      <c r="W61" s="9">
        <v>3956.05</v>
      </c>
      <c r="X61" s="9">
        <v>4284.34</v>
      </c>
      <c r="Y61" s="9">
        <v>5075.38</v>
      </c>
      <c r="Z61" s="9">
        <v>5091.53</v>
      </c>
      <c r="AA61" s="9">
        <v>5109.1400000000003</v>
      </c>
      <c r="AB61" s="9">
        <v>5123.83</v>
      </c>
      <c r="AC61" s="9">
        <v>5141.01</v>
      </c>
      <c r="AD61" s="9">
        <v>5154.68</v>
      </c>
      <c r="AE61" s="9">
        <v>5169.37</v>
      </c>
      <c r="AF61" s="9">
        <v>5185.49</v>
      </c>
      <c r="AG61" s="9">
        <v>5195.21</v>
      </c>
      <c r="AH61" s="9">
        <v>5208.8500000000004</v>
      </c>
      <c r="AI61" s="9">
        <v>5219.57</v>
      </c>
      <c r="AJ61" s="9">
        <v>5226.76</v>
      </c>
      <c r="AK61" s="9">
        <v>5233.53</v>
      </c>
    </row>
    <row r="62" spans="1:37" x14ac:dyDescent="0.35">
      <c r="A62" s="9" t="s">
        <v>74</v>
      </c>
      <c r="B62" s="9">
        <v>543.24</v>
      </c>
      <c r="C62" s="9">
        <v>543.24</v>
      </c>
      <c r="D62" s="9">
        <v>543.24</v>
      </c>
      <c r="E62" s="9">
        <v>199.85</v>
      </c>
      <c r="F62" s="9">
        <v>394.22</v>
      </c>
      <c r="G62" s="9">
        <v>533.55999999999995</v>
      </c>
      <c r="H62" s="9">
        <v>517.02</v>
      </c>
      <c r="I62" s="9">
        <v>528.02</v>
      </c>
      <c r="J62" s="9">
        <v>504.47</v>
      </c>
      <c r="K62" s="9">
        <v>430.17</v>
      </c>
      <c r="L62" s="9">
        <v>459.93</v>
      </c>
      <c r="M62" s="9">
        <v>461.49</v>
      </c>
      <c r="N62" s="9">
        <v>464.04</v>
      </c>
      <c r="O62" s="9">
        <v>462.6</v>
      </c>
      <c r="P62" s="9">
        <v>475.65</v>
      </c>
      <c r="Q62" s="9">
        <v>481.75</v>
      </c>
      <c r="R62" s="9">
        <v>485.6</v>
      </c>
      <c r="S62" s="9">
        <v>488.18</v>
      </c>
      <c r="T62" s="9">
        <v>490.95</v>
      </c>
      <c r="U62" s="9">
        <v>493.52</v>
      </c>
      <c r="V62" s="9">
        <v>496.12</v>
      </c>
      <c r="W62" s="9">
        <v>498.02</v>
      </c>
      <c r="X62" s="9">
        <v>539.35</v>
      </c>
      <c r="Y62" s="9">
        <v>638.92999999999995</v>
      </c>
      <c r="Z62" s="9">
        <v>640.96</v>
      </c>
      <c r="AA62" s="9">
        <v>643.17999999999995</v>
      </c>
      <c r="AB62" s="9">
        <v>645.03</v>
      </c>
      <c r="AC62" s="9">
        <v>647.19000000000005</v>
      </c>
      <c r="AD62" s="9">
        <v>648.91</v>
      </c>
      <c r="AE62" s="9">
        <v>650.76</v>
      </c>
      <c r="AF62" s="9">
        <v>652.79</v>
      </c>
      <c r="AG62" s="9">
        <v>654.01</v>
      </c>
      <c r="AH62" s="9">
        <v>655.73</v>
      </c>
      <c r="AI62" s="9">
        <v>657.08</v>
      </c>
      <c r="AJ62" s="9">
        <v>657.99</v>
      </c>
      <c r="AK62" s="9">
        <v>658.84</v>
      </c>
    </row>
    <row r="63" spans="1:37" x14ac:dyDescent="0.35">
      <c r="A63" s="9" t="s">
        <v>75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0.04</v>
      </c>
      <c r="L63" s="9">
        <v>0.04</v>
      </c>
      <c r="M63" s="9">
        <v>0.04</v>
      </c>
      <c r="N63" s="9">
        <v>0.04</v>
      </c>
      <c r="O63" s="9">
        <v>0.04</v>
      </c>
      <c r="P63" s="9">
        <v>0.04</v>
      </c>
      <c r="Q63" s="9">
        <v>0.04</v>
      </c>
      <c r="R63" s="9">
        <v>0.04</v>
      </c>
      <c r="S63" s="9">
        <v>0.04</v>
      </c>
      <c r="T63" s="9">
        <v>0.04</v>
      </c>
      <c r="U63" s="9">
        <v>0.04</v>
      </c>
      <c r="V63" s="9">
        <v>58.47</v>
      </c>
      <c r="W63" s="9">
        <v>59.38</v>
      </c>
      <c r="X63" s="9">
        <v>60.07</v>
      </c>
      <c r="Y63" s="9">
        <v>73.19</v>
      </c>
      <c r="Z63" s="9">
        <v>73.180000000000007</v>
      </c>
      <c r="AA63" s="9">
        <v>73.19</v>
      </c>
      <c r="AB63" s="9">
        <v>73.180000000000007</v>
      </c>
      <c r="AC63" s="9">
        <v>73.19</v>
      </c>
      <c r="AD63" s="9">
        <v>73.180000000000007</v>
      </c>
      <c r="AE63" s="9">
        <v>73.19</v>
      </c>
      <c r="AF63" s="9">
        <v>73.19</v>
      </c>
      <c r="AG63" s="9">
        <v>73.19</v>
      </c>
      <c r="AH63" s="9">
        <v>73.19</v>
      </c>
      <c r="AI63" s="9">
        <v>73.180000000000007</v>
      </c>
      <c r="AJ63" s="9">
        <v>73.19</v>
      </c>
      <c r="AK63" s="9">
        <v>73.19</v>
      </c>
    </row>
    <row r="64" spans="1:37" x14ac:dyDescent="0.35">
      <c r="A64" s="9" t="s">
        <v>4</v>
      </c>
      <c r="B64" s="9">
        <v>0</v>
      </c>
      <c r="C64" s="9">
        <v>0</v>
      </c>
      <c r="D64" s="9">
        <v>0</v>
      </c>
      <c r="E64" s="9">
        <v>0</v>
      </c>
      <c r="F64" s="9">
        <v>270.13</v>
      </c>
      <c r="G64" s="9">
        <v>304.74</v>
      </c>
      <c r="H64" s="9">
        <v>495.83</v>
      </c>
      <c r="I64" s="9">
        <v>524.44000000000005</v>
      </c>
      <c r="J64" s="9">
        <v>471.85</v>
      </c>
      <c r="K64" s="9">
        <v>230.77</v>
      </c>
      <c r="L64" s="9">
        <v>246.74</v>
      </c>
      <c r="M64" s="9">
        <v>247.57</v>
      </c>
      <c r="N64" s="9">
        <v>248.94</v>
      </c>
      <c r="O64" s="9">
        <v>248.17</v>
      </c>
      <c r="P64" s="9">
        <v>255.17</v>
      </c>
      <c r="Q64" s="9">
        <v>275.98</v>
      </c>
      <c r="R64" s="9">
        <v>278.04000000000002</v>
      </c>
      <c r="S64" s="9">
        <v>279.43</v>
      </c>
      <c r="T64" s="9">
        <v>280.92</v>
      </c>
      <c r="U64" s="9">
        <v>282.99</v>
      </c>
      <c r="V64" s="9">
        <v>284.42</v>
      </c>
      <c r="W64" s="9">
        <v>285.72000000000003</v>
      </c>
      <c r="X64" s="9">
        <v>308.11</v>
      </c>
      <c r="Y64" s="9">
        <v>365.63</v>
      </c>
      <c r="Z64" s="9">
        <v>366.72</v>
      </c>
      <c r="AA64" s="9">
        <v>441.04</v>
      </c>
      <c r="AB64" s="9">
        <v>442.03</v>
      </c>
      <c r="AC64" s="9">
        <v>443.19</v>
      </c>
      <c r="AD64" s="9">
        <v>444.11</v>
      </c>
      <c r="AE64" s="9">
        <v>445.11</v>
      </c>
      <c r="AF64" s="9">
        <v>446.2</v>
      </c>
      <c r="AG64" s="9">
        <v>446.85</v>
      </c>
      <c r="AH64" s="9">
        <v>447.77</v>
      </c>
      <c r="AI64" s="9">
        <v>448.49</v>
      </c>
      <c r="AJ64" s="9">
        <v>448.98</v>
      </c>
      <c r="AK64" s="9">
        <v>449.44</v>
      </c>
    </row>
    <row r="65" spans="1:37" x14ac:dyDescent="0.35">
      <c r="A65" s="9" t="s">
        <v>76</v>
      </c>
      <c r="B65" s="9">
        <v>2793.76</v>
      </c>
      <c r="C65" s="9">
        <v>2793.76</v>
      </c>
      <c r="D65" s="9">
        <v>2793.76</v>
      </c>
      <c r="E65" s="9">
        <v>3536.09</v>
      </c>
      <c r="F65" s="9">
        <v>2964.24</v>
      </c>
      <c r="G65" s="9">
        <v>3325.35</v>
      </c>
      <c r="H65" s="9">
        <v>3921.29</v>
      </c>
      <c r="I65" s="9">
        <v>2957.28</v>
      </c>
      <c r="J65" s="9">
        <v>3410.31</v>
      </c>
      <c r="K65" s="9">
        <v>2597.19</v>
      </c>
      <c r="L65" s="9">
        <v>2769.48</v>
      </c>
      <c r="M65" s="9">
        <v>2867.59</v>
      </c>
      <c r="N65" s="9">
        <v>2882.41</v>
      </c>
      <c r="O65" s="9">
        <v>2874.54</v>
      </c>
      <c r="P65" s="9">
        <v>2948.95</v>
      </c>
      <c r="Q65" s="9">
        <v>2983.86</v>
      </c>
      <c r="R65" s="9">
        <v>3006.17</v>
      </c>
      <c r="S65" s="9">
        <v>3021.46</v>
      </c>
      <c r="T65" s="9">
        <v>3037.8</v>
      </c>
      <c r="U65" s="9">
        <v>3053.66</v>
      </c>
      <c r="V65" s="9">
        <v>3069.06</v>
      </c>
      <c r="W65" s="9">
        <v>3080.77</v>
      </c>
      <c r="X65" s="9">
        <v>3314.14</v>
      </c>
      <c r="Y65" s="9">
        <v>3878.73</v>
      </c>
      <c r="Z65" s="9">
        <v>3890.48</v>
      </c>
      <c r="AA65" s="9">
        <v>3903.26</v>
      </c>
      <c r="AB65" s="9">
        <v>3913.95</v>
      </c>
      <c r="AC65" s="9">
        <v>3926.39</v>
      </c>
      <c r="AD65" s="9">
        <v>3936.33</v>
      </c>
      <c r="AE65" s="9">
        <v>3946.98</v>
      </c>
      <c r="AF65" s="9">
        <v>3958.62</v>
      </c>
      <c r="AG65" s="9">
        <v>3965.73</v>
      </c>
      <c r="AH65" s="9">
        <v>3975.6</v>
      </c>
      <c r="AI65" s="9">
        <v>3983.39</v>
      </c>
      <c r="AJ65" s="9">
        <v>3988.67</v>
      </c>
      <c r="AK65" s="9">
        <v>3993.65</v>
      </c>
    </row>
    <row r="67" spans="1:37" ht="18.5" x14ac:dyDescent="0.45">
      <c r="A67" s="10" t="s">
        <v>81</v>
      </c>
    </row>
    <row r="68" spans="1:37" x14ac:dyDescent="0.35">
      <c r="A68" s="9" t="s">
        <v>34</v>
      </c>
      <c r="B68" s="9" t="s">
        <v>35</v>
      </c>
      <c r="C68" s="9" t="s">
        <v>36</v>
      </c>
      <c r="D68" s="9" t="s">
        <v>37</v>
      </c>
      <c r="E68" s="9" t="s">
        <v>38</v>
      </c>
      <c r="F68" s="9" t="s">
        <v>39</v>
      </c>
      <c r="G68" s="9" t="s">
        <v>40</v>
      </c>
      <c r="H68" s="9" t="s">
        <v>41</v>
      </c>
      <c r="I68" s="9" t="s">
        <v>42</v>
      </c>
      <c r="J68" s="9" t="s">
        <v>43</v>
      </c>
      <c r="K68" s="9" t="s">
        <v>44</v>
      </c>
      <c r="L68" s="9" t="s">
        <v>45</v>
      </c>
      <c r="M68" s="9" t="s">
        <v>46</v>
      </c>
      <c r="N68" s="9" t="s">
        <v>47</v>
      </c>
      <c r="O68" s="9" t="s">
        <v>48</v>
      </c>
      <c r="P68" s="9" t="s">
        <v>49</v>
      </c>
      <c r="Q68" s="9" t="s">
        <v>50</v>
      </c>
      <c r="R68" s="9" t="s">
        <v>51</v>
      </c>
      <c r="S68" s="9" t="s">
        <v>52</v>
      </c>
      <c r="T68" s="9" t="s">
        <v>53</v>
      </c>
      <c r="U68" s="9" t="s">
        <v>54</v>
      </c>
      <c r="V68" s="9" t="s">
        <v>55</v>
      </c>
      <c r="W68" s="9" t="s">
        <v>56</v>
      </c>
      <c r="X68" s="9" t="s">
        <v>57</v>
      </c>
      <c r="Y68" s="9" t="s">
        <v>58</v>
      </c>
      <c r="Z68" s="9" t="s">
        <v>59</v>
      </c>
      <c r="AA68" s="9" t="s">
        <v>60</v>
      </c>
      <c r="AB68" s="9" t="s">
        <v>61</v>
      </c>
      <c r="AC68" s="9" t="s">
        <v>62</v>
      </c>
      <c r="AD68" s="9" t="s">
        <v>63</v>
      </c>
      <c r="AE68" s="9" t="s">
        <v>64</v>
      </c>
      <c r="AF68" s="9" t="s">
        <v>65</v>
      </c>
      <c r="AG68" s="9" t="s">
        <v>66</v>
      </c>
      <c r="AH68" s="9" t="s">
        <v>67</v>
      </c>
      <c r="AI68" s="9" t="s">
        <v>68</v>
      </c>
      <c r="AJ68" s="9" t="s">
        <v>69</v>
      </c>
      <c r="AK68" s="9" t="s">
        <v>70</v>
      </c>
    </row>
    <row r="69" spans="1:37" x14ac:dyDescent="0.35">
      <c r="A69" s="9" t="s">
        <v>71</v>
      </c>
      <c r="B69" s="9">
        <v>517.69000000000005</v>
      </c>
      <c r="C69" s="9">
        <v>517.69000000000005</v>
      </c>
      <c r="D69" s="9">
        <v>517.69000000000005</v>
      </c>
      <c r="E69" s="9">
        <v>596.39</v>
      </c>
      <c r="F69" s="9">
        <v>747.06</v>
      </c>
      <c r="G69" s="9">
        <v>571.39</v>
      </c>
      <c r="H69" s="9">
        <v>589.91</v>
      </c>
      <c r="I69" s="9">
        <v>579.78</v>
      </c>
      <c r="J69" s="9">
        <v>602.74</v>
      </c>
      <c r="K69" s="9">
        <v>317.75</v>
      </c>
      <c r="L69" s="9">
        <v>315.25</v>
      </c>
      <c r="M69" s="9">
        <v>314.33999999999997</v>
      </c>
      <c r="N69" s="9">
        <v>321.36</v>
      </c>
      <c r="O69" s="9">
        <v>320.49</v>
      </c>
      <c r="P69" s="9">
        <v>325.54000000000002</v>
      </c>
      <c r="Q69" s="9">
        <v>327.49</v>
      </c>
      <c r="R69" s="9">
        <v>327.73</v>
      </c>
      <c r="S69" s="9">
        <v>328.88</v>
      </c>
      <c r="T69" s="9">
        <v>330.39</v>
      </c>
      <c r="U69" s="9">
        <v>332.22</v>
      </c>
      <c r="V69" s="9">
        <v>333.38</v>
      </c>
      <c r="W69" s="9">
        <v>335.27</v>
      </c>
      <c r="X69" s="9">
        <v>334.85</v>
      </c>
      <c r="Y69" s="9">
        <v>328.69</v>
      </c>
      <c r="Z69" s="9">
        <v>331.08</v>
      </c>
      <c r="AA69" s="9">
        <v>331.45</v>
      </c>
      <c r="AB69" s="9">
        <v>331.64</v>
      </c>
      <c r="AC69" s="9">
        <v>334.23</v>
      </c>
      <c r="AD69" s="9">
        <v>336.71</v>
      </c>
      <c r="AE69" s="9">
        <v>340.75</v>
      </c>
      <c r="AF69" s="9">
        <v>245.91</v>
      </c>
      <c r="AG69" s="9">
        <v>247.45</v>
      </c>
      <c r="AH69" s="9">
        <v>248.99</v>
      </c>
      <c r="AI69" s="9">
        <v>250.51</v>
      </c>
      <c r="AJ69" s="9">
        <v>252.01</v>
      </c>
      <c r="AK69" s="9">
        <v>253.55</v>
      </c>
    </row>
    <row r="70" spans="1:37" x14ac:dyDescent="0.35">
      <c r="A70" s="9" t="s">
        <v>72</v>
      </c>
      <c r="B70" s="9">
        <v>46.5</v>
      </c>
      <c r="C70" s="9">
        <v>46.5</v>
      </c>
      <c r="D70" s="9">
        <v>46.5</v>
      </c>
      <c r="E70" s="9">
        <v>28.54</v>
      </c>
      <c r="F70" s="9">
        <v>515.44000000000005</v>
      </c>
      <c r="G70" s="9">
        <v>2.7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</row>
    <row r="71" spans="1:37" x14ac:dyDescent="0.35">
      <c r="A71" s="9" t="s">
        <v>73</v>
      </c>
      <c r="B71" s="9">
        <v>0</v>
      </c>
      <c r="C71" s="9">
        <v>4362.96</v>
      </c>
      <c r="D71" s="9">
        <v>4362.96</v>
      </c>
      <c r="E71" s="9">
        <v>1177</v>
      </c>
      <c r="F71" s="9">
        <v>345.93</v>
      </c>
      <c r="G71" s="9">
        <v>0</v>
      </c>
      <c r="H71" s="9">
        <v>0</v>
      </c>
      <c r="I71" s="9">
        <v>0</v>
      </c>
      <c r="J71" s="9">
        <v>0</v>
      </c>
      <c r="K71" s="9">
        <v>22.71</v>
      </c>
      <c r="L71" s="9">
        <v>22.53</v>
      </c>
      <c r="M71" s="9">
        <v>22.47</v>
      </c>
      <c r="N71" s="9">
        <v>22.97</v>
      </c>
      <c r="O71" s="9">
        <v>22.91</v>
      </c>
      <c r="P71" s="9">
        <v>23.27</v>
      </c>
      <c r="Q71" s="9">
        <v>23.41</v>
      </c>
      <c r="R71" s="9">
        <v>23.42</v>
      </c>
      <c r="S71" s="9">
        <v>23.5</v>
      </c>
      <c r="T71" s="9">
        <v>23.61</v>
      </c>
      <c r="U71" s="9">
        <v>23.74</v>
      </c>
      <c r="V71" s="9">
        <v>23.83</v>
      </c>
      <c r="W71" s="9">
        <v>23.96</v>
      </c>
      <c r="X71" s="9">
        <v>23.93</v>
      </c>
      <c r="Y71" s="9">
        <v>23.49</v>
      </c>
      <c r="Z71" s="9">
        <v>23.66</v>
      </c>
      <c r="AA71" s="9">
        <v>23.69</v>
      </c>
      <c r="AB71" s="9">
        <v>23.7</v>
      </c>
      <c r="AC71" s="9">
        <v>23.89</v>
      </c>
      <c r="AD71" s="9">
        <v>24.06</v>
      </c>
      <c r="AE71" s="9">
        <v>24.35</v>
      </c>
      <c r="AF71" s="9">
        <v>24.53</v>
      </c>
      <c r="AG71" s="9">
        <v>24.68</v>
      </c>
      <c r="AH71" s="9">
        <v>24.84</v>
      </c>
      <c r="AI71" s="9">
        <v>24.99</v>
      </c>
      <c r="AJ71" s="9">
        <v>25.14</v>
      </c>
      <c r="AK71" s="9">
        <v>25.29</v>
      </c>
    </row>
    <row r="72" spans="1:37" x14ac:dyDescent="0.35">
      <c r="A72" s="9" t="s">
        <v>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x14ac:dyDescent="0.35">
      <c r="A73" s="9" t="s">
        <v>3</v>
      </c>
      <c r="B73" s="9">
        <v>4321.58</v>
      </c>
      <c r="C73" s="9">
        <v>4321.58</v>
      </c>
      <c r="D73" s="9">
        <v>4321.58</v>
      </c>
      <c r="E73" s="9">
        <v>3624.23</v>
      </c>
      <c r="F73" s="9">
        <v>3596.28</v>
      </c>
      <c r="G73" s="9">
        <v>3551.59</v>
      </c>
      <c r="H73" s="9">
        <v>3525.22</v>
      </c>
      <c r="I73" s="9">
        <v>4212.62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</row>
    <row r="74" spans="1:37" x14ac:dyDescent="0.35">
      <c r="A74" s="9" t="s">
        <v>74</v>
      </c>
      <c r="B74" s="9">
        <v>600.13</v>
      </c>
      <c r="C74" s="9">
        <v>600.13</v>
      </c>
      <c r="D74" s="9">
        <v>600.13</v>
      </c>
      <c r="E74" s="9">
        <v>413.88</v>
      </c>
      <c r="F74" s="9">
        <v>254.28</v>
      </c>
      <c r="G74" s="9">
        <v>855.66</v>
      </c>
      <c r="H74" s="9">
        <v>1164.8</v>
      </c>
      <c r="I74" s="9">
        <v>1100.5899999999999</v>
      </c>
      <c r="J74" s="9">
        <v>1333.82</v>
      </c>
      <c r="K74" s="9">
        <v>744.5</v>
      </c>
      <c r="L74" s="9">
        <v>757.13</v>
      </c>
      <c r="M74" s="9">
        <v>789.5</v>
      </c>
      <c r="N74" s="9">
        <v>1006.08</v>
      </c>
      <c r="O74" s="9">
        <v>1099.1300000000001</v>
      </c>
      <c r="P74" s="9">
        <v>1233.47</v>
      </c>
      <c r="Q74" s="9">
        <v>1240.8499999999999</v>
      </c>
      <c r="R74" s="9">
        <v>1241.76</v>
      </c>
      <c r="S74" s="9">
        <v>1364.34</v>
      </c>
      <c r="T74" s="9">
        <v>1370.57</v>
      </c>
      <c r="U74" s="9">
        <v>1378.17</v>
      </c>
      <c r="V74" s="9">
        <v>1383</v>
      </c>
      <c r="W74" s="9">
        <v>1511.36</v>
      </c>
      <c r="X74" s="9">
        <v>1509.43</v>
      </c>
      <c r="Y74" s="9">
        <v>1481.69</v>
      </c>
      <c r="Z74" s="9">
        <v>1492.47</v>
      </c>
      <c r="AA74" s="9">
        <v>1613.26</v>
      </c>
      <c r="AB74" s="9">
        <v>1614.18</v>
      </c>
      <c r="AC74" s="9">
        <v>1626.82</v>
      </c>
      <c r="AD74" s="9">
        <v>1638.87</v>
      </c>
      <c r="AE74" s="9">
        <v>1821.83</v>
      </c>
      <c r="AF74" s="9">
        <v>1834.97</v>
      </c>
      <c r="AG74" s="9">
        <v>1846.43</v>
      </c>
      <c r="AH74" s="9">
        <v>1857.91</v>
      </c>
      <c r="AI74" s="9">
        <v>1869.29</v>
      </c>
      <c r="AJ74" s="9">
        <v>1880.5</v>
      </c>
      <c r="AK74" s="9">
        <v>1891.94</v>
      </c>
    </row>
    <row r="75" spans="1:37" x14ac:dyDescent="0.35">
      <c r="A75" s="9" t="s">
        <v>75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0.06</v>
      </c>
      <c r="L75" s="9">
        <v>0.06</v>
      </c>
      <c r="M75" s="9">
        <v>0.06</v>
      </c>
      <c r="N75" s="9">
        <v>0.06</v>
      </c>
      <c r="O75" s="9">
        <v>0.06</v>
      </c>
      <c r="P75" s="9">
        <v>0.06</v>
      </c>
      <c r="Q75" s="9">
        <v>0.06</v>
      </c>
      <c r="R75" s="9">
        <v>0.06</v>
      </c>
      <c r="S75" s="9">
        <v>0.06</v>
      </c>
      <c r="T75" s="9">
        <v>0.06</v>
      </c>
      <c r="U75" s="9">
        <v>0.06</v>
      </c>
      <c r="V75" s="9">
        <v>0.06</v>
      </c>
      <c r="W75" s="9">
        <v>0.06</v>
      </c>
      <c r="X75" s="9">
        <v>0.06</v>
      </c>
      <c r="Y75" s="9">
        <v>0.06</v>
      </c>
      <c r="Z75" s="9">
        <v>0.06</v>
      </c>
      <c r="AA75" s="9">
        <v>0.06</v>
      </c>
      <c r="AB75" s="9">
        <v>0.06</v>
      </c>
      <c r="AC75" s="9">
        <v>0.06</v>
      </c>
      <c r="AD75" s="9">
        <v>0.06</v>
      </c>
      <c r="AE75" s="9">
        <v>7.0000000000000007E-2</v>
      </c>
      <c r="AF75" s="9">
        <v>7.0000000000000007E-2</v>
      </c>
      <c r="AG75" s="9">
        <v>7.0000000000000007E-2</v>
      </c>
      <c r="AH75" s="9">
        <v>7.0000000000000007E-2</v>
      </c>
      <c r="AI75" s="9">
        <v>7.0000000000000007E-2</v>
      </c>
      <c r="AJ75" s="9">
        <v>7.0000000000000007E-2</v>
      </c>
      <c r="AK75" s="9">
        <v>7.0000000000000007E-2</v>
      </c>
    </row>
    <row r="76" spans="1:37" x14ac:dyDescent="0.35">
      <c r="A76" s="9" t="s">
        <v>4</v>
      </c>
      <c r="B76" s="9">
        <v>407.27</v>
      </c>
      <c r="C76" s="9">
        <v>617.38</v>
      </c>
      <c r="D76" s="9">
        <v>617.38</v>
      </c>
      <c r="E76" s="9">
        <v>565</v>
      </c>
      <c r="F76" s="9">
        <v>511.96</v>
      </c>
      <c r="G76" s="9">
        <v>1522.65</v>
      </c>
      <c r="H76" s="9">
        <v>796.51</v>
      </c>
      <c r="I76" s="9">
        <v>1004.44</v>
      </c>
      <c r="J76" s="9">
        <v>921.07</v>
      </c>
      <c r="K76" s="9">
        <v>1674.77</v>
      </c>
      <c r="L76" s="9">
        <v>2049.29</v>
      </c>
      <c r="M76" s="9">
        <v>2687.74</v>
      </c>
      <c r="N76" s="9">
        <v>3598.62</v>
      </c>
      <c r="O76" s="9">
        <v>3841.89</v>
      </c>
      <c r="P76" s="9">
        <v>3902.45</v>
      </c>
      <c r="Q76" s="9">
        <v>4041.19</v>
      </c>
      <c r="R76" s="9">
        <v>4044.16</v>
      </c>
      <c r="S76" s="9">
        <v>4058.39</v>
      </c>
      <c r="T76" s="9">
        <v>4076.93</v>
      </c>
      <c r="U76" s="9">
        <v>4099.53</v>
      </c>
      <c r="V76" s="9">
        <v>4583.8100000000004</v>
      </c>
      <c r="W76" s="9">
        <v>4609.8500000000004</v>
      </c>
      <c r="X76" s="9">
        <v>4603.95</v>
      </c>
      <c r="Y76" s="9">
        <v>4519.32</v>
      </c>
      <c r="Z76" s="9">
        <v>4552.22</v>
      </c>
      <c r="AA76" s="9">
        <v>5024.45</v>
      </c>
      <c r="AB76" s="9">
        <v>5027.33</v>
      </c>
      <c r="AC76" s="9">
        <v>5066.68</v>
      </c>
      <c r="AD76" s="9">
        <v>5104.22</v>
      </c>
      <c r="AE76" s="9">
        <v>5165.45</v>
      </c>
      <c r="AF76" s="9">
        <v>5202.7</v>
      </c>
      <c r="AG76" s="9">
        <v>5235.1899999999996</v>
      </c>
      <c r="AH76" s="9">
        <v>5267.74</v>
      </c>
      <c r="AI76" s="9">
        <v>5300</v>
      </c>
      <c r="AJ76" s="9">
        <v>5331.79</v>
      </c>
      <c r="AK76" s="9">
        <v>5364.22</v>
      </c>
    </row>
    <row r="77" spans="1:37" x14ac:dyDescent="0.35">
      <c r="A77" s="9" t="s">
        <v>76</v>
      </c>
      <c r="B77" s="9">
        <v>177959.7</v>
      </c>
      <c r="C77" s="9">
        <v>180377.1</v>
      </c>
      <c r="D77" s="9">
        <v>181261.7</v>
      </c>
      <c r="E77" s="9">
        <v>187808.3</v>
      </c>
      <c r="F77" s="9">
        <v>189147.7</v>
      </c>
      <c r="G77" s="9">
        <v>176511</v>
      </c>
      <c r="H77" s="9">
        <v>189311.8</v>
      </c>
      <c r="I77" s="9">
        <v>191588.6</v>
      </c>
      <c r="J77" s="9">
        <v>201162.5</v>
      </c>
      <c r="K77" s="9">
        <v>191587.9</v>
      </c>
      <c r="L77" s="9">
        <v>191796.1</v>
      </c>
      <c r="M77" s="9">
        <v>191990</v>
      </c>
      <c r="N77" s="9">
        <v>196004.4</v>
      </c>
      <c r="O77" s="9">
        <v>196549.2</v>
      </c>
      <c r="P77" s="9">
        <v>199669.9</v>
      </c>
      <c r="Q77" s="9">
        <v>200846.6</v>
      </c>
      <c r="R77" s="9">
        <v>201671.1</v>
      </c>
      <c r="S77" s="9">
        <v>202395.8</v>
      </c>
      <c r="T77" s="9">
        <v>203324.6</v>
      </c>
      <c r="U77" s="9">
        <v>204451.3</v>
      </c>
      <c r="V77" s="9">
        <v>205197.8</v>
      </c>
      <c r="W77" s="9">
        <v>206370.2</v>
      </c>
      <c r="X77" s="9">
        <v>206147.1</v>
      </c>
      <c r="Y77" s="9">
        <v>203305.5</v>
      </c>
      <c r="Z77" s="9">
        <v>204782.7</v>
      </c>
      <c r="AA77" s="9">
        <v>205835.4</v>
      </c>
      <c r="AB77" s="9">
        <v>207529.1</v>
      </c>
      <c r="AC77" s="9">
        <v>209151.8</v>
      </c>
      <c r="AD77" s="9">
        <v>210697.3</v>
      </c>
      <c r="AE77" s="9">
        <v>213200.5</v>
      </c>
      <c r="AF77" s="9">
        <v>214729.1</v>
      </c>
      <c r="AG77" s="9">
        <v>216067.20000000001</v>
      </c>
      <c r="AH77" s="9">
        <v>217406.9</v>
      </c>
      <c r="AI77" s="9">
        <v>218735</v>
      </c>
      <c r="AJ77" s="9">
        <v>220042</v>
      </c>
      <c r="AK77" s="9">
        <v>221373.4</v>
      </c>
    </row>
    <row r="79" spans="1:37" ht="18.5" x14ac:dyDescent="0.45">
      <c r="A79" s="10" t="s">
        <v>82</v>
      </c>
    </row>
    <row r="80" spans="1:37" x14ac:dyDescent="0.35">
      <c r="A80" s="9" t="s">
        <v>34</v>
      </c>
      <c r="B80" s="9" t="s">
        <v>35</v>
      </c>
      <c r="C80" s="9" t="s">
        <v>36</v>
      </c>
      <c r="D80" s="9" t="s">
        <v>37</v>
      </c>
      <c r="E80" s="9" t="s">
        <v>38</v>
      </c>
      <c r="F80" s="9" t="s">
        <v>39</v>
      </c>
      <c r="G80" s="9" t="s">
        <v>40</v>
      </c>
      <c r="H80" s="9" t="s">
        <v>41</v>
      </c>
      <c r="I80" s="9" t="s">
        <v>42</v>
      </c>
      <c r="J80" s="9" t="s">
        <v>43</v>
      </c>
      <c r="K80" s="9" t="s">
        <v>44</v>
      </c>
      <c r="L80" s="9" t="s">
        <v>45</v>
      </c>
      <c r="M80" s="9" t="s">
        <v>46</v>
      </c>
      <c r="N80" s="9" t="s">
        <v>47</v>
      </c>
      <c r="O80" s="9" t="s">
        <v>48</v>
      </c>
      <c r="P80" s="9" t="s">
        <v>49</v>
      </c>
      <c r="Q80" s="9" t="s">
        <v>50</v>
      </c>
      <c r="R80" s="9" t="s">
        <v>51</v>
      </c>
      <c r="S80" s="9" t="s">
        <v>52</v>
      </c>
      <c r="T80" s="9" t="s">
        <v>53</v>
      </c>
      <c r="U80" s="9" t="s">
        <v>54</v>
      </c>
      <c r="V80" s="9" t="s">
        <v>55</v>
      </c>
      <c r="W80" s="9" t="s">
        <v>56</v>
      </c>
      <c r="X80" s="9" t="s">
        <v>57</v>
      </c>
      <c r="Y80" s="9" t="s">
        <v>58</v>
      </c>
      <c r="Z80" s="9" t="s">
        <v>59</v>
      </c>
      <c r="AA80" s="9" t="s">
        <v>60</v>
      </c>
      <c r="AB80" s="9" t="s">
        <v>61</v>
      </c>
      <c r="AC80" s="9" t="s">
        <v>62</v>
      </c>
      <c r="AD80" s="9" t="s">
        <v>63</v>
      </c>
      <c r="AE80" s="9" t="s">
        <v>64</v>
      </c>
      <c r="AF80" s="9" t="s">
        <v>65</v>
      </c>
      <c r="AG80" s="9" t="s">
        <v>66</v>
      </c>
      <c r="AH80" s="9" t="s">
        <v>67</v>
      </c>
      <c r="AI80" s="9" t="s">
        <v>68</v>
      </c>
      <c r="AJ80" s="9" t="s">
        <v>69</v>
      </c>
      <c r="AK80" s="9" t="s">
        <v>70</v>
      </c>
    </row>
    <row r="81" spans="1:37" x14ac:dyDescent="0.35">
      <c r="A81" s="9" t="s">
        <v>71</v>
      </c>
      <c r="B81" s="9">
        <v>1888.26</v>
      </c>
      <c r="C81" s="9">
        <v>1888.26</v>
      </c>
      <c r="D81" s="9">
        <v>1888.26</v>
      </c>
      <c r="E81" s="9">
        <v>2001.05</v>
      </c>
      <c r="F81" s="9">
        <v>2277.75</v>
      </c>
      <c r="G81" s="9">
        <v>2528.91</v>
      </c>
      <c r="H81" s="9">
        <v>2646.97</v>
      </c>
      <c r="I81" s="9">
        <v>2673.19</v>
      </c>
      <c r="J81" s="9">
        <v>2470.02</v>
      </c>
      <c r="K81" s="9">
        <v>4160.7700000000004</v>
      </c>
      <c r="L81" s="9">
        <v>3287.1</v>
      </c>
      <c r="M81" s="9">
        <v>3781.14</v>
      </c>
      <c r="N81" s="9">
        <v>3713.65</v>
      </c>
      <c r="O81" s="9">
        <v>3713.64</v>
      </c>
      <c r="P81" s="9">
        <v>3713.65</v>
      </c>
      <c r="Q81" s="9">
        <v>4190.8500000000004</v>
      </c>
      <c r="R81" s="9">
        <v>4220.83</v>
      </c>
      <c r="S81" s="9">
        <v>4220.83</v>
      </c>
      <c r="T81" s="9">
        <v>4223.58</v>
      </c>
      <c r="U81" s="9">
        <v>4223.58</v>
      </c>
      <c r="V81" s="9">
        <v>4247.49</v>
      </c>
      <c r="W81" s="9">
        <v>4248.87</v>
      </c>
      <c r="X81" s="9">
        <v>4253.46</v>
      </c>
      <c r="Y81" s="9">
        <v>4220.83</v>
      </c>
      <c r="Z81" s="9">
        <v>4220.83</v>
      </c>
      <c r="AA81" s="9">
        <v>4220.83</v>
      </c>
      <c r="AB81" s="9">
        <v>4202.09</v>
      </c>
      <c r="AC81" s="9">
        <v>4202.1000000000004</v>
      </c>
      <c r="AD81" s="9">
        <v>4211.49</v>
      </c>
      <c r="AE81" s="9">
        <v>4212.8599999999997</v>
      </c>
      <c r="AF81" s="9">
        <v>4212.8599999999997</v>
      </c>
      <c r="AG81" s="9">
        <v>4212.8599999999997</v>
      </c>
      <c r="AH81" s="9">
        <v>4214.24</v>
      </c>
      <c r="AI81" s="9">
        <v>4236.79</v>
      </c>
      <c r="AJ81" s="9">
        <v>4236.79</v>
      </c>
      <c r="AK81" s="9">
        <v>4236.79</v>
      </c>
    </row>
    <row r="82" spans="1:37" x14ac:dyDescent="0.35">
      <c r="A82" s="9" t="s">
        <v>72</v>
      </c>
      <c r="B82" s="9">
        <v>2103.87</v>
      </c>
      <c r="C82" s="9">
        <v>2103.87</v>
      </c>
      <c r="D82" s="9">
        <v>2103.87</v>
      </c>
      <c r="E82" s="9">
        <v>1636</v>
      </c>
      <c r="F82" s="9">
        <v>1439.1</v>
      </c>
      <c r="G82" s="9">
        <v>2016.67</v>
      </c>
      <c r="H82" s="9">
        <v>2402.2399999999998</v>
      </c>
      <c r="I82" s="9">
        <v>2323.04</v>
      </c>
      <c r="J82" s="9">
        <v>2111.2800000000002</v>
      </c>
      <c r="K82" s="9">
        <v>2587.2199999999998</v>
      </c>
      <c r="L82" s="9">
        <v>2502.17</v>
      </c>
      <c r="M82" s="9">
        <v>2568.2199999999998</v>
      </c>
      <c r="N82" s="9">
        <v>2439.35</v>
      </c>
      <c r="O82" s="9">
        <v>2439.34</v>
      </c>
      <c r="P82" s="9">
        <v>1827.47</v>
      </c>
      <c r="Q82" s="9">
        <v>1827.47</v>
      </c>
      <c r="R82" s="9">
        <v>3339.66</v>
      </c>
      <c r="S82" s="9">
        <v>3515.11</v>
      </c>
      <c r="T82" s="9">
        <v>4101.34</v>
      </c>
      <c r="U82" s="9">
        <v>4102.97</v>
      </c>
      <c r="V82" s="9">
        <v>4261.9399999999996</v>
      </c>
      <c r="W82" s="9">
        <v>4310.45</v>
      </c>
      <c r="X82" s="9">
        <v>5490.07</v>
      </c>
      <c r="Y82" s="9">
        <v>3310.67</v>
      </c>
      <c r="Z82" s="9">
        <v>3625.07</v>
      </c>
      <c r="AA82" s="9">
        <v>2490.1999999999998</v>
      </c>
      <c r="AB82" s="9">
        <v>2110.21</v>
      </c>
      <c r="AC82" s="9">
        <v>2180.7800000000002</v>
      </c>
      <c r="AD82" s="9">
        <v>2271.12</v>
      </c>
      <c r="AE82" s="9">
        <v>2905.78</v>
      </c>
      <c r="AF82" s="9">
        <v>2944.43</v>
      </c>
      <c r="AG82" s="9">
        <v>3074.87</v>
      </c>
      <c r="AH82" s="9">
        <v>3169.23</v>
      </c>
      <c r="AI82" s="9">
        <v>3386.64</v>
      </c>
      <c r="AJ82" s="9">
        <v>3669.03</v>
      </c>
      <c r="AK82" s="9">
        <v>3998.82</v>
      </c>
    </row>
    <row r="83" spans="1:37" x14ac:dyDescent="0.35">
      <c r="A83" s="9" t="s">
        <v>73</v>
      </c>
      <c r="B83" s="9">
        <v>9351.3700000000008</v>
      </c>
      <c r="C83" s="9">
        <v>9351.3700000000008</v>
      </c>
      <c r="D83" s="9">
        <v>9351.3700000000008</v>
      </c>
      <c r="E83" s="9">
        <v>6719.34</v>
      </c>
      <c r="F83" s="9">
        <v>6404.02</v>
      </c>
      <c r="G83" s="9">
        <v>12997.51</v>
      </c>
      <c r="H83" s="9">
        <v>20136.419999999998</v>
      </c>
      <c r="I83" s="9">
        <v>21553.46</v>
      </c>
      <c r="J83" s="9">
        <v>16084.29</v>
      </c>
      <c r="K83" s="9">
        <v>16441.689999999999</v>
      </c>
      <c r="L83" s="9">
        <v>16797.32</v>
      </c>
      <c r="M83" s="9">
        <v>16669.64</v>
      </c>
      <c r="N83" s="9">
        <v>15131.03</v>
      </c>
      <c r="O83" s="9">
        <v>14647.34</v>
      </c>
      <c r="P83" s="9">
        <v>15106.54</v>
      </c>
      <c r="Q83" s="9">
        <v>18263.75</v>
      </c>
      <c r="R83" s="9">
        <v>22918.51</v>
      </c>
      <c r="S83" s="9">
        <v>23185.52</v>
      </c>
      <c r="T83" s="9">
        <v>24129.98</v>
      </c>
      <c r="U83" s="9">
        <v>24134.65</v>
      </c>
      <c r="V83" s="9">
        <v>24336.7</v>
      </c>
      <c r="W83" s="9">
        <v>24380.93</v>
      </c>
      <c r="X83" s="9">
        <v>24671.81</v>
      </c>
      <c r="Y83" s="9">
        <v>29648.54</v>
      </c>
      <c r="Z83" s="9">
        <v>30105.64</v>
      </c>
      <c r="AA83" s="9">
        <v>28385.29</v>
      </c>
      <c r="AB83" s="9">
        <v>26566.97</v>
      </c>
      <c r="AC83" s="9">
        <v>26932.42</v>
      </c>
      <c r="AD83" s="9">
        <v>27317.84</v>
      </c>
      <c r="AE83" s="9">
        <v>27978.99</v>
      </c>
      <c r="AF83" s="9">
        <v>28016.1</v>
      </c>
      <c r="AG83" s="9">
        <v>28340.84</v>
      </c>
      <c r="AH83" s="9">
        <v>28604.98</v>
      </c>
      <c r="AI83" s="9">
        <v>28830.78</v>
      </c>
      <c r="AJ83" s="9">
        <v>28987.19</v>
      </c>
      <c r="AK83" s="9">
        <v>29184.19</v>
      </c>
    </row>
    <row r="84" spans="1:37" x14ac:dyDescent="0.35">
      <c r="A84" s="9" t="s">
        <v>2</v>
      </c>
      <c r="B84" s="9">
        <v>28165.64</v>
      </c>
      <c r="C84" s="9">
        <v>28165.64</v>
      </c>
      <c r="D84" s="9">
        <v>28165.64</v>
      </c>
      <c r="E84" s="9">
        <v>23022.240000000002</v>
      </c>
      <c r="F84" s="9">
        <v>11093.4</v>
      </c>
      <c r="G84" s="9">
        <v>14373.25</v>
      </c>
      <c r="H84" s="9">
        <v>4027.38</v>
      </c>
      <c r="I84" s="9">
        <v>4260.12</v>
      </c>
      <c r="J84" s="9">
        <v>3090.53</v>
      </c>
      <c r="K84" s="9">
        <v>1028.53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</row>
    <row r="85" spans="1:37" x14ac:dyDescent="0.35">
      <c r="A85" s="9" t="s">
        <v>3</v>
      </c>
      <c r="B85" s="9">
        <v>77934.16</v>
      </c>
      <c r="C85" s="9">
        <v>79750.16</v>
      </c>
      <c r="D85" s="9">
        <v>79750.16</v>
      </c>
      <c r="E85" s="9">
        <v>85831.91</v>
      </c>
      <c r="F85" s="9">
        <v>81367.08</v>
      </c>
      <c r="G85" s="9">
        <v>81975</v>
      </c>
      <c r="H85" s="9">
        <v>84766</v>
      </c>
      <c r="I85" s="9">
        <v>84865.74</v>
      </c>
      <c r="J85" s="9">
        <v>77896.94</v>
      </c>
      <c r="K85" s="9">
        <v>95020</v>
      </c>
      <c r="L85" s="9">
        <v>95213</v>
      </c>
      <c r="M85" s="9">
        <v>95100</v>
      </c>
      <c r="N85" s="9">
        <v>79603.8</v>
      </c>
      <c r="O85" s="9">
        <v>77805.3</v>
      </c>
      <c r="P85" s="9">
        <v>78167.38</v>
      </c>
      <c r="Q85" s="9">
        <v>71652.86</v>
      </c>
      <c r="R85" s="9">
        <v>64210.66</v>
      </c>
      <c r="S85" s="9">
        <v>63558.21</v>
      </c>
      <c r="T85" s="9">
        <v>61780.160000000003</v>
      </c>
      <c r="U85" s="9">
        <v>61920.74</v>
      </c>
      <c r="V85" s="9">
        <v>61219.86</v>
      </c>
      <c r="W85" s="9">
        <v>61307.27</v>
      </c>
      <c r="X85" s="9">
        <v>60771.12</v>
      </c>
      <c r="Y85" s="9">
        <v>63065.760000000002</v>
      </c>
      <c r="Z85" s="9">
        <v>63006.41</v>
      </c>
      <c r="AA85" s="9">
        <v>66865.210000000006</v>
      </c>
      <c r="AB85" s="9">
        <v>69962.8</v>
      </c>
      <c r="AC85" s="9">
        <v>70573.13</v>
      </c>
      <c r="AD85" s="9">
        <v>70847.149999999994</v>
      </c>
      <c r="AE85" s="9">
        <v>69413.77</v>
      </c>
      <c r="AF85" s="9">
        <v>69178.55</v>
      </c>
      <c r="AG85" s="9">
        <v>69626.73</v>
      </c>
      <c r="AH85" s="9">
        <v>69938.73</v>
      </c>
      <c r="AI85" s="9">
        <v>70441.86</v>
      </c>
      <c r="AJ85" s="9">
        <v>70928.3</v>
      </c>
      <c r="AK85" s="9">
        <v>71550.52</v>
      </c>
    </row>
    <row r="86" spans="1:37" x14ac:dyDescent="0.35">
      <c r="A86" s="9" t="s">
        <v>74</v>
      </c>
      <c r="B86" s="9">
        <v>1251.6099999999999</v>
      </c>
      <c r="C86" s="9">
        <v>1251.6099999999999</v>
      </c>
      <c r="D86" s="9">
        <v>1251.6099999999999</v>
      </c>
      <c r="E86" s="9">
        <v>2668.62</v>
      </c>
      <c r="F86" s="9">
        <v>1159.3599999999999</v>
      </c>
      <c r="G86" s="9">
        <v>1322.07</v>
      </c>
      <c r="H86" s="9">
        <v>1206.45</v>
      </c>
      <c r="I86" s="9">
        <v>1242.52</v>
      </c>
      <c r="J86" s="9">
        <v>1701.65</v>
      </c>
      <c r="K86" s="9">
        <v>2962.21</v>
      </c>
      <c r="L86" s="9">
        <v>3898.58</v>
      </c>
      <c r="M86" s="9">
        <v>5990.47</v>
      </c>
      <c r="N86" s="9">
        <v>5990.47</v>
      </c>
      <c r="O86" s="9">
        <v>5990.47</v>
      </c>
      <c r="P86" s="9">
        <v>5990.47</v>
      </c>
      <c r="Q86" s="9">
        <v>5990.47</v>
      </c>
      <c r="R86" s="9">
        <v>5990.47</v>
      </c>
      <c r="S86" s="9">
        <v>5990.48</v>
      </c>
      <c r="T86" s="9">
        <v>5992.88</v>
      </c>
      <c r="U86" s="9">
        <v>5992.88</v>
      </c>
      <c r="V86" s="9">
        <v>5994.08</v>
      </c>
      <c r="W86" s="9">
        <v>5995.29</v>
      </c>
      <c r="X86" s="9">
        <v>5999.31</v>
      </c>
      <c r="Y86" s="9">
        <v>5990.47</v>
      </c>
      <c r="Z86" s="9">
        <v>5990.47</v>
      </c>
      <c r="AA86" s="9">
        <v>5990.47</v>
      </c>
      <c r="AB86" s="9">
        <v>5990.47</v>
      </c>
      <c r="AC86" s="9">
        <v>5990.48</v>
      </c>
      <c r="AD86" s="9">
        <v>5990.47</v>
      </c>
      <c r="AE86" s="9">
        <v>5991.68</v>
      </c>
      <c r="AF86" s="9">
        <v>5991.68</v>
      </c>
      <c r="AG86" s="9">
        <v>5991.68</v>
      </c>
      <c r="AH86" s="9">
        <v>5992.89</v>
      </c>
      <c r="AI86" s="9">
        <v>5992.88</v>
      </c>
      <c r="AJ86" s="9">
        <v>5992.89</v>
      </c>
      <c r="AK86" s="9">
        <v>5992.89</v>
      </c>
    </row>
    <row r="87" spans="1:37" x14ac:dyDescent="0.35">
      <c r="A87" s="9" t="s">
        <v>75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564.82000000000005</v>
      </c>
      <c r="H87" s="9">
        <v>666.61</v>
      </c>
      <c r="I87" s="9">
        <v>1609.61</v>
      </c>
      <c r="J87" s="9">
        <v>1609.61</v>
      </c>
      <c r="K87" s="9">
        <v>2205.94</v>
      </c>
      <c r="L87" s="9">
        <v>2763.79</v>
      </c>
      <c r="M87" s="9">
        <v>3774.83</v>
      </c>
      <c r="N87" s="9">
        <v>4611.63</v>
      </c>
      <c r="O87" s="9">
        <v>5448.37</v>
      </c>
      <c r="P87" s="9">
        <v>6667.03</v>
      </c>
      <c r="Q87" s="9">
        <v>9281.89</v>
      </c>
      <c r="R87" s="9">
        <v>9281.9</v>
      </c>
      <c r="S87" s="9">
        <v>9281.9</v>
      </c>
      <c r="T87" s="9">
        <v>9281.9</v>
      </c>
      <c r="U87" s="9">
        <v>9281.9</v>
      </c>
      <c r="V87" s="9">
        <v>9281.9</v>
      </c>
      <c r="W87" s="9">
        <v>9281.9</v>
      </c>
      <c r="X87" s="9">
        <v>9281.9</v>
      </c>
      <c r="Y87" s="9">
        <v>9281.9</v>
      </c>
      <c r="Z87" s="9">
        <v>9281.9</v>
      </c>
      <c r="AA87" s="9">
        <v>9281.9</v>
      </c>
      <c r="AB87" s="9">
        <v>9281.9</v>
      </c>
      <c r="AC87" s="9">
        <v>9281.91</v>
      </c>
      <c r="AD87" s="9">
        <v>9281.9</v>
      </c>
      <c r="AE87" s="9">
        <v>9281.9</v>
      </c>
      <c r="AF87" s="9">
        <v>9281.9</v>
      </c>
      <c r="AG87" s="9">
        <v>9281.9</v>
      </c>
      <c r="AH87" s="9">
        <v>9281.9</v>
      </c>
      <c r="AI87" s="9">
        <v>9281.9</v>
      </c>
      <c r="AJ87" s="9">
        <v>9281.9</v>
      </c>
      <c r="AK87" s="9">
        <v>9281.9</v>
      </c>
    </row>
    <row r="88" spans="1:37" x14ac:dyDescent="0.35">
      <c r="A88" s="9" t="s">
        <v>4</v>
      </c>
      <c r="B88" s="9">
        <v>21.28</v>
      </c>
      <c r="C88" s="9">
        <v>492.84</v>
      </c>
      <c r="D88" s="9">
        <v>492.84</v>
      </c>
      <c r="E88" s="9">
        <v>796.72</v>
      </c>
      <c r="F88" s="9">
        <v>1746.55</v>
      </c>
      <c r="G88" s="9">
        <v>2755.57</v>
      </c>
      <c r="H88" s="9">
        <v>2748.54</v>
      </c>
      <c r="I88" s="9">
        <v>3482.6</v>
      </c>
      <c r="J88" s="9">
        <v>3766.51</v>
      </c>
      <c r="K88" s="9">
        <v>5178.5600000000004</v>
      </c>
      <c r="L88" s="9">
        <v>6459.31</v>
      </c>
      <c r="M88" s="9">
        <v>7463.42</v>
      </c>
      <c r="N88" s="9">
        <v>7794.65</v>
      </c>
      <c r="O88" s="9">
        <v>8622.69</v>
      </c>
      <c r="P88" s="9">
        <v>8953.89</v>
      </c>
      <c r="Q88" s="9">
        <v>9232.81</v>
      </c>
      <c r="R88" s="9">
        <v>9511.73</v>
      </c>
      <c r="S88" s="9">
        <v>9790.65</v>
      </c>
      <c r="T88" s="9">
        <v>10069.57</v>
      </c>
      <c r="U88" s="9">
        <v>10348.48</v>
      </c>
      <c r="V88" s="9">
        <v>10858.16</v>
      </c>
      <c r="W88" s="9">
        <v>11301.35</v>
      </c>
      <c r="X88" s="9">
        <v>11683.43</v>
      </c>
      <c r="Y88" s="9">
        <v>11464.15</v>
      </c>
      <c r="Z88" s="9">
        <v>11743.07</v>
      </c>
      <c r="AA88" s="9">
        <v>12021.99</v>
      </c>
      <c r="AB88" s="9">
        <v>12300.91</v>
      </c>
      <c r="AC88" s="9">
        <v>12579.85</v>
      </c>
      <c r="AD88" s="9">
        <v>12858.75</v>
      </c>
      <c r="AE88" s="9">
        <v>13137.67</v>
      </c>
      <c r="AF88" s="9">
        <v>13416.58</v>
      </c>
      <c r="AG88" s="9">
        <v>13695.5</v>
      </c>
      <c r="AH88" s="9">
        <v>13974.43</v>
      </c>
      <c r="AI88" s="9">
        <v>14183.61</v>
      </c>
      <c r="AJ88" s="9">
        <v>14183.61</v>
      </c>
      <c r="AK88" s="9">
        <v>14183.61</v>
      </c>
    </row>
    <row r="89" spans="1:37" x14ac:dyDescent="0.35">
      <c r="A89" s="9" t="s">
        <v>76</v>
      </c>
      <c r="B89" s="9">
        <v>34274.82</v>
      </c>
      <c r="C89" s="9">
        <v>34274.82</v>
      </c>
      <c r="D89" s="9">
        <v>34274.82</v>
      </c>
      <c r="E89" s="9">
        <v>40072.730000000003</v>
      </c>
      <c r="F89" s="9">
        <v>39837.22</v>
      </c>
      <c r="G89" s="9">
        <v>32750.65</v>
      </c>
      <c r="H89" s="9">
        <v>34599.24</v>
      </c>
      <c r="I89" s="9">
        <v>33593.629999999997</v>
      </c>
      <c r="J89" s="9">
        <v>37846.71</v>
      </c>
      <c r="K89" s="9">
        <v>37586.04</v>
      </c>
      <c r="L89" s="9">
        <v>39303.79</v>
      </c>
      <c r="M89" s="9">
        <v>39303.769999999997</v>
      </c>
      <c r="N89" s="9">
        <v>39599.74</v>
      </c>
      <c r="O89" s="9">
        <v>39599.72</v>
      </c>
      <c r="P89" s="9">
        <v>39777.89</v>
      </c>
      <c r="Q89" s="9">
        <v>39777.89</v>
      </c>
      <c r="R89" s="9">
        <v>41008.699999999997</v>
      </c>
      <c r="S89" s="9">
        <v>41008.720000000001</v>
      </c>
      <c r="T89" s="9">
        <v>41186.870000000003</v>
      </c>
      <c r="U89" s="9">
        <v>41186.86</v>
      </c>
      <c r="V89" s="9">
        <v>41365.019999999997</v>
      </c>
      <c r="W89" s="9">
        <v>41365.019999999997</v>
      </c>
      <c r="X89" s="9">
        <v>41543.199999999997</v>
      </c>
      <c r="Y89" s="9">
        <v>41543.15</v>
      </c>
      <c r="Z89" s="9">
        <v>41721.32</v>
      </c>
      <c r="AA89" s="9">
        <v>41721.31</v>
      </c>
      <c r="AB89" s="9">
        <v>41899.480000000003</v>
      </c>
      <c r="AC89" s="9">
        <v>41899.550000000003</v>
      </c>
      <c r="AD89" s="9">
        <v>42166.720000000001</v>
      </c>
      <c r="AE89" s="9">
        <v>42166.720000000001</v>
      </c>
      <c r="AF89" s="9">
        <v>42344.89</v>
      </c>
      <c r="AG89" s="9">
        <v>42344.9</v>
      </c>
      <c r="AH89" s="9">
        <v>42612.15</v>
      </c>
      <c r="AI89" s="9">
        <v>42612.12</v>
      </c>
      <c r="AJ89" s="9">
        <v>42790.3</v>
      </c>
      <c r="AK89" s="9">
        <v>42790.29</v>
      </c>
    </row>
    <row r="91" spans="1:37" ht="18.5" x14ac:dyDescent="0.45">
      <c r="A91" s="10" t="s">
        <v>83</v>
      </c>
    </row>
    <row r="92" spans="1:37" x14ac:dyDescent="0.35">
      <c r="A92" s="9" t="s">
        <v>34</v>
      </c>
      <c r="B92" s="9" t="s">
        <v>35</v>
      </c>
      <c r="C92" s="9" t="s">
        <v>36</v>
      </c>
      <c r="D92" s="9" t="s">
        <v>37</v>
      </c>
      <c r="E92" s="9" t="s">
        <v>38</v>
      </c>
      <c r="F92" s="9" t="s">
        <v>39</v>
      </c>
      <c r="G92" s="9" t="s">
        <v>40</v>
      </c>
      <c r="H92" s="9" t="s">
        <v>41</v>
      </c>
      <c r="I92" s="9" t="s">
        <v>42</v>
      </c>
      <c r="J92" s="9" t="s">
        <v>43</v>
      </c>
      <c r="K92" s="9" t="s">
        <v>44</v>
      </c>
      <c r="L92" s="9" t="s">
        <v>45</v>
      </c>
      <c r="M92" s="9" t="s">
        <v>46</v>
      </c>
      <c r="N92" s="9" t="s">
        <v>47</v>
      </c>
      <c r="O92" s="9" t="s">
        <v>48</v>
      </c>
      <c r="P92" s="9" t="s">
        <v>49</v>
      </c>
      <c r="Q92" s="9" t="s">
        <v>50</v>
      </c>
      <c r="R92" s="9" t="s">
        <v>51</v>
      </c>
      <c r="S92" s="9" t="s">
        <v>52</v>
      </c>
      <c r="T92" s="9" t="s">
        <v>53</v>
      </c>
      <c r="U92" s="9" t="s">
        <v>54</v>
      </c>
      <c r="V92" s="9" t="s">
        <v>55</v>
      </c>
      <c r="W92" s="9" t="s">
        <v>56</v>
      </c>
      <c r="X92" s="9" t="s">
        <v>57</v>
      </c>
      <c r="Y92" s="9" t="s">
        <v>58</v>
      </c>
      <c r="Z92" s="9" t="s">
        <v>59</v>
      </c>
      <c r="AA92" s="9" t="s">
        <v>60</v>
      </c>
      <c r="AB92" s="9" t="s">
        <v>61</v>
      </c>
      <c r="AC92" s="9" t="s">
        <v>62</v>
      </c>
      <c r="AD92" s="9" t="s">
        <v>63</v>
      </c>
      <c r="AE92" s="9" t="s">
        <v>64</v>
      </c>
      <c r="AF92" s="9" t="s">
        <v>65</v>
      </c>
      <c r="AG92" s="9" t="s">
        <v>66</v>
      </c>
      <c r="AH92" s="9" t="s">
        <v>67</v>
      </c>
      <c r="AI92" s="9" t="s">
        <v>68</v>
      </c>
      <c r="AJ92" s="9" t="s">
        <v>69</v>
      </c>
      <c r="AK92" s="9" t="s">
        <v>70</v>
      </c>
    </row>
    <row r="93" spans="1:37" x14ac:dyDescent="0.35">
      <c r="A93" s="9" t="s">
        <v>71</v>
      </c>
      <c r="B93" s="9">
        <v>373.85</v>
      </c>
      <c r="C93" s="9">
        <v>368.81</v>
      </c>
      <c r="D93" s="9">
        <v>374.41</v>
      </c>
      <c r="E93" s="9">
        <v>387.32</v>
      </c>
      <c r="F93" s="9">
        <v>20.5</v>
      </c>
      <c r="G93" s="9">
        <v>136.63999999999999</v>
      </c>
      <c r="H93" s="9">
        <v>119.08</v>
      </c>
      <c r="I93" s="9">
        <v>30.76</v>
      </c>
      <c r="J93" s="9">
        <v>18.739999999999998</v>
      </c>
      <c r="K93" s="9">
        <v>24.65</v>
      </c>
      <c r="L93" s="9">
        <v>24.8</v>
      </c>
      <c r="M93" s="9">
        <v>25.04</v>
      </c>
      <c r="N93" s="9">
        <v>25.16</v>
      </c>
      <c r="O93" s="9">
        <v>25.43</v>
      </c>
      <c r="P93" s="9">
        <v>25.22</v>
      </c>
      <c r="Q93" s="9">
        <v>24.48</v>
      </c>
      <c r="R93" s="9">
        <v>25.64</v>
      </c>
      <c r="S93" s="9">
        <v>25.79</v>
      </c>
      <c r="T93" s="9">
        <v>25.91</v>
      </c>
      <c r="U93" s="9">
        <v>26.08</v>
      </c>
      <c r="V93" s="9">
        <v>26.51</v>
      </c>
      <c r="W93" s="9">
        <v>26.64</v>
      </c>
      <c r="X93" s="9">
        <v>26.71</v>
      </c>
      <c r="Y93" s="9">
        <v>26.83</v>
      </c>
      <c r="Z93" s="9">
        <v>26.9</v>
      </c>
      <c r="AA93" s="9">
        <v>27</v>
      </c>
      <c r="AB93" s="9">
        <v>27.07</v>
      </c>
      <c r="AC93" s="9">
        <v>27.17</v>
      </c>
      <c r="AD93" s="9">
        <v>27.23</v>
      </c>
      <c r="AE93" s="9">
        <v>27.32</v>
      </c>
      <c r="AF93" s="9">
        <v>27.36</v>
      </c>
      <c r="AG93" s="9">
        <v>27.43</v>
      </c>
      <c r="AH93" s="9">
        <v>27.44</v>
      </c>
      <c r="AI93" s="9">
        <v>27.5</v>
      </c>
      <c r="AJ93" s="9">
        <v>27.55</v>
      </c>
      <c r="AK93" s="9">
        <v>27.61</v>
      </c>
    </row>
    <row r="94" spans="1:37" x14ac:dyDescent="0.35">
      <c r="A94" s="9" t="s">
        <v>72</v>
      </c>
      <c r="B94" s="9">
        <v>39.729999999999997</v>
      </c>
      <c r="C94" s="9">
        <v>39.729999999999997</v>
      </c>
      <c r="D94" s="9">
        <v>39.729999999999997</v>
      </c>
      <c r="E94" s="9">
        <v>11.44</v>
      </c>
      <c r="F94" s="9">
        <v>27.38</v>
      </c>
      <c r="G94" s="9">
        <v>16.100000000000001</v>
      </c>
      <c r="H94" s="9">
        <v>16.47</v>
      </c>
      <c r="I94" s="9">
        <v>19.48</v>
      </c>
      <c r="J94" s="9">
        <v>14.48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</row>
    <row r="95" spans="1:37" x14ac:dyDescent="0.35">
      <c r="A95" s="9" t="s">
        <v>73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6.28</v>
      </c>
      <c r="X95" s="9">
        <v>11.59</v>
      </c>
      <c r="Y95" s="9">
        <v>19.8</v>
      </c>
      <c r="Z95" s="9">
        <v>23.53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x14ac:dyDescent="0.35">
      <c r="A96" s="9" t="s">
        <v>2</v>
      </c>
      <c r="B96" s="9">
        <v>123.16</v>
      </c>
      <c r="C96" s="9">
        <v>123.16</v>
      </c>
      <c r="D96" s="9">
        <v>123.16</v>
      </c>
      <c r="E96" s="9">
        <v>126.89</v>
      </c>
      <c r="F96" s="9">
        <v>135.06</v>
      </c>
      <c r="G96" s="9">
        <v>13.07</v>
      </c>
      <c r="H96" s="9">
        <v>51.29</v>
      </c>
      <c r="I96" s="9">
        <v>52.49</v>
      </c>
      <c r="J96" s="9">
        <v>66.64</v>
      </c>
      <c r="K96" s="9">
        <v>50.03</v>
      </c>
      <c r="L96" s="9">
        <v>50.33</v>
      </c>
      <c r="M96" s="9">
        <v>50.83</v>
      </c>
      <c r="N96" s="9">
        <v>51.07</v>
      </c>
      <c r="O96" s="9">
        <v>51.62</v>
      </c>
      <c r="P96" s="9">
        <v>51.19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x14ac:dyDescent="0.35">
      <c r="A97" s="9" t="s">
        <v>3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x14ac:dyDescent="0.35">
      <c r="A98" s="9" t="s">
        <v>74</v>
      </c>
      <c r="B98" s="9">
        <v>27.4</v>
      </c>
      <c r="C98" s="9">
        <v>32.5</v>
      </c>
      <c r="D98" s="9">
        <v>26.9</v>
      </c>
      <c r="E98" s="9">
        <v>38.1</v>
      </c>
      <c r="F98" s="9">
        <v>0</v>
      </c>
      <c r="G98" s="9">
        <v>0</v>
      </c>
      <c r="H98" s="9">
        <v>0</v>
      </c>
      <c r="I98" s="9">
        <v>38.700000000000003</v>
      </c>
      <c r="J98" s="9">
        <v>41.9</v>
      </c>
      <c r="K98" s="9">
        <v>44.7</v>
      </c>
      <c r="L98" s="9">
        <v>44.9</v>
      </c>
      <c r="M98" s="9">
        <v>45.4</v>
      </c>
      <c r="N98" s="9">
        <v>45.6</v>
      </c>
      <c r="O98" s="9">
        <v>46.1</v>
      </c>
      <c r="P98" s="9">
        <v>45.7</v>
      </c>
      <c r="Q98" s="9">
        <v>44.4</v>
      </c>
      <c r="R98" s="9">
        <v>46.5</v>
      </c>
      <c r="S98" s="9">
        <v>46.7</v>
      </c>
      <c r="T98" s="9">
        <v>46.9</v>
      </c>
      <c r="U98" s="9">
        <v>47.3</v>
      </c>
      <c r="V98" s="9">
        <v>48</v>
      </c>
      <c r="W98" s="9">
        <v>48.3</v>
      </c>
      <c r="X98" s="9">
        <v>48.4</v>
      </c>
      <c r="Y98" s="9">
        <v>48.6</v>
      </c>
      <c r="Z98" s="9">
        <v>48.7</v>
      </c>
      <c r="AA98" s="9">
        <v>48.9</v>
      </c>
      <c r="AB98" s="9">
        <v>49.1</v>
      </c>
      <c r="AC98" s="9">
        <v>49.2</v>
      </c>
      <c r="AD98" s="9">
        <v>49.3</v>
      </c>
      <c r="AE98" s="9">
        <v>49.5</v>
      </c>
      <c r="AF98" s="9">
        <v>49.6</v>
      </c>
      <c r="AG98" s="9">
        <v>49.7</v>
      </c>
      <c r="AH98" s="9">
        <v>49.7</v>
      </c>
      <c r="AI98" s="9">
        <v>49.8</v>
      </c>
      <c r="AJ98" s="9">
        <v>49.9</v>
      </c>
      <c r="AK98" s="9">
        <v>50</v>
      </c>
    </row>
    <row r="99" spans="1:37" x14ac:dyDescent="0.35">
      <c r="A99" s="9" t="s">
        <v>75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0.69</v>
      </c>
      <c r="L99" s="9">
        <v>1.04</v>
      </c>
      <c r="M99" s="9">
        <v>1.4</v>
      </c>
      <c r="N99" s="9">
        <v>1.75</v>
      </c>
      <c r="O99" s="9">
        <v>2.13</v>
      </c>
      <c r="P99" s="9">
        <v>2.46</v>
      </c>
      <c r="Q99" s="9">
        <v>2.73</v>
      </c>
      <c r="R99" s="9">
        <v>3.22</v>
      </c>
      <c r="S99" s="9">
        <v>3.6</v>
      </c>
      <c r="T99" s="9">
        <v>3.97</v>
      </c>
      <c r="U99" s="9">
        <v>4.3600000000000003</v>
      </c>
      <c r="V99" s="9">
        <v>4.8099999999999996</v>
      </c>
      <c r="W99" s="9">
        <v>5.2</v>
      </c>
      <c r="X99" s="9">
        <v>5.59</v>
      </c>
      <c r="Y99" s="9">
        <v>5.99</v>
      </c>
      <c r="Z99" s="9">
        <v>6.38</v>
      </c>
      <c r="AA99" s="9">
        <v>6.78</v>
      </c>
      <c r="AB99" s="9">
        <v>7.17</v>
      </c>
      <c r="AC99" s="9">
        <v>7.58</v>
      </c>
      <c r="AD99" s="9">
        <v>7.98</v>
      </c>
      <c r="AE99" s="9">
        <v>8.3800000000000008</v>
      </c>
      <c r="AF99" s="9">
        <v>8.7799999999999994</v>
      </c>
      <c r="AG99" s="9">
        <v>9.18</v>
      </c>
      <c r="AH99" s="9">
        <v>9.57</v>
      </c>
      <c r="AI99" s="9">
        <v>9.9700000000000006</v>
      </c>
      <c r="AJ99" s="9">
        <v>10.38</v>
      </c>
      <c r="AK99" s="9">
        <v>10.4</v>
      </c>
    </row>
    <row r="100" spans="1:37" x14ac:dyDescent="0.35">
      <c r="A100" s="9" t="s">
        <v>4</v>
      </c>
      <c r="B100" s="9">
        <v>0</v>
      </c>
      <c r="C100" s="9">
        <v>325.12</v>
      </c>
      <c r="D100" s="9">
        <v>325.12</v>
      </c>
      <c r="E100" s="9">
        <v>411.85</v>
      </c>
      <c r="F100" s="9">
        <v>364.51</v>
      </c>
      <c r="G100" s="9">
        <v>343.2</v>
      </c>
      <c r="H100" s="9">
        <v>746.9</v>
      </c>
      <c r="I100" s="9">
        <v>876.75</v>
      </c>
      <c r="J100" s="9">
        <v>867.81</v>
      </c>
      <c r="K100" s="9">
        <v>603.95000000000005</v>
      </c>
      <c r="L100" s="9">
        <v>698.41</v>
      </c>
      <c r="M100" s="9">
        <v>705.25</v>
      </c>
      <c r="N100" s="9">
        <v>800.76</v>
      </c>
      <c r="O100" s="9">
        <v>809.44</v>
      </c>
      <c r="P100" s="9">
        <v>895.03</v>
      </c>
      <c r="Q100" s="9">
        <v>868.62</v>
      </c>
      <c r="R100" s="9">
        <v>1003.9</v>
      </c>
      <c r="S100" s="9">
        <v>1009.52</v>
      </c>
      <c r="T100" s="9">
        <v>1109.0999999999999</v>
      </c>
      <c r="U100" s="9">
        <v>1116.52</v>
      </c>
      <c r="V100" s="9">
        <v>1232.24</v>
      </c>
      <c r="W100" s="9">
        <v>1237.95</v>
      </c>
      <c r="X100" s="9">
        <v>1339.31</v>
      </c>
      <c r="Y100" s="9">
        <v>1345.38</v>
      </c>
      <c r="Z100" s="9">
        <v>1447.09</v>
      </c>
      <c r="AA100" s="9">
        <v>1452.85</v>
      </c>
      <c r="AB100" s="9">
        <v>1555.77</v>
      </c>
      <c r="AC100" s="9">
        <v>1561.57</v>
      </c>
      <c r="AD100" s="9">
        <v>1664.47</v>
      </c>
      <c r="AE100" s="9">
        <v>1670.2</v>
      </c>
      <c r="AF100" s="9">
        <v>1772.95</v>
      </c>
      <c r="AG100" s="9">
        <v>1776.9</v>
      </c>
      <c r="AH100" s="9">
        <v>1945.04</v>
      </c>
      <c r="AI100" s="9">
        <v>1949.54</v>
      </c>
      <c r="AJ100" s="9">
        <v>1953.21</v>
      </c>
      <c r="AK100" s="9">
        <v>1957.26</v>
      </c>
    </row>
    <row r="101" spans="1:37" x14ac:dyDescent="0.35">
      <c r="A101" s="9" t="s">
        <v>76</v>
      </c>
      <c r="B101" s="9">
        <v>33513.21</v>
      </c>
      <c r="C101" s="9">
        <v>33513.21</v>
      </c>
      <c r="D101" s="9">
        <v>33513.21</v>
      </c>
      <c r="E101" s="9">
        <v>34588.47</v>
      </c>
      <c r="F101" s="9">
        <v>33549.050000000003</v>
      </c>
      <c r="G101" s="9">
        <v>33242.26</v>
      </c>
      <c r="H101" s="9">
        <v>34178.879999999997</v>
      </c>
      <c r="I101" s="9">
        <v>32159.65</v>
      </c>
      <c r="J101" s="9">
        <v>35310.85</v>
      </c>
      <c r="K101" s="9">
        <v>38755.199999999997</v>
      </c>
      <c r="L101" s="9">
        <v>38995.589999999997</v>
      </c>
      <c r="M101" s="9">
        <v>39383.410000000003</v>
      </c>
      <c r="N101" s="9">
        <v>39576.199999999997</v>
      </c>
      <c r="O101" s="9">
        <v>40000.01</v>
      </c>
      <c r="P101" s="9">
        <v>39666.6</v>
      </c>
      <c r="Q101" s="9">
        <v>40655.089999999997</v>
      </c>
      <c r="R101" s="9">
        <v>44272.89</v>
      </c>
      <c r="S101" s="9">
        <v>44518.02</v>
      </c>
      <c r="T101" s="9">
        <v>44724.36</v>
      </c>
      <c r="U101" s="9">
        <v>45020.84</v>
      </c>
      <c r="V101" s="9">
        <v>52218.400000000001</v>
      </c>
      <c r="W101" s="9">
        <v>52458.48</v>
      </c>
      <c r="X101" s="9">
        <v>52607.3</v>
      </c>
      <c r="Y101" s="9">
        <v>52843.18</v>
      </c>
      <c r="Z101" s="9">
        <v>52967.31</v>
      </c>
      <c r="AA101" s="9">
        <v>53174.98</v>
      </c>
      <c r="AB101" s="9">
        <v>53311.17</v>
      </c>
      <c r="AC101" s="9">
        <v>53506.58</v>
      </c>
      <c r="AD101" s="9">
        <v>53614.11</v>
      </c>
      <c r="AE101" s="9">
        <v>53792.28</v>
      </c>
      <c r="AF101" s="9">
        <v>53871.59</v>
      </c>
      <c r="AG101" s="9">
        <v>53987.33</v>
      </c>
      <c r="AH101" s="9">
        <v>54008.54</v>
      </c>
      <c r="AI101" s="9">
        <v>54128.959999999999</v>
      </c>
      <c r="AJ101" s="9">
        <v>54227.45</v>
      </c>
      <c r="AK101" s="9">
        <v>54336.22</v>
      </c>
    </row>
    <row r="103" spans="1:37" ht="18.5" x14ac:dyDescent="0.45">
      <c r="A103" s="10" t="s">
        <v>84</v>
      </c>
    </row>
    <row r="104" spans="1:37" x14ac:dyDescent="0.35">
      <c r="A104" s="9" t="s">
        <v>34</v>
      </c>
      <c r="B104" s="9" t="s">
        <v>35</v>
      </c>
      <c r="C104" s="9" t="s">
        <v>36</v>
      </c>
      <c r="D104" s="9" t="s">
        <v>37</v>
      </c>
      <c r="E104" s="9" t="s">
        <v>38</v>
      </c>
      <c r="F104" s="9" t="s">
        <v>39</v>
      </c>
      <c r="G104" s="9" t="s">
        <v>40</v>
      </c>
      <c r="H104" s="9" t="s">
        <v>41</v>
      </c>
      <c r="I104" s="9" t="s">
        <v>42</v>
      </c>
      <c r="J104" s="9" t="s">
        <v>43</v>
      </c>
      <c r="K104" s="9" t="s">
        <v>44</v>
      </c>
      <c r="L104" s="9" t="s">
        <v>45</v>
      </c>
      <c r="M104" s="9" t="s">
        <v>46</v>
      </c>
      <c r="N104" s="9" t="s">
        <v>47</v>
      </c>
      <c r="O104" s="9" t="s">
        <v>48</v>
      </c>
      <c r="P104" s="9" t="s">
        <v>49</v>
      </c>
      <c r="Q104" s="9" t="s">
        <v>50</v>
      </c>
      <c r="R104" s="9" t="s">
        <v>51</v>
      </c>
      <c r="S104" s="9" t="s">
        <v>52</v>
      </c>
      <c r="T104" s="9" t="s">
        <v>53</v>
      </c>
      <c r="U104" s="9" t="s">
        <v>54</v>
      </c>
      <c r="V104" s="9" t="s">
        <v>55</v>
      </c>
      <c r="W104" s="9" t="s">
        <v>56</v>
      </c>
      <c r="X104" s="9" t="s">
        <v>57</v>
      </c>
      <c r="Y104" s="9" t="s">
        <v>58</v>
      </c>
      <c r="Z104" s="9" t="s">
        <v>59</v>
      </c>
      <c r="AA104" s="9" t="s">
        <v>60</v>
      </c>
      <c r="AB104" s="9" t="s">
        <v>61</v>
      </c>
      <c r="AC104" s="9" t="s">
        <v>62</v>
      </c>
      <c r="AD104" s="9" t="s">
        <v>63</v>
      </c>
      <c r="AE104" s="9" t="s">
        <v>64</v>
      </c>
      <c r="AF104" s="9" t="s">
        <v>65</v>
      </c>
      <c r="AG104" s="9" t="s">
        <v>66</v>
      </c>
      <c r="AH104" s="9" t="s">
        <v>67</v>
      </c>
      <c r="AI104" s="9" t="s">
        <v>68</v>
      </c>
      <c r="AJ104" s="9" t="s">
        <v>69</v>
      </c>
      <c r="AK104" s="9" t="s">
        <v>70</v>
      </c>
    </row>
    <row r="105" spans="1:37" x14ac:dyDescent="0.35">
      <c r="A105" s="9" t="s">
        <v>71</v>
      </c>
      <c r="B105" s="9">
        <v>7553.9</v>
      </c>
      <c r="C105" s="9">
        <v>7742.4</v>
      </c>
      <c r="D105" s="9">
        <v>7742.6</v>
      </c>
      <c r="E105" s="9">
        <v>9209.2000000000007</v>
      </c>
      <c r="F105" s="9">
        <v>10794</v>
      </c>
      <c r="G105" s="9">
        <v>11365.7</v>
      </c>
      <c r="H105" s="9">
        <v>13110.2</v>
      </c>
      <c r="I105" s="9">
        <v>14583</v>
      </c>
      <c r="J105" s="9">
        <v>14883.8</v>
      </c>
      <c r="K105" s="9">
        <v>15069.4</v>
      </c>
      <c r="L105" s="9">
        <v>14979.2</v>
      </c>
      <c r="M105" s="9">
        <v>15234.7</v>
      </c>
      <c r="N105" s="9">
        <v>15869.6</v>
      </c>
      <c r="O105" s="9">
        <v>18423.3</v>
      </c>
      <c r="P105" s="9">
        <v>17056.3</v>
      </c>
      <c r="Q105" s="9">
        <v>18712.400000000001</v>
      </c>
      <c r="R105" s="9">
        <v>19409.7</v>
      </c>
      <c r="S105" s="9">
        <v>19409.599999999999</v>
      </c>
      <c r="T105" s="9">
        <v>20281.3</v>
      </c>
      <c r="U105" s="9">
        <v>21152.9</v>
      </c>
      <c r="V105" s="9">
        <v>22809</v>
      </c>
      <c r="W105" s="9">
        <v>22809</v>
      </c>
      <c r="X105" s="9">
        <v>22809</v>
      </c>
      <c r="Y105" s="9">
        <v>23680.6</v>
      </c>
      <c r="Z105" s="9">
        <v>24922</v>
      </c>
      <c r="AA105" s="9">
        <v>26208.3</v>
      </c>
      <c r="AB105" s="9">
        <v>27079.9</v>
      </c>
      <c r="AC105" s="9">
        <v>27079.9</v>
      </c>
      <c r="AD105" s="9">
        <v>27951.5</v>
      </c>
      <c r="AE105" s="9">
        <v>27951.5</v>
      </c>
      <c r="AF105" s="9">
        <v>30479.200000000001</v>
      </c>
      <c r="AG105" s="9">
        <v>30479.200000000001</v>
      </c>
      <c r="AH105" s="9">
        <v>31263.7</v>
      </c>
      <c r="AI105" s="9">
        <v>31263.7</v>
      </c>
      <c r="AJ105" s="9">
        <v>32135.3</v>
      </c>
      <c r="AK105" s="9">
        <v>32135.3</v>
      </c>
    </row>
    <row r="106" spans="1:37" x14ac:dyDescent="0.35">
      <c r="A106" s="9" t="s">
        <v>72</v>
      </c>
      <c r="B106" s="9">
        <v>1558.96</v>
      </c>
      <c r="C106" s="9">
        <v>1558.96</v>
      </c>
      <c r="D106" s="9">
        <v>1558.96</v>
      </c>
      <c r="E106" s="9">
        <v>1594.15</v>
      </c>
      <c r="F106" s="9">
        <v>1100.82</v>
      </c>
      <c r="G106" s="9">
        <v>2928.77</v>
      </c>
      <c r="H106" s="9">
        <v>2931.92</v>
      </c>
      <c r="I106" s="9">
        <v>3214.74</v>
      </c>
      <c r="J106" s="9">
        <v>3295.17</v>
      </c>
      <c r="K106" s="9">
        <v>1476.74</v>
      </c>
      <c r="L106" s="9">
        <v>2235.91</v>
      </c>
      <c r="M106" s="9">
        <v>2224.23</v>
      </c>
      <c r="N106" s="9">
        <v>2224.23</v>
      </c>
      <c r="O106" s="9">
        <v>2224.23</v>
      </c>
      <c r="P106" s="9">
        <v>2224.23</v>
      </c>
      <c r="Q106" s="9">
        <v>2224.23</v>
      </c>
      <c r="R106" s="9">
        <v>2224.23</v>
      </c>
      <c r="S106" s="9">
        <v>2224.23</v>
      </c>
      <c r="T106" s="9">
        <v>2224.23</v>
      </c>
      <c r="U106" s="9">
        <v>2224.23</v>
      </c>
      <c r="V106" s="9">
        <v>2224.23</v>
      </c>
      <c r="W106" s="9">
        <v>2224.23</v>
      </c>
      <c r="X106" s="9">
        <v>2224.23</v>
      </c>
      <c r="Y106" s="9">
        <v>2224.23</v>
      </c>
      <c r="Z106" s="9">
        <v>2224.23</v>
      </c>
      <c r="AA106" s="9">
        <v>2224.23</v>
      </c>
      <c r="AB106" s="9">
        <v>2224.23</v>
      </c>
      <c r="AC106" s="9">
        <v>2224.23</v>
      </c>
      <c r="AD106" s="9">
        <v>2224.23</v>
      </c>
      <c r="AE106" s="9">
        <v>2224.23</v>
      </c>
      <c r="AF106" s="9">
        <v>2224.23</v>
      </c>
      <c r="AG106" s="9">
        <v>2224.23</v>
      </c>
      <c r="AH106" s="9">
        <v>2224.23</v>
      </c>
      <c r="AI106" s="9">
        <v>2224.23</v>
      </c>
      <c r="AJ106" s="9">
        <v>2224.23</v>
      </c>
      <c r="AK106" s="9">
        <v>2224.23</v>
      </c>
    </row>
    <row r="107" spans="1:37" x14ac:dyDescent="0.35">
      <c r="A107" s="9" t="s">
        <v>73</v>
      </c>
      <c r="B107" s="9">
        <v>8697.33</v>
      </c>
      <c r="C107" s="9">
        <v>8697.33</v>
      </c>
      <c r="D107" s="9">
        <v>8697.33</v>
      </c>
      <c r="E107" s="9">
        <v>9580.1200000000008</v>
      </c>
      <c r="F107" s="9">
        <v>10309.14</v>
      </c>
      <c r="G107" s="9">
        <v>10364.32</v>
      </c>
      <c r="H107" s="9">
        <v>9369.67</v>
      </c>
      <c r="I107" s="9">
        <v>10667.49</v>
      </c>
      <c r="J107" s="9">
        <v>10549.06</v>
      </c>
      <c r="K107" s="9">
        <v>11543.66</v>
      </c>
      <c r="L107" s="9">
        <v>20080.73</v>
      </c>
      <c r="M107" s="9">
        <v>23223.83</v>
      </c>
      <c r="N107" s="9">
        <v>26413.06</v>
      </c>
      <c r="O107" s="9">
        <v>31388.21</v>
      </c>
      <c r="P107" s="9">
        <v>31548.52</v>
      </c>
      <c r="Q107" s="9">
        <v>33648.18</v>
      </c>
      <c r="R107" s="9">
        <v>36001.56</v>
      </c>
      <c r="S107" s="9">
        <v>36001.550000000003</v>
      </c>
      <c r="T107" s="9">
        <v>39329.870000000003</v>
      </c>
      <c r="U107" s="9">
        <v>43336.06</v>
      </c>
      <c r="V107" s="9">
        <v>43430.39</v>
      </c>
      <c r="W107" s="9">
        <v>45792.33</v>
      </c>
      <c r="X107" s="9">
        <v>50375.64</v>
      </c>
      <c r="Y107" s="9">
        <v>47403.98</v>
      </c>
      <c r="Z107" s="9">
        <v>56356.03</v>
      </c>
      <c r="AA107" s="9">
        <v>57103.45</v>
      </c>
      <c r="AB107" s="9">
        <v>56848.32</v>
      </c>
      <c r="AC107" s="9">
        <v>58115.91</v>
      </c>
      <c r="AD107" s="9">
        <v>58912.73</v>
      </c>
      <c r="AE107" s="9">
        <v>57156.1</v>
      </c>
      <c r="AF107" s="9">
        <v>56154.53</v>
      </c>
      <c r="AG107" s="9">
        <v>57831.94</v>
      </c>
      <c r="AH107" s="9">
        <v>59271.39</v>
      </c>
      <c r="AI107" s="9">
        <v>60923.16</v>
      </c>
      <c r="AJ107" s="9">
        <v>61532.959999999999</v>
      </c>
      <c r="AK107" s="9">
        <v>63146.7</v>
      </c>
    </row>
    <row r="108" spans="1:37" x14ac:dyDescent="0.35">
      <c r="A108" s="9" t="s">
        <v>2</v>
      </c>
      <c r="B108" s="9">
        <v>43954.02</v>
      </c>
      <c r="C108" s="9">
        <v>43954.02</v>
      </c>
      <c r="D108" s="9">
        <v>43954.02</v>
      </c>
      <c r="E108" s="9">
        <v>42268.47</v>
      </c>
      <c r="F108" s="9">
        <v>41551.17</v>
      </c>
      <c r="G108" s="9">
        <v>41473.449999999997</v>
      </c>
      <c r="H108" s="9">
        <v>42433.89</v>
      </c>
      <c r="I108" s="9">
        <v>35659.480000000003</v>
      </c>
      <c r="J108" s="9">
        <v>38089.58</v>
      </c>
      <c r="K108" s="9">
        <v>46940.43</v>
      </c>
      <c r="L108" s="9">
        <v>43363.66</v>
      </c>
      <c r="M108" s="9">
        <v>43410.34</v>
      </c>
      <c r="N108" s="9">
        <v>42545.279999999999</v>
      </c>
      <c r="O108" s="9">
        <v>36913.949999999997</v>
      </c>
      <c r="P108" s="9">
        <v>39428.370000000003</v>
      </c>
      <c r="Q108" s="9">
        <v>37106.160000000003</v>
      </c>
      <c r="R108" s="9">
        <v>35145.93</v>
      </c>
      <c r="S108" s="9">
        <v>36953.54</v>
      </c>
      <c r="T108" s="9">
        <v>35090.720000000001</v>
      </c>
      <c r="U108" s="9">
        <v>32203.86</v>
      </c>
      <c r="V108" s="9">
        <v>32148.04</v>
      </c>
      <c r="W108" s="9">
        <v>31621.16</v>
      </c>
      <c r="X108" s="9">
        <v>28707.31</v>
      </c>
      <c r="Y108" s="9">
        <v>32644.22</v>
      </c>
      <c r="Z108" s="9">
        <v>22824.75</v>
      </c>
      <c r="AA108" s="9">
        <v>21815.02</v>
      </c>
      <c r="AB108" s="9">
        <v>23481.18</v>
      </c>
      <c r="AC108" s="9">
        <v>23481.18</v>
      </c>
      <c r="AD108" s="9">
        <v>23481.18</v>
      </c>
      <c r="AE108" s="9">
        <v>26967.66</v>
      </c>
      <c r="AF108" s="9">
        <v>26967.66</v>
      </c>
      <c r="AG108" s="9">
        <v>26967.66</v>
      </c>
      <c r="AH108" s="9">
        <v>26967.66</v>
      </c>
      <c r="AI108" s="9">
        <v>26967.66</v>
      </c>
      <c r="AJ108" s="9">
        <v>26967.66</v>
      </c>
      <c r="AK108" s="9">
        <v>26967.66</v>
      </c>
    </row>
    <row r="109" spans="1:37" x14ac:dyDescent="0.35">
      <c r="A109" s="9" t="s">
        <v>3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</row>
    <row r="110" spans="1:37" x14ac:dyDescent="0.35">
      <c r="A110" s="9" t="s">
        <v>74</v>
      </c>
      <c r="B110" s="9">
        <v>997.9</v>
      </c>
      <c r="C110" s="9">
        <v>1024.5999999999999</v>
      </c>
      <c r="D110" s="9">
        <v>1030.3</v>
      </c>
      <c r="E110" s="9">
        <v>1024.8</v>
      </c>
      <c r="F110" s="9">
        <v>412.3</v>
      </c>
      <c r="G110" s="9">
        <v>1539.3</v>
      </c>
      <c r="H110" s="9">
        <v>1431.4</v>
      </c>
      <c r="I110" s="9">
        <v>1863.8</v>
      </c>
      <c r="J110" s="9">
        <v>1565.7</v>
      </c>
      <c r="K110" s="9">
        <v>1409.8</v>
      </c>
      <c r="L110" s="9">
        <v>1409.8</v>
      </c>
      <c r="M110" s="9">
        <v>1695.7</v>
      </c>
      <c r="N110" s="9">
        <v>1695.7</v>
      </c>
      <c r="O110" s="9">
        <v>1695.7</v>
      </c>
      <c r="P110" s="9">
        <v>1695.7</v>
      </c>
      <c r="Q110" s="9">
        <v>1695.7</v>
      </c>
      <c r="R110" s="9">
        <v>1695.7</v>
      </c>
      <c r="S110" s="9">
        <v>1695.7</v>
      </c>
      <c r="T110" s="9">
        <v>1695.7</v>
      </c>
      <c r="U110" s="9">
        <v>1695.7</v>
      </c>
      <c r="V110" s="9">
        <v>1695.7</v>
      </c>
      <c r="W110" s="9">
        <v>1695.7</v>
      </c>
      <c r="X110" s="9">
        <v>1695.7</v>
      </c>
      <c r="Y110" s="9">
        <v>1695.7</v>
      </c>
      <c r="Z110" s="9">
        <v>1695.7</v>
      </c>
      <c r="AA110" s="9">
        <v>1695.7</v>
      </c>
      <c r="AB110" s="9">
        <v>1695.7</v>
      </c>
      <c r="AC110" s="9">
        <v>1695.7</v>
      </c>
      <c r="AD110" s="9">
        <v>1695.7</v>
      </c>
      <c r="AE110" s="9">
        <v>1695.7</v>
      </c>
      <c r="AF110" s="9">
        <v>1695.7</v>
      </c>
      <c r="AG110" s="9">
        <v>1695.7</v>
      </c>
      <c r="AH110" s="9">
        <v>1695.7</v>
      </c>
      <c r="AI110" s="9">
        <v>1695.7</v>
      </c>
      <c r="AJ110" s="9">
        <v>1695.7</v>
      </c>
      <c r="AK110" s="9">
        <v>1695.7</v>
      </c>
    </row>
    <row r="111" spans="1:37" x14ac:dyDescent="0.35">
      <c r="A111" s="9" t="s">
        <v>75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0.95</v>
      </c>
      <c r="L111" s="9">
        <v>0.95</v>
      </c>
      <c r="M111" s="9">
        <v>0.95</v>
      </c>
      <c r="N111" s="9">
        <v>0.95</v>
      </c>
      <c r="O111" s="9">
        <v>0.95</v>
      </c>
      <c r="P111" s="9">
        <v>0.95</v>
      </c>
      <c r="Q111" s="9">
        <v>88.11</v>
      </c>
      <c r="R111" s="9">
        <v>88.11</v>
      </c>
      <c r="S111" s="9">
        <v>88.11</v>
      </c>
      <c r="T111" s="9">
        <v>88.11</v>
      </c>
      <c r="U111" s="9">
        <v>88.11</v>
      </c>
      <c r="V111" s="9">
        <v>175.27</v>
      </c>
      <c r="W111" s="9">
        <v>175.27</v>
      </c>
      <c r="X111" s="9">
        <v>175.27</v>
      </c>
      <c r="Y111" s="9">
        <v>175.27</v>
      </c>
      <c r="Z111" s="9">
        <v>175.27</v>
      </c>
      <c r="AA111" s="9">
        <v>262.43</v>
      </c>
      <c r="AB111" s="9">
        <v>262.44</v>
      </c>
      <c r="AC111" s="9">
        <v>262.44</v>
      </c>
      <c r="AD111" s="9">
        <v>262.44</v>
      </c>
      <c r="AE111" s="9">
        <v>262.44</v>
      </c>
      <c r="AF111" s="9">
        <v>349.59</v>
      </c>
      <c r="AG111" s="9">
        <v>349.59</v>
      </c>
      <c r="AH111" s="9">
        <v>349.59</v>
      </c>
      <c r="AI111" s="9">
        <v>349.59</v>
      </c>
      <c r="AJ111" s="9">
        <v>349.59</v>
      </c>
      <c r="AK111" s="9">
        <v>349.59</v>
      </c>
    </row>
    <row r="112" spans="1:37" x14ac:dyDescent="0.35">
      <c r="A112" s="9" t="s">
        <v>4</v>
      </c>
      <c r="B112" s="9">
        <v>379.15</v>
      </c>
      <c r="C112" s="9">
        <v>529.92999999999995</v>
      </c>
      <c r="D112" s="9">
        <v>714.44</v>
      </c>
      <c r="E112" s="9">
        <v>998.89</v>
      </c>
      <c r="F112" s="9">
        <v>1405.65</v>
      </c>
      <c r="G112" s="9">
        <v>2094.9499999999998</v>
      </c>
      <c r="H112" s="9">
        <v>2210.42</v>
      </c>
      <c r="I112" s="9">
        <v>2481.6999999999998</v>
      </c>
      <c r="J112" s="9">
        <v>3087.82</v>
      </c>
      <c r="K112" s="9">
        <v>3527.25</v>
      </c>
      <c r="L112" s="9">
        <v>3615.46</v>
      </c>
      <c r="M112" s="9">
        <v>4049.95</v>
      </c>
      <c r="N112" s="9">
        <v>4570.8599999999997</v>
      </c>
      <c r="O112" s="9">
        <v>4930.59</v>
      </c>
      <c r="P112" s="9">
        <v>5430.44</v>
      </c>
      <c r="Q112" s="9">
        <v>5507.53</v>
      </c>
      <c r="R112" s="9">
        <v>5584.62</v>
      </c>
      <c r="S112" s="9">
        <v>5661.7</v>
      </c>
      <c r="T112" s="9">
        <v>5738.79</v>
      </c>
      <c r="U112" s="9">
        <v>5815.88</v>
      </c>
      <c r="V112" s="9">
        <v>5892.97</v>
      </c>
      <c r="W112" s="9">
        <v>5970.06</v>
      </c>
      <c r="X112" s="9">
        <v>6047.15</v>
      </c>
      <c r="Y112" s="9">
        <v>6124.23</v>
      </c>
      <c r="Z112" s="9">
        <v>6201.32</v>
      </c>
      <c r="AA112" s="9">
        <v>6278.41</v>
      </c>
      <c r="AB112" s="9">
        <v>6355.5</v>
      </c>
      <c r="AC112" s="9">
        <v>6432.58</v>
      </c>
      <c r="AD112" s="9">
        <v>6509.67</v>
      </c>
      <c r="AE112" s="9">
        <v>6586.76</v>
      </c>
      <c r="AF112" s="9">
        <v>6598.41</v>
      </c>
      <c r="AG112" s="9">
        <v>6598.41</v>
      </c>
      <c r="AH112" s="9">
        <v>6598.41</v>
      </c>
      <c r="AI112" s="9">
        <v>6598.41</v>
      </c>
      <c r="AJ112" s="9">
        <v>6598.41</v>
      </c>
      <c r="AK112" s="9">
        <v>6598.41</v>
      </c>
    </row>
    <row r="113" spans="1:37" x14ac:dyDescent="0.35">
      <c r="A113" s="9" t="s">
        <v>76</v>
      </c>
      <c r="B113" s="9">
        <v>2116.98</v>
      </c>
      <c r="C113" s="9">
        <v>2116.98</v>
      </c>
      <c r="D113" s="9">
        <v>2116.98</v>
      </c>
      <c r="E113" s="9">
        <v>1985.83</v>
      </c>
      <c r="F113" s="9">
        <v>1603.34</v>
      </c>
      <c r="G113" s="9">
        <v>1809.65</v>
      </c>
      <c r="H113" s="9">
        <v>1952.45</v>
      </c>
      <c r="I113" s="9">
        <v>2543.02</v>
      </c>
      <c r="J113" s="9">
        <v>1966.41</v>
      </c>
      <c r="K113" s="9">
        <v>1371.45</v>
      </c>
      <c r="L113" s="9">
        <v>1371.45</v>
      </c>
      <c r="M113" s="9">
        <v>1371.45</v>
      </c>
      <c r="N113" s="9">
        <v>1371.45</v>
      </c>
      <c r="O113" s="9">
        <v>1371.45</v>
      </c>
      <c r="P113" s="9">
        <v>1371.45</v>
      </c>
      <c r="Q113" s="9">
        <v>1371.45</v>
      </c>
      <c r="R113" s="9">
        <v>1371.45</v>
      </c>
      <c r="S113" s="9">
        <v>1371.45</v>
      </c>
      <c r="T113" s="9">
        <v>1371.45</v>
      </c>
      <c r="U113" s="9">
        <v>1371.45</v>
      </c>
      <c r="V113" s="9">
        <v>1371.45</v>
      </c>
      <c r="W113" s="9">
        <v>1371.45</v>
      </c>
      <c r="X113" s="9">
        <v>1371.45</v>
      </c>
      <c r="Y113" s="9">
        <v>1371.45</v>
      </c>
      <c r="Z113" s="9">
        <v>1371.45</v>
      </c>
      <c r="AA113" s="9">
        <v>1371.45</v>
      </c>
      <c r="AB113" s="9">
        <v>1371.45</v>
      </c>
      <c r="AC113" s="9">
        <v>1371.45</v>
      </c>
      <c r="AD113" s="9">
        <v>1371.45</v>
      </c>
      <c r="AE113" s="9">
        <v>1371.45</v>
      </c>
      <c r="AF113" s="9">
        <v>1371.45</v>
      </c>
      <c r="AG113" s="9">
        <v>1371.45</v>
      </c>
      <c r="AH113" s="9">
        <v>1371.45</v>
      </c>
      <c r="AI113" s="9">
        <v>1371.45</v>
      </c>
      <c r="AJ113" s="9">
        <v>1371.45</v>
      </c>
      <c r="AK113" s="9">
        <v>1371.45</v>
      </c>
    </row>
    <row r="115" spans="1:37" ht="18.5" x14ac:dyDescent="0.45">
      <c r="A115" s="10" t="s">
        <v>85</v>
      </c>
    </row>
    <row r="116" spans="1:37" x14ac:dyDescent="0.35">
      <c r="A116" s="9" t="s">
        <v>34</v>
      </c>
      <c r="B116" s="9" t="s">
        <v>35</v>
      </c>
      <c r="C116" s="9" t="s">
        <v>36</v>
      </c>
      <c r="D116" s="9" t="s">
        <v>37</v>
      </c>
      <c r="E116" s="9" t="s">
        <v>38</v>
      </c>
      <c r="F116" s="9" t="s">
        <v>39</v>
      </c>
      <c r="G116" s="9" t="s">
        <v>40</v>
      </c>
      <c r="H116" s="9" t="s">
        <v>41</v>
      </c>
      <c r="I116" s="9" t="s">
        <v>42</v>
      </c>
      <c r="J116" s="9" t="s">
        <v>43</v>
      </c>
      <c r="K116" s="9" t="s">
        <v>44</v>
      </c>
      <c r="L116" s="9" t="s">
        <v>45</v>
      </c>
      <c r="M116" s="9" t="s">
        <v>46</v>
      </c>
      <c r="N116" s="9" t="s">
        <v>47</v>
      </c>
      <c r="O116" s="9" t="s">
        <v>48</v>
      </c>
      <c r="P116" s="9" t="s">
        <v>49</v>
      </c>
      <c r="Q116" s="9" t="s">
        <v>50</v>
      </c>
      <c r="R116" s="9" t="s">
        <v>51</v>
      </c>
      <c r="S116" s="9" t="s">
        <v>52</v>
      </c>
      <c r="T116" s="9" t="s">
        <v>53</v>
      </c>
      <c r="U116" s="9" t="s">
        <v>54</v>
      </c>
      <c r="V116" s="9" t="s">
        <v>55</v>
      </c>
      <c r="W116" s="9" t="s">
        <v>56</v>
      </c>
      <c r="X116" s="9" t="s">
        <v>57</v>
      </c>
      <c r="Y116" s="9" t="s">
        <v>58</v>
      </c>
      <c r="Z116" s="9" t="s">
        <v>59</v>
      </c>
      <c r="AA116" s="9" t="s">
        <v>60</v>
      </c>
      <c r="AB116" s="9" t="s">
        <v>61</v>
      </c>
      <c r="AC116" s="9" t="s">
        <v>62</v>
      </c>
      <c r="AD116" s="9" t="s">
        <v>63</v>
      </c>
      <c r="AE116" s="9" t="s">
        <v>64</v>
      </c>
      <c r="AF116" s="9" t="s">
        <v>65</v>
      </c>
      <c r="AG116" s="9" t="s">
        <v>66</v>
      </c>
      <c r="AH116" s="9" t="s">
        <v>67</v>
      </c>
      <c r="AI116" s="9" t="s">
        <v>68</v>
      </c>
      <c r="AJ116" s="9" t="s">
        <v>69</v>
      </c>
      <c r="AK116" s="9" t="s">
        <v>70</v>
      </c>
    </row>
    <row r="117" spans="1:37" x14ac:dyDescent="0.35">
      <c r="A117" s="9" t="s">
        <v>71</v>
      </c>
      <c r="B117" s="9">
        <v>61.75</v>
      </c>
      <c r="C117" s="9">
        <v>61.75</v>
      </c>
      <c r="D117" s="9">
        <v>61.75</v>
      </c>
      <c r="E117" s="9">
        <v>63.06</v>
      </c>
      <c r="F117" s="9">
        <v>679.79</v>
      </c>
      <c r="G117" s="9">
        <v>447.1</v>
      </c>
      <c r="H117" s="9">
        <v>423.34</v>
      </c>
      <c r="I117" s="9">
        <v>725.41</v>
      </c>
      <c r="J117" s="9">
        <v>599.39</v>
      </c>
      <c r="K117" s="9">
        <v>627.12</v>
      </c>
      <c r="L117" s="9">
        <v>481</v>
      </c>
      <c r="M117" s="9">
        <v>481.41</v>
      </c>
      <c r="N117" s="9">
        <v>455.16</v>
      </c>
      <c r="O117" s="9">
        <v>476.65</v>
      </c>
      <c r="P117" s="9">
        <v>500.99</v>
      </c>
      <c r="Q117" s="9">
        <v>504.69</v>
      </c>
      <c r="R117" s="9">
        <v>503.63</v>
      </c>
      <c r="S117" s="9">
        <v>510.58</v>
      </c>
      <c r="T117" s="9">
        <v>525.23</v>
      </c>
      <c r="U117" s="9">
        <v>499.3</v>
      </c>
      <c r="V117" s="9">
        <v>499.57</v>
      </c>
      <c r="W117" s="9">
        <v>501.24</v>
      </c>
      <c r="X117" s="9">
        <v>450.11</v>
      </c>
      <c r="Y117" s="9">
        <v>451.38</v>
      </c>
      <c r="Z117" s="9">
        <v>452.28</v>
      </c>
      <c r="AA117" s="9">
        <v>447.51</v>
      </c>
      <c r="AB117" s="9">
        <v>501.33</v>
      </c>
      <c r="AC117" s="9">
        <v>503.03</v>
      </c>
      <c r="AD117" s="9">
        <v>503.43</v>
      </c>
      <c r="AE117" s="9">
        <v>504.23</v>
      </c>
      <c r="AF117" s="9">
        <v>504.03</v>
      </c>
      <c r="AG117" s="9">
        <v>504.45</v>
      </c>
      <c r="AH117" s="9">
        <v>504.48</v>
      </c>
      <c r="AI117" s="9">
        <v>510.77</v>
      </c>
      <c r="AJ117" s="9">
        <v>523.59</v>
      </c>
      <c r="AK117" s="9">
        <v>588.67999999999995</v>
      </c>
    </row>
    <row r="118" spans="1:37" x14ac:dyDescent="0.35">
      <c r="A118" s="9" t="s">
        <v>72</v>
      </c>
      <c r="B118" s="9">
        <v>409.8</v>
      </c>
      <c r="C118" s="9">
        <v>409.8</v>
      </c>
      <c r="D118" s="9">
        <v>409.8</v>
      </c>
      <c r="E118" s="9">
        <v>562.54999999999995</v>
      </c>
      <c r="F118" s="9">
        <v>1027.28</v>
      </c>
      <c r="G118" s="9">
        <v>951.43</v>
      </c>
      <c r="H118" s="9">
        <v>849.99</v>
      </c>
      <c r="I118" s="9">
        <v>853.11</v>
      </c>
      <c r="J118" s="9">
        <v>950.59</v>
      </c>
      <c r="K118" s="9">
        <v>136.91</v>
      </c>
      <c r="L118" s="9">
        <v>114.3</v>
      </c>
      <c r="M118" s="9">
        <v>110.62</v>
      </c>
      <c r="N118" s="9">
        <v>102.77</v>
      </c>
      <c r="O118" s="9">
        <v>102.78</v>
      </c>
      <c r="P118" s="9">
        <v>113.81</v>
      </c>
      <c r="Q118" s="9">
        <v>113.86</v>
      </c>
      <c r="R118" s="9">
        <v>113.84</v>
      </c>
      <c r="S118" s="9">
        <v>113.9</v>
      </c>
      <c r="T118" s="9">
        <v>113.91</v>
      </c>
      <c r="U118" s="9">
        <v>113.75</v>
      </c>
      <c r="V118" s="9">
        <v>113.75</v>
      </c>
      <c r="W118" s="9">
        <v>113.78</v>
      </c>
      <c r="X118" s="9">
        <v>105.98</v>
      </c>
      <c r="Y118" s="9">
        <v>106.01</v>
      </c>
      <c r="Z118" s="9">
        <v>106.03</v>
      </c>
      <c r="AA118" s="9">
        <v>105.95</v>
      </c>
      <c r="AB118" s="9">
        <v>113.84</v>
      </c>
      <c r="AC118" s="9">
        <v>113.88</v>
      </c>
      <c r="AD118" s="9">
        <v>113.89</v>
      </c>
      <c r="AE118" s="9">
        <v>113.91</v>
      </c>
      <c r="AF118" s="9">
        <v>113.9</v>
      </c>
      <c r="AG118" s="9">
        <v>113.91</v>
      </c>
      <c r="AH118" s="9">
        <v>113.91</v>
      </c>
      <c r="AI118" s="9">
        <v>113.92</v>
      </c>
      <c r="AJ118" s="9">
        <v>179.13</v>
      </c>
      <c r="AK118" s="9">
        <v>179.14</v>
      </c>
    </row>
    <row r="119" spans="1:37" x14ac:dyDescent="0.35">
      <c r="A119" s="9" t="s">
        <v>73</v>
      </c>
      <c r="B119" s="9">
        <v>1664.18</v>
      </c>
      <c r="C119" s="9">
        <v>1664.18</v>
      </c>
      <c r="D119" s="9">
        <v>1664.18</v>
      </c>
      <c r="E119" s="9">
        <v>2187.73</v>
      </c>
      <c r="F119" s="9">
        <v>1698.66</v>
      </c>
      <c r="G119" s="9">
        <v>1635.78</v>
      </c>
      <c r="H119" s="9">
        <v>110.81</v>
      </c>
      <c r="I119" s="9">
        <v>78.75</v>
      </c>
      <c r="J119" s="9">
        <v>229.21</v>
      </c>
      <c r="K119" s="9">
        <v>230.52</v>
      </c>
      <c r="L119" s="9">
        <v>234.23</v>
      </c>
      <c r="M119" s="9">
        <v>302.60000000000002</v>
      </c>
      <c r="N119" s="9">
        <v>301.60000000000002</v>
      </c>
      <c r="O119" s="9">
        <v>302</v>
      </c>
      <c r="P119" s="9">
        <v>1058.9000000000001</v>
      </c>
      <c r="Q119" s="9">
        <v>1065.5999999999999</v>
      </c>
      <c r="R119" s="9">
        <v>1826.2</v>
      </c>
      <c r="S119" s="9">
        <v>1838.4</v>
      </c>
      <c r="T119" s="9">
        <v>1841.6</v>
      </c>
      <c r="U119" s="9">
        <v>1805.9</v>
      </c>
      <c r="V119" s="9">
        <v>1806.7</v>
      </c>
      <c r="W119" s="9">
        <v>1880.6</v>
      </c>
      <c r="X119" s="9">
        <v>1885.4</v>
      </c>
      <c r="Y119" s="9">
        <v>1891.7</v>
      </c>
      <c r="Z119" s="9">
        <v>1896.2</v>
      </c>
      <c r="AA119" s="9">
        <v>1874.8</v>
      </c>
      <c r="AB119" s="9">
        <v>1901.7</v>
      </c>
      <c r="AC119" s="9">
        <v>1910.1</v>
      </c>
      <c r="AD119" s="9">
        <v>1912.1</v>
      </c>
      <c r="AE119" s="9">
        <v>1916</v>
      </c>
      <c r="AF119" s="9">
        <v>1915</v>
      </c>
      <c r="AG119" s="9">
        <v>1985</v>
      </c>
      <c r="AH119" s="9">
        <v>1985.1</v>
      </c>
      <c r="AI119" s="9">
        <v>1987.2</v>
      </c>
      <c r="AJ119" s="9">
        <v>1996.1</v>
      </c>
      <c r="AK119" s="9">
        <v>2000.9</v>
      </c>
    </row>
    <row r="120" spans="1:37" x14ac:dyDescent="0.35">
      <c r="A120" s="9" t="s">
        <v>2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x14ac:dyDescent="0.35">
      <c r="A121" s="9" t="s">
        <v>3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</row>
    <row r="122" spans="1:37" x14ac:dyDescent="0.35">
      <c r="A122" s="9" t="s">
        <v>74</v>
      </c>
      <c r="B122" s="9">
        <v>3110.5</v>
      </c>
      <c r="C122" s="9">
        <v>3110.5</v>
      </c>
      <c r="D122" s="9">
        <v>3110.5</v>
      </c>
      <c r="E122" s="9">
        <v>2352.5</v>
      </c>
      <c r="F122" s="9">
        <v>2589.6</v>
      </c>
      <c r="G122" s="9">
        <v>3892.3</v>
      </c>
      <c r="H122" s="9">
        <v>4081.3</v>
      </c>
      <c r="I122" s="9">
        <v>3894.2</v>
      </c>
      <c r="J122" s="9">
        <v>3905</v>
      </c>
      <c r="K122" s="9">
        <v>3220.6</v>
      </c>
      <c r="L122" s="9">
        <v>3179.4</v>
      </c>
      <c r="M122" s="9">
        <v>3191.3</v>
      </c>
      <c r="N122" s="9">
        <v>3460.6</v>
      </c>
      <c r="O122" s="9">
        <v>3464.9</v>
      </c>
      <c r="P122" s="9">
        <v>3783.2</v>
      </c>
      <c r="Q122" s="9">
        <v>3831.4</v>
      </c>
      <c r="R122" s="9">
        <v>4105.8</v>
      </c>
      <c r="S122" s="9">
        <v>4139.1000000000004</v>
      </c>
      <c r="T122" s="9">
        <v>4437.3999999999996</v>
      </c>
      <c r="U122" s="9">
        <v>4345.3</v>
      </c>
      <c r="V122" s="9">
        <v>4633.8</v>
      </c>
      <c r="W122" s="9">
        <v>4656.3</v>
      </c>
      <c r="X122" s="9">
        <v>4895.2</v>
      </c>
      <c r="Y122" s="9">
        <v>4911.3999999999996</v>
      </c>
      <c r="Z122" s="9">
        <v>5211.2</v>
      </c>
      <c r="AA122" s="9">
        <v>5144.7</v>
      </c>
      <c r="AB122" s="9">
        <v>5512.2</v>
      </c>
      <c r="AC122" s="9">
        <v>5536.3</v>
      </c>
      <c r="AD122" s="9">
        <v>5829.4</v>
      </c>
      <c r="AE122" s="9">
        <v>5841.5</v>
      </c>
      <c r="AF122" s="9">
        <v>6126.5</v>
      </c>
      <c r="AG122" s="9">
        <v>6133.1</v>
      </c>
      <c r="AH122" s="9">
        <v>6493.9</v>
      </c>
      <c r="AI122" s="9">
        <v>6500.8</v>
      </c>
      <c r="AJ122" s="9">
        <v>6508.6</v>
      </c>
      <c r="AK122" s="9">
        <v>6515.9</v>
      </c>
    </row>
    <row r="123" spans="1:37" x14ac:dyDescent="0.35">
      <c r="A123" s="9" t="s">
        <v>75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0.87</v>
      </c>
      <c r="L123" s="9">
        <v>2.59</v>
      </c>
      <c r="M123" s="9">
        <v>2.59</v>
      </c>
      <c r="N123" s="9">
        <v>2.58</v>
      </c>
      <c r="O123" s="9">
        <v>9.39</v>
      </c>
      <c r="P123" s="9">
        <v>9.32</v>
      </c>
      <c r="Q123" s="9">
        <v>9.3800000000000008</v>
      </c>
      <c r="R123" s="9">
        <v>9.36</v>
      </c>
      <c r="S123" s="9">
        <v>9.42</v>
      </c>
      <c r="T123" s="9">
        <v>16.27</v>
      </c>
      <c r="U123" s="9">
        <v>15.96</v>
      </c>
      <c r="V123" s="9">
        <v>15.96</v>
      </c>
      <c r="W123" s="9">
        <v>16.02</v>
      </c>
      <c r="X123" s="9">
        <v>16.059999999999999</v>
      </c>
      <c r="Y123" s="9">
        <v>22.89</v>
      </c>
      <c r="Z123" s="9">
        <v>22.94</v>
      </c>
      <c r="AA123" s="9">
        <v>22.68</v>
      </c>
      <c r="AB123" s="9">
        <v>22.74</v>
      </c>
      <c r="AC123" s="9">
        <v>22.84</v>
      </c>
      <c r="AD123" s="9">
        <v>29.63</v>
      </c>
      <c r="AE123" s="9">
        <v>29.7</v>
      </c>
      <c r="AF123" s="9">
        <v>29.68</v>
      </c>
      <c r="AG123" s="9">
        <v>29.71</v>
      </c>
      <c r="AH123" s="9">
        <v>29.72</v>
      </c>
      <c r="AI123" s="9">
        <v>36.54</v>
      </c>
      <c r="AJ123" s="9">
        <v>36.58</v>
      </c>
      <c r="AK123" s="9">
        <v>36.619999999999997</v>
      </c>
    </row>
    <row r="124" spans="1:37" x14ac:dyDescent="0.35">
      <c r="A124" s="9" t="s">
        <v>4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122.71</v>
      </c>
      <c r="H124" s="9">
        <v>186.86</v>
      </c>
      <c r="I124" s="9">
        <v>157.68</v>
      </c>
      <c r="J124" s="9">
        <v>125.29</v>
      </c>
      <c r="K124" s="9">
        <v>444.08</v>
      </c>
      <c r="L124" s="9">
        <v>629.09</v>
      </c>
      <c r="M124" s="9">
        <v>767.63</v>
      </c>
      <c r="N124" s="9">
        <v>1187.28</v>
      </c>
      <c r="O124" s="9">
        <v>1326.6</v>
      </c>
      <c r="P124" s="9">
        <v>1315.77</v>
      </c>
      <c r="Q124" s="9">
        <v>1324.09</v>
      </c>
      <c r="R124" s="9">
        <v>1321.54</v>
      </c>
      <c r="S124" s="9">
        <v>1335.23</v>
      </c>
      <c r="T124" s="9">
        <v>1476.85</v>
      </c>
      <c r="U124" s="9">
        <v>1442.68</v>
      </c>
      <c r="V124" s="9">
        <v>1443.32</v>
      </c>
      <c r="W124" s="9">
        <v>1448.54</v>
      </c>
      <c r="X124" s="9">
        <v>1452.19</v>
      </c>
      <c r="Y124" s="9">
        <v>1594.15</v>
      </c>
      <c r="Z124" s="9">
        <v>1597.89</v>
      </c>
      <c r="AA124" s="9">
        <v>1579.95</v>
      </c>
      <c r="AB124" s="9">
        <v>1584.05</v>
      </c>
      <c r="AC124" s="9">
        <v>1591.11</v>
      </c>
      <c r="AD124" s="9">
        <v>1729.75</v>
      </c>
      <c r="AE124" s="9">
        <v>1739.22</v>
      </c>
      <c r="AF124" s="9">
        <v>1829.79</v>
      </c>
      <c r="AG124" s="9">
        <v>1831.79</v>
      </c>
      <c r="AH124" s="9">
        <v>1831.91</v>
      </c>
      <c r="AI124" s="9">
        <v>1879.72</v>
      </c>
      <c r="AJ124" s="9">
        <v>1881.76</v>
      </c>
      <c r="AK124" s="9">
        <v>1883.85</v>
      </c>
    </row>
    <row r="125" spans="1:37" x14ac:dyDescent="0.35">
      <c r="A125" s="9" t="s">
        <v>76</v>
      </c>
      <c r="B125" s="9">
        <v>63631.55</v>
      </c>
      <c r="C125" s="9">
        <v>63621.73</v>
      </c>
      <c r="D125" s="9">
        <v>64210.62</v>
      </c>
      <c r="E125" s="9">
        <v>60647.86</v>
      </c>
      <c r="F125" s="9">
        <v>55754.68</v>
      </c>
      <c r="G125" s="9">
        <v>53040.81</v>
      </c>
      <c r="H125" s="9">
        <v>60541.85</v>
      </c>
      <c r="I125" s="9">
        <v>64643.62</v>
      </c>
      <c r="J125" s="9">
        <v>59115.33</v>
      </c>
      <c r="K125" s="9">
        <v>63202.36</v>
      </c>
      <c r="L125" s="9">
        <v>66660.149999999994</v>
      </c>
      <c r="M125" s="9">
        <v>67431.149999999994</v>
      </c>
      <c r="N125" s="9">
        <v>67438.7</v>
      </c>
      <c r="O125" s="9">
        <v>67728.39</v>
      </c>
      <c r="P125" s="9">
        <v>67435.3</v>
      </c>
      <c r="Q125" s="9">
        <v>68044.28</v>
      </c>
      <c r="R125" s="9">
        <v>67924.7</v>
      </c>
      <c r="S125" s="9">
        <v>68395.789999999994</v>
      </c>
      <c r="T125" s="9">
        <v>68502.759999999995</v>
      </c>
      <c r="U125" s="9">
        <v>72602.210000000006</v>
      </c>
      <c r="V125" s="9">
        <v>72837.98</v>
      </c>
      <c r="W125" s="9">
        <v>73087.34</v>
      </c>
      <c r="X125" s="9">
        <v>73262.94</v>
      </c>
      <c r="Y125" s="9">
        <v>73495.149999999994</v>
      </c>
      <c r="Z125" s="9">
        <v>73658.94</v>
      </c>
      <c r="AA125" s="9">
        <v>75053.100000000006</v>
      </c>
      <c r="AB125" s="9">
        <v>75238.509999999995</v>
      </c>
      <c r="AC125" s="9">
        <v>75555.5</v>
      </c>
      <c r="AD125" s="9">
        <v>75630.95</v>
      </c>
      <c r="AE125" s="9">
        <v>75831.39</v>
      </c>
      <c r="AF125" s="9">
        <v>76000.86</v>
      </c>
      <c r="AG125" s="9">
        <v>76072.3</v>
      </c>
      <c r="AH125" s="9">
        <v>76075.320000000007</v>
      </c>
      <c r="AI125" s="9">
        <v>76145.81</v>
      </c>
      <c r="AJ125" s="9">
        <v>76217.119999999995</v>
      </c>
      <c r="AK125" s="9">
        <v>76290.259999999995</v>
      </c>
    </row>
    <row r="127" spans="1:37" ht="18.5" x14ac:dyDescent="0.45">
      <c r="A127" s="10" t="s">
        <v>86</v>
      </c>
    </row>
    <row r="128" spans="1:37" x14ac:dyDescent="0.35">
      <c r="A128" s="9" t="s">
        <v>34</v>
      </c>
      <c r="B128" s="9" t="s">
        <v>35</v>
      </c>
      <c r="C128" s="9" t="s">
        <v>36</v>
      </c>
      <c r="D128" s="9" t="s">
        <v>37</v>
      </c>
      <c r="E128" s="9" t="s">
        <v>38</v>
      </c>
      <c r="F128" s="9" t="s">
        <v>39</v>
      </c>
      <c r="G128" s="9" t="s">
        <v>40</v>
      </c>
      <c r="H128" s="9" t="s">
        <v>41</v>
      </c>
      <c r="I128" s="9" t="s">
        <v>42</v>
      </c>
      <c r="J128" s="9" t="s">
        <v>43</v>
      </c>
      <c r="K128" s="9" t="s">
        <v>44</v>
      </c>
      <c r="L128" s="9" t="s">
        <v>45</v>
      </c>
      <c r="M128" s="9" t="s">
        <v>46</v>
      </c>
      <c r="N128" s="9" t="s">
        <v>47</v>
      </c>
      <c r="O128" s="9" t="s">
        <v>48</v>
      </c>
      <c r="P128" s="9" t="s">
        <v>49</v>
      </c>
      <c r="Q128" s="9" t="s">
        <v>50</v>
      </c>
      <c r="R128" s="9" t="s">
        <v>51</v>
      </c>
      <c r="S128" s="9" t="s">
        <v>52</v>
      </c>
      <c r="T128" s="9" t="s">
        <v>53</v>
      </c>
      <c r="U128" s="9" t="s">
        <v>54</v>
      </c>
      <c r="V128" s="9" t="s">
        <v>55</v>
      </c>
      <c r="W128" s="9" t="s">
        <v>56</v>
      </c>
      <c r="X128" s="9" t="s">
        <v>57</v>
      </c>
      <c r="Y128" s="9" t="s">
        <v>58</v>
      </c>
      <c r="Z128" s="9" t="s">
        <v>59</v>
      </c>
      <c r="AA128" s="9" t="s">
        <v>60</v>
      </c>
      <c r="AB128" s="9" t="s">
        <v>61</v>
      </c>
      <c r="AC128" s="9" t="s">
        <v>62</v>
      </c>
      <c r="AD128" s="9" t="s">
        <v>63</v>
      </c>
      <c r="AE128" s="9" t="s">
        <v>64</v>
      </c>
      <c r="AF128" s="9" t="s">
        <v>65</v>
      </c>
      <c r="AG128" s="9" t="s">
        <v>66</v>
      </c>
      <c r="AH128" s="9" t="s">
        <v>67</v>
      </c>
      <c r="AI128" s="9" t="s">
        <v>68</v>
      </c>
      <c r="AJ128" s="9" t="s">
        <v>69</v>
      </c>
      <c r="AK128" s="9" t="s">
        <v>70</v>
      </c>
    </row>
    <row r="129" spans="1:37" x14ac:dyDescent="0.35">
      <c r="A129" s="9" t="s">
        <v>71</v>
      </c>
      <c r="B129" s="9">
        <v>526.62</v>
      </c>
      <c r="C129" s="9">
        <v>526.62</v>
      </c>
      <c r="D129" s="9">
        <v>526.62</v>
      </c>
      <c r="E129" s="9">
        <v>677.02</v>
      </c>
      <c r="F129" s="9">
        <v>475.17</v>
      </c>
      <c r="G129" s="9">
        <v>670.08</v>
      </c>
      <c r="H129" s="9">
        <v>647.21</v>
      </c>
      <c r="I129" s="9">
        <v>774.51</v>
      </c>
      <c r="J129" s="9">
        <v>938.88</v>
      </c>
      <c r="K129" s="9">
        <v>2683.01</v>
      </c>
      <c r="L129" s="9">
        <v>2740.03</v>
      </c>
      <c r="M129" s="9">
        <v>1809.18</v>
      </c>
      <c r="N129" s="9">
        <v>2684.43</v>
      </c>
      <c r="O129" s="9">
        <v>2829.52</v>
      </c>
      <c r="P129" s="9">
        <v>2358.9299999999998</v>
      </c>
      <c r="Q129" s="9">
        <v>1533.52</v>
      </c>
      <c r="R129" s="9">
        <v>2154.88</v>
      </c>
      <c r="S129" s="9">
        <v>871.18</v>
      </c>
      <c r="T129" s="9">
        <v>513.91</v>
      </c>
      <c r="U129" s="9">
        <v>583.11</v>
      </c>
      <c r="V129" s="9">
        <v>1.19</v>
      </c>
      <c r="W129" s="9">
        <v>624.27</v>
      </c>
      <c r="X129" s="9">
        <v>655.98</v>
      </c>
      <c r="Y129" s="9">
        <v>1794.33</v>
      </c>
      <c r="Z129" s="9">
        <v>1.19</v>
      </c>
      <c r="AA129" s="9">
        <v>1.19</v>
      </c>
      <c r="AB129" s="9">
        <v>1.19</v>
      </c>
      <c r="AC129" s="9">
        <v>1.19</v>
      </c>
      <c r="AD129" s="9">
        <v>1.19</v>
      </c>
      <c r="AE129" s="9">
        <v>1.19</v>
      </c>
      <c r="AF129" s="9">
        <v>1.19</v>
      </c>
      <c r="AG129" s="9">
        <v>1.19</v>
      </c>
      <c r="AH129" s="9">
        <v>1.19</v>
      </c>
      <c r="AI129" s="9">
        <v>1.19</v>
      </c>
      <c r="AJ129" s="9">
        <v>1.19</v>
      </c>
      <c r="AK129" s="9">
        <v>1.19</v>
      </c>
    </row>
    <row r="130" spans="1:37" x14ac:dyDescent="0.35">
      <c r="A130" s="9" t="s">
        <v>72</v>
      </c>
      <c r="B130" s="9">
        <v>1051.97</v>
      </c>
      <c r="C130" s="9">
        <v>1051.97</v>
      </c>
      <c r="D130" s="9">
        <v>1051.97</v>
      </c>
      <c r="E130" s="9">
        <v>977.46</v>
      </c>
      <c r="F130" s="9">
        <v>913.41</v>
      </c>
      <c r="G130" s="9">
        <v>659.73</v>
      </c>
      <c r="H130" s="9">
        <v>671.43</v>
      </c>
      <c r="I130" s="9">
        <v>744.7</v>
      </c>
      <c r="J130" s="9">
        <v>815.95</v>
      </c>
      <c r="K130" s="9">
        <v>1999.54</v>
      </c>
      <c r="L130" s="9">
        <v>2256.04</v>
      </c>
      <c r="M130" s="9">
        <v>3084.12</v>
      </c>
      <c r="N130" s="9">
        <v>2619.5700000000002</v>
      </c>
      <c r="O130" s="9">
        <v>2792.52</v>
      </c>
      <c r="P130" s="9">
        <v>2288.46</v>
      </c>
      <c r="Q130" s="9">
        <v>1423.66</v>
      </c>
      <c r="R130" s="9">
        <v>1925.71</v>
      </c>
      <c r="S130" s="9">
        <v>942.5</v>
      </c>
      <c r="T130" s="9">
        <v>852.74</v>
      </c>
      <c r="U130" s="9">
        <v>852.74</v>
      </c>
      <c r="V130" s="9">
        <v>852.74</v>
      </c>
      <c r="W130" s="9">
        <v>852.74</v>
      </c>
      <c r="X130" s="9">
        <v>853.14</v>
      </c>
      <c r="Y130" s="9">
        <v>1674.51</v>
      </c>
      <c r="Z130" s="9">
        <v>852.74</v>
      </c>
      <c r="AA130" s="9">
        <v>852.74</v>
      </c>
      <c r="AB130" s="9">
        <v>852.74</v>
      </c>
      <c r="AC130" s="9">
        <v>852.74</v>
      </c>
      <c r="AD130" s="9">
        <v>852.74</v>
      </c>
      <c r="AE130" s="9">
        <v>852.74</v>
      </c>
      <c r="AF130" s="9">
        <v>852.74</v>
      </c>
      <c r="AG130" s="9">
        <v>852.74</v>
      </c>
      <c r="AH130" s="9">
        <v>852.74</v>
      </c>
      <c r="AI130" s="9">
        <v>852.74</v>
      </c>
      <c r="AJ130" s="9">
        <v>852.74</v>
      </c>
      <c r="AK130" s="9">
        <v>852.74</v>
      </c>
    </row>
    <row r="131" spans="1:37" x14ac:dyDescent="0.35">
      <c r="A131" s="9" t="s">
        <v>73</v>
      </c>
      <c r="B131" s="9">
        <v>2826.94</v>
      </c>
      <c r="C131" s="9">
        <v>2826.94</v>
      </c>
      <c r="D131" s="9">
        <v>2826.94</v>
      </c>
      <c r="E131" s="9">
        <v>3221.99</v>
      </c>
      <c r="F131" s="9">
        <v>2405.71</v>
      </c>
      <c r="G131" s="9">
        <v>2560.9499999999998</v>
      </c>
      <c r="H131" s="9">
        <v>2840.79</v>
      </c>
      <c r="I131" s="9">
        <v>3177.25</v>
      </c>
      <c r="J131" s="9">
        <v>3190.41</v>
      </c>
      <c r="K131" s="9">
        <v>3820.83</v>
      </c>
      <c r="L131" s="9">
        <v>3820.83</v>
      </c>
      <c r="M131" s="9">
        <v>3820.83</v>
      </c>
      <c r="N131" s="9">
        <v>3820.84</v>
      </c>
      <c r="O131" s="9">
        <v>3820.84</v>
      </c>
      <c r="P131" s="9">
        <v>3820.83</v>
      </c>
      <c r="Q131" s="9">
        <v>5956.31</v>
      </c>
      <c r="R131" s="9">
        <v>5956.3</v>
      </c>
      <c r="S131" s="9">
        <v>8204.7800000000007</v>
      </c>
      <c r="T131" s="9">
        <v>8110.03</v>
      </c>
      <c r="U131" s="9">
        <v>8130.26</v>
      </c>
      <c r="V131" s="9">
        <v>10067.370000000001</v>
      </c>
      <c r="W131" s="9">
        <v>10407.459999999999</v>
      </c>
      <c r="X131" s="9">
        <v>10111.44</v>
      </c>
      <c r="Y131" s="9">
        <v>12754.93</v>
      </c>
      <c r="Z131" s="9">
        <v>16380.25</v>
      </c>
      <c r="AA131" s="9">
        <v>18231.990000000002</v>
      </c>
      <c r="AB131" s="9">
        <v>18275.560000000001</v>
      </c>
      <c r="AC131" s="9">
        <v>17269.62</v>
      </c>
      <c r="AD131" s="9">
        <v>17351.77</v>
      </c>
      <c r="AE131" s="9">
        <v>17480.759999999998</v>
      </c>
      <c r="AF131" s="9">
        <v>17998.2</v>
      </c>
      <c r="AG131" s="9">
        <v>18145.34</v>
      </c>
      <c r="AH131" s="9">
        <v>19576.060000000001</v>
      </c>
      <c r="AI131" s="9">
        <v>19640.12</v>
      </c>
      <c r="AJ131" s="9">
        <v>19655.03</v>
      </c>
      <c r="AK131" s="9">
        <v>19728.91</v>
      </c>
    </row>
    <row r="132" spans="1:37" x14ac:dyDescent="0.35">
      <c r="A132" s="9" t="s">
        <v>2</v>
      </c>
      <c r="B132" s="9">
        <v>12397.72</v>
      </c>
      <c r="C132" s="9">
        <v>12397.72</v>
      </c>
      <c r="D132" s="9">
        <v>12397.72</v>
      </c>
      <c r="E132" s="9">
        <v>12285.82</v>
      </c>
      <c r="F132" s="9">
        <v>13421.58</v>
      </c>
      <c r="G132" s="9">
        <v>12145.03</v>
      </c>
      <c r="H132" s="9">
        <v>11712.77</v>
      </c>
      <c r="I132" s="9">
        <v>11530.55</v>
      </c>
      <c r="J132" s="9">
        <v>11845.29</v>
      </c>
      <c r="K132" s="9">
        <v>12303.6</v>
      </c>
      <c r="L132" s="9">
        <v>12303.56</v>
      </c>
      <c r="M132" s="9">
        <v>12303.56</v>
      </c>
      <c r="N132" s="9">
        <v>12303.59</v>
      </c>
      <c r="O132" s="9">
        <v>12303.59</v>
      </c>
      <c r="P132" s="9">
        <v>12303.59</v>
      </c>
      <c r="Q132" s="9">
        <v>12303.59</v>
      </c>
      <c r="R132" s="9">
        <v>11236.01</v>
      </c>
      <c r="S132" s="9">
        <v>11226.83</v>
      </c>
      <c r="T132" s="9">
        <v>11960.62</v>
      </c>
      <c r="U132" s="9">
        <v>12045.92</v>
      </c>
      <c r="V132" s="9">
        <v>10658.88</v>
      </c>
      <c r="W132" s="9">
        <v>9786.11</v>
      </c>
      <c r="X132" s="9">
        <v>10128.58</v>
      </c>
      <c r="Y132" s="9">
        <v>5628.48</v>
      </c>
      <c r="Z132" s="9">
        <v>6030.02</v>
      </c>
      <c r="AA132" s="9">
        <v>4652.2700000000004</v>
      </c>
      <c r="AB132" s="9">
        <v>4728.34</v>
      </c>
      <c r="AC132" s="9">
        <v>6436.5</v>
      </c>
      <c r="AD132" s="9">
        <v>6459.7</v>
      </c>
      <c r="AE132" s="9">
        <v>6496.13</v>
      </c>
      <c r="AF132" s="9">
        <v>6199.14</v>
      </c>
      <c r="AG132" s="9">
        <v>6240.71</v>
      </c>
      <c r="AH132" s="9">
        <v>4201.21</v>
      </c>
      <c r="AI132" s="9">
        <v>4201.21</v>
      </c>
      <c r="AJ132" s="9">
        <v>4201.21</v>
      </c>
      <c r="AK132" s="9">
        <v>4201.21</v>
      </c>
    </row>
    <row r="133" spans="1:37" x14ac:dyDescent="0.35">
      <c r="A133" s="9" t="s">
        <v>3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</row>
    <row r="134" spans="1:37" x14ac:dyDescent="0.35">
      <c r="A134" s="9" t="s">
        <v>74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150.93</v>
      </c>
      <c r="N134" s="9">
        <v>150.93</v>
      </c>
      <c r="O134" s="9">
        <v>150.93</v>
      </c>
      <c r="P134" s="9">
        <v>150.93</v>
      </c>
      <c r="Q134" s="9">
        <v>150.93</v>
      </c>
      <c r="R134" s="9">
        <v>150.93</v>
      </c>
      <c r="S134" s="9">
        <v>150.93</v>
      </c>
      <c r="T134" s="9">
        <v>150.93</v>
      </c>
      <c r="U134" s="9">
        <v>150.93</v>
      </c>
      <c r="V134" s="9">
        <v>150.93</v>
      </c>
      <c r="W134" s="9">
        <v>150.93</v>
      </c>
      <c r="X134" s="9">
        <v>150.93</v>
      </c>
      <c r="Y134" s="9">
        <v>150.93</v>
      </c>
      <c r="Z134" s="9">
        <v>150.93</v>
      </c>
      <c r="AA134" s="9">
        <v>150.93</v>
      </c>
      <c r="AB134" s="9">
        <v>150.93</v>
      </c>
      <c r="AC134" s="9">
        <v>150.93</v>
      </c>
      <c r="AD134" s="9">
        <v>150.93</v>
      </c>
      <c r="AE134" s="9">
        <v>150.93</v>
      </c>
      <c r="AF134" s="9">
        <v>150.93</v>
      </c>
      <c r="AG134" s="9">
        <v>150.93</v>
      </c>
      <c r="AH134" s="9">
        <v>150.93</v>
      </c>
      <c r="AI134" s="9">
        <v>150.93</v>
      </c>
      <c r="AJ134" s="9">
        <v>150.93</v>
      </c>
      <c r="AK134" s="9">
        <v>150.93</v>
      </c>
    </row>
    <row r="135" spans="1:37" x14ac:dyDescent="0.35">
      <c r="A135" s="9" t="s">
        <v>75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0.68</v>
      </c>
      <c r="L135" s="9">
        <v>0.68</v>
      </c>
      <c r="M135" s="9">
        <v>0.68</v>
      </c>
      <c r="N135" s="9">
        <v>26.83</v>
      </c>
      <c r="O135" s="9">
        <v>26.83</v>
      </c>
      <c r="P135" s="9">
        <v>26.83</v>
      </c>
      <c r="Q135" s="9">
        <v>26.83</v>
      </c>
      <c r="R135" s="9">
        <v>26.83</v>
      </c>
      <c r="S135" s="9">
        <v>52.98</v>
      </c>
      <c r="T135" s="9">
        <v>52.98</v>
      </c>
      <c r="U135" s="9">
        <v>52.98</v>
      </c>
      <c r="V135" s="9">
        <v>52.98</v>
      </c>
      <c r="W135" s="9">
        <v>52.98</v>
      </c>
      <c r="X135" s="9">
        <v>79.13</v>
      </c>
      <c r="Y135" s="9">
        <v>79.13</v>
      </c>
      <c r="Z135" s="9">
        <v>79.13</v>
      </c>
      <c r="AA135" s="9">
        <v>79.13</v>
      </c>
      <c r="AB135" s="9">
        <v>79.13</v>
      </c>
      <c r="AC135" s="9">
        <v>105.28</v>
      </c>
      <c r="AD135" s="9">
        <v>105.28</v>
      </c>
      <c r="AE135" s="9">
        <v>105.28</v>
      </c>
      <c r="AF135" s="9">
        <v>105.28</v>
      </c>
      <c r="AG135" s="9">
        <v>105.28</v>
      </c>
      <c r="AH135" s="9">
        <v>131.43</v>
      </c>
      <c r="AI135" s="9">
        <v>131.43</v>
      </c>
      <c r="AJ135" s="9">
        <v>131.43</v>
      </c>
      <c r="AK135" s="9">
        <v>131.43</v>
      </c>
    </row>
    <row r="136" spans="1:37" x14ac:dyDescent="0.35">
      <c r="A136" s="9" t="s">
        <v>4</v>
      </c>
      <c r="B136" s="9">
        <v>378.4</v>
      </c>
      <c r="C136" s="9">
        <v>579.49</v>
      </c>
      <c r="D136" s="9">
        <v>579.49</v>
      </c>
      <c r="E136" s="9">
        <v>574.39</v>
      </c>
      <c r="F136" s="9">
        <v>578.58000000000004</v>
      </c>
      <c r="G136" s="9">
        <v>506.59</v>
      </c>
      <c r="H136" s="9">
        <v>608.32000000000005</v>
      </c>
      <c r="I136" s="9">
        <v>655.34</v>
      </c>
      <c r="J136" s="9">
        <v>718.49</v>
      </c>
      <c r="K136" s="9">
        <v>693.15</v>
      </c>
      <c r="L136" s="9">
        <v>693.16</v>
      </c>
      <c r="M136" s="9">
        <v>693.16</v>
      </c>
      <c r="N136" s="9">
        <v>1109.71</v>
      </c>
      <c r="O136" s="9">
        <v>1109.7</v>
      </c>
      <c r="P136" s="9">
        <v>1109.7</v>
      </c>
      <c r="Q136" s="9">
        <v>1345.04</v>
      </c>
      <c r="R136" s="9">
        <v>1580.38</v>
      </c>
      <c r="S136" s="9">
        <v>1815.72</v>
      </c>
      <c r="T136" s="9">
        <v>2051.0500000000002</v>
      </c>
      <c r="U136" s="9">
        <v>2286.39</v>
      </c>
      <c r="V136" s="9">
        <v>2521.7199999999998</v>
      </c>
      <c r="W136" s="9">
        <v>2757.07</v>
      </c>
      <c r="X136" s="9">
        <v>2992.4</v>
      </c>
      <c r="Y136" s="9">
        <v>3227.74</v>
      </c>
      <c r="Z136" s="9">
        <v>3463.08</v>
      </c>
      <c r="AA136" s="9">
        <v>3463.08</v>
      </c>
      <c r="AB136" s="9">
        <v>3580.75</v>
      </c>
      <c r="AC136" s="9">
        <v>3580.75</v>
      </c>
      <c r="AD136" s="9">
        <v>3698.41</v>
      </c>
      <c r="AE136" s="9">
        <v>3698.41</v>
      </c>
      <c r="AF136" s="9">
        <v>3816.09</v>
      </c>
      <c r="AG136" s="9">
        <v>3816.08</v>
      </c>
      <c r="AH136" s="9">
        <v>3933.75</v>
      </c>
      <c r="AI136" s="9">
        <v>3933.75</v>
      </c>
      <c r="AJ136" s="9">
        <v>4051.42</v>
      </c>
      <c r="AK136" s="9">
        <v>4051.42</v>
      </c>
    </row>
    <row r="137" spans="1:37" x14ac:dyDescent="0.35">
      <c r="A137" s="9" t="s">
        <v>76</v>
      </c>
      <c r="B137" s="9">
        <v>4392.99</v>
      </c>
      <c r="C137" s="9">
        <v>4392.99</v>
      </c>
      <c r="D137" s="9">
        <v>4392.99</v>
      </c>
      <c r="E137" s="9">
        <v>4029.87</v>
      </c>
      <c r="F137" s="9">
        <v>2961.92</v>
      </c>
      <c r="G137" s="9">
        <v>3866.05</v>
      </c>
      <c r="H137" s="9">
        <v>4641.1499999999996</v>
      </c>
      <c r="I137" s="9">
        <v>4240.38</v>
      </c>
      <c r="J137" s="9">
        <v>4448.8100000000004</v>
      </c>
      <c r="K137" s="9">
        <v>4379.58</v>
      </c>
      <c r="L137" s="9">
        <v>4379.58</v>
      </c>
      <c r="M137" s="9">
        <v>4379.59</v>
      </c>
      <c r="N137" s="9">
        <v>4379.59</v>
      </c>
      <c r="O137" s="9">
        <v>4379.59</v>
      </c>
      <c r="P137" s="9">
        <v>4379.59</v>
      </c>
      <c r="Q137" s="9">
        <v>4379.59</v>
      </c>
      <c r="R137" s="9">
        <v>4379.59</v>
      </c>
      <c r="S137" s="9">
        <v>4482.22</v>
      </c>
      <c r="T137" s="9">
        <v>4482.22</v>
      </c>
      <c r="U137" s="9">
        <v>4482.22</v>
      </c>
      <c r="V137" s="9">
        <v>4687.4799999999996</v>
      </c>
      <c r="W137" s="9">
        <v>4687.49</v>
      </c>
      <c r="X137" s="9">
        <v>4687.49</v>
      </c>
      <c r="Y137" s="9">
        <v>4687.49</v>
      </c>
      <c r="Z137" s="9">
        <v>4687.49</v>
      </c>
      <c r="AA137" s="9">
        <v>4687.49</v>
      </c>
      <c r="AB137" s="9">
        <v>4687.49</v>
      </c>
      <c r="AC137" s="9">
        <v>4790.12</v>
      </c>
      <c r="AD137" s="9">
        <v>4790.12</v>
      </c>
      <c r="AE137" s="9">
        <v>4790.12</v>
      </c>
      <c r="AF137" s="9">
        <v>4790.12</v>
      </c>
      <c r="AG137" s="9">
        <v>4790.1099999999997</v>
      </c>
      <c r="AH137" s="9">
        <v>4790.12</v>
      </c>
      <c r="AI137" s="9">
        <v>4790.1099999999997</v>
      </c>
      <c r="AJ137" s="9">
        <v>4790.12</v>
      </c>
      <c r="AK137" s="9">
        <v>4790.12</v>
      </c>
    </row>
    <row r="139" spans="1:37" ht="18.5" x14ac:dyDescent="0.45">
      <c r="A139" s="10" t="s">
        <v>87</v>
      </c>
    </row>
    <row r="140" spans="1:37" x14ac:dyDescent="0.35">
      <c r="A140" s="9" t="s">
        <v>34</v>
      </c>
      <c r="B140" s="9" t="s">
        <v>35</v>
      </c>
      <c r="C140" s="9" t="s">
        <v>36</v>
      </c>
      <c r="D140" s="9" t="s">
        <v>37</v>
      </c>
      <c r="E140" s="9" t="s">
        <v>38</v>
      </c>
      <c r="F140" s="9" t="s">
        <v>39</v>
      </c>
      <c r="G140" s="9" t="s">
        <v>40</v>
      </c>
      <c r="H140" s="9" t="s">
        <v>41</v>
      </c>
      <c r="I140" s="9" t="s">
        <v>42</v>
      </c>
      <c r="J140" s="9" t="s">
        <v>43</v>
      </c>
      <c r="K140" s="9" t="s">
        <v>44</v>
      </c>
      <c r="L140" s="9" t="s">
        <v>45</v>
      </c>
      <c r="M140" s="9" t="s">
        <v>46</v>
      </c>
      <c r="N140" s="9" t="s">
        <v>47</v>
      </c>
      <c r="O140" s="9" t="s">
        <v>48</v>
      </c>
      <c r="P140" s="9" t="s">
        <v>49</v>
      </c>
      <c r="Q140" s="9" t="s">
        <v>50</v>
      </c>
      <c r="R140" s="9" t="s">
        <v>51</v>
      </c>
      <c r="S140" s="9" t="s">
        <v>52</v>
      </c>
      <c r="T140" s="9" t="s">
        <v>53</v>
      </c>
      <c r="U140" s="9" t="s">
        <v>54</v>
      </c>
      <c r="V140" s="9" t="s">
        <v>55</v>
      </c>
      <c r="W140" s="9" t="s">
        <v>56</v>
      </c>
      <c r="X140" s="9" t="s">
        <v>57</v>
      </c>
      <c r="Y140" s="9" t="s">
        <v>58</v>
      </c>
      <c r="Z140" s="9" t="s">
        <v>59</v>
      </c>
      <c r="AA140" s="9" t="s">
        <v>60</v>
      </c>
      <c r="AB140" s="9" t="s">
        <v>61</v>
      </c>
      <c r="AC140" s="9" t="s">
        <v>62</v>
      </c>
      <c r="AD140" s="9" t="s">
        <v>63</v>
      </c>
      <c r="AE140" s="9" t="s">
        <v>64</v>
      </c>
      <c r="AF140" s="9" t="s">
        <v>65</v>
      </c>
      <c r="AG140" s="9" t="s">
        <v>66</v>
      </c>
      <c r="AH140" s="9" t="s">
        <v>67</v>
      </c>
      <c r="AI140" s="9" t="s">
        <v>68</v>
      </c>
      <c r="AJ140" s="9" t="s">
        <v>69</v>
      </c>
      <c r="AK140" s="9" t="s">
        <v>70</v>
      </c>
    </row>
    <row r="141" spans="1:37" x14ac:dyDescent="0.35">
      <c r="A141" s="9" t="s">
        <v>71</v>
      </c>
      <c r="B141" s="9">
        <v>22.09</v>
      </c>
      <c r="C141" s="9">
        <v>22.09</v>
      </c>
      <c r="D141" s="9">
        <v>22.09</v>
      </c>
      <c r="E141" s="9">
        <v>22.33</v>
      </c>
      <c r="F141" s="9">
        <v>18.54</v>
      </c>
      <c r="G141" s="9">
        <v>24.78</v>
      </c>
      <c r="H141" s="9">
        <v>36.869999999999997</v>
      </c>
      <c r="I141" s="9">
        <v>24.37</v>
      </c>
      <c r="J141" s="9">
        <v>23.29</v>
      </c>
      <c r="K141" s="9">
        <v>22.68</v>
      </c>
      <c r="L141" s="9">
        <v>80.91</v>
      </c>
      <c r="M141" s="9">
        <v>92.89</v>
      </c>
      <c r="N141" s="9">
        <v>87.89</v>
      </c>
      <c r="O141" s="9">
        <v>90.85</v>
      </c>
      <c r="P141" s="9">
        <v>96.15</v>
      </c>
      <c r="Q141" s="9">
        <v>5.18</v>
      </c>
      <c r="R141" s="9">
        <v>7.28</v>
      </c>
      <c r="S141" s="9">
        <v>5.28</v>
      </c>
      <c r="T141" s="9">
        <v>4.09</v>
      </c>
      <c r="U141" s="9">
        <v>3.67</v>
      </c>
      <c r="V141" s="9">
        <v>2.36</v>
      </c>
      <c r="W141" s="9">
        <v>2.48</v>
      </c>
      <c r="X141" s="9">
        <v>2.37</v>
      </c>
      <c r="Y141" s="9">
        <v>2.62</v>
      </c>
      <c r="Z141" s="9">
        <v>1.95</v>
      </c>
      <c r="AA141" s="9">
        <v>2.04</v>
      </c>
      <c r="AB141" s="9">
        <v>1.98</v>
      </c>
      <c r="AC141" s="9">
        <v>2.06</v>
      </c>
      <c r="AD141" s="9">
        <v>4.92</v>
      </c>
      <c r="AE141" s="9">
        <v>4.91</v>
      </c>
      <c r="AF141" s="9">
        <v>4.8</v>
      </c>
      <c r="AG141" s="9">
        <v>4.87</v>
      </c>
      <c r="AH141" s="9">
        <v>4.9400000000000004</v>
      </c>
      <c r="AI141" s="9">
        <v>4.87</v>
      </c>
      <c r="AJ141" s="9">
        <v>5.49</v>
      </c>
      <c r="AK141" s="9">
        <v>5.47</v>
      </c>
    </row>
    <row r="142" spans="1:37" x14ac:dyDescent="0.35">
      <c r="A142" s="9" t="s">
        <v>72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</row>
    <row r="143" spans="1:37" x14ac:dyDescent="0.35">
      <c r="A143" s="9" t="s">
        <v>73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153.11000000000001</v>
      </c>
      <c r="R143" s="9">
        <v>173.45</v>
      </c>
      <c r="S143" s="9">
        <v>125.73</v>
      </c>
      <c r="T143" s="9">
        <v>97.4</v>
      </c>
      <c r="U143" s="9">
        <v>87.35</v>
      </c>
      <c r="V143" s="9">
        <v>56.18</v>
      </c>
      <c r="W143" s="9">
        <v>59.09</v>
      </c>
      <c r="X143" s="9">
        <v>56.53</v>
      </c>
      <c r="Y143" s="9">
        <v>62.53</v>
      </c>
      <c r="Z143" s="9">
        <v>46.42</v>
      </c>
      <c r="AA143" s="9">
        <v>48.53</v>
      </c>
      <c r="AB143" s="9">
        <v>47.29</v>
      </c>
      <c r="AC143" s="9">
        <v>49.19</v>
      </c>
      <c r="AD143" s="9">
        <v>46.99</v>
      </c>
      <c r="AE143" s="9">
        <v>46.62</v>
      </c>
      <c r="AF143" s="9">
        <v>43.53</v>
      </c>
      <c r="AG143" s="9">
        <v>45.51</v>
      </c>
      <c r="AH143" s="9">
        <v>47.53</v>
      </c>
      <c r="AI143" s="9">
        <v>45.6</v>
      </c>
      <c r="AJ143" s="9">
        <v>63.82</v>
      </c>
      <c r="AK143" s="9">
        <v>63.39</v>
      </c>
    </row>
    <row r="144" spans="1:37" x14ac:dyDescent="0.35">
      <c r="A144" s="9" t="s">
        <v>2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</row>
    <row r="145" spans="1:37" x14ac:dyDescent="0.35">
      <c r="A145" s="9" t="s">
        <v>3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</row>
    <row r="146" spans="1:37" x14ac:dyDescent="0.35">
      <c r="A146" s="9" t="s">
        <v>74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3.49</v>
      </c>
      <c r="N146" s="9">
        <v>3.49</v>
      </c>
      <c r="O146" s="9">
        <v>3.49</v>
      </c>
      <c r="P146" s="9">
        <v>5.72</v>
      </c>
      <c r="Q146" s="9">
        <v>3.49</v>
      </c>
      <c r="R146" s="9">
        <v>3.49</v>
      </c>
      <c r="S146" s="9">
        <v>3.49</v>
      </c>
      <c r="T146" s="9">
        <v>20.92</v>
      </c>
      <c r="U146" s="9">
        <v>20.92</v>
      </c>
      <c r="V146" s="9">
        <v>20.36</v>
      </c>
      <c r="W146" s="9">
        <v>20.37</v>
      </c>
      <c r="X146" s="9">
        <v>20.37</v>
      </c>
      <c r="Y146" s="9">
        <v>20.100000000000001</v>
      </c>
      <c r="Z146" s="9">
        <v>19.079999999999998</v>
      </c>
      <c r="AA146" s="9">
        <v>19.09</v>
      </c>
      <c r="AB146" s="9">
        <v>19.09</v>
      </c>
      <c r="AC146" s="9">
        <v>19.11</v>
      </c>
      <c r="AD146" s="9">
        <v>19.12</v>
      </c>
      <c r="AE146" s="9">
        <v>19.13</v>
      </c>
      <c r="AF146" s="9">
        <v>18.88</v>
      </c>
      <c r="AG146" s="9">
        <v>19.14</v>
      </c>
      <c r="AH146" s="9">
        <v>19.16</v>
      </c>
      <c r="AI146" s="9">
        <v>19.16</v>
      </c>
      <c r="AJ146" s="9">
        <v>18.440000000000001</v>
      </c>
      <c r="AK146" s="9">
        <v>18.45</v>
      </c>
    </row>
    <row r="147" spans="1:37" x14ac:dyDescent="0.35">
      <c r="A147" s="9" t="s">
        <v>75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0.02</v>
      </c>
      <c r="L147" s="9">
        <v>0.02</v>
      </c>
      <c r="M147" s="9">
        <v>0.02</v>
      </c>
      <c r="N147" s="9">
        <v>0.02</v>
      </c>
      <c r="O147" s="9">
        <v>0.02</v>
      </c>
      <c r="P147" s="9">
        <v>0.02</v>
      </c>
      <c r="Q147" s="9">
        <v>0.02</v>
      </c>
      <c r="R147" s="9">
        <v>0.02</v>
      </c>
      <c r="S147" s="9">
        <v>0.02</v>
      </c>
      <c r="T147" s="9">
        <v>0.02</v>
      </c>
      <c r="U147" s="9">
        <v>0.02</v>
      </c>
      <c r="V147" s="9">
        <v>0.01</v>
      </c>
      <c r="W147" s="9">
        <v>0.01</v>
      </c>
      <c r="X147" s="9">
        <v>0.01</v>
      </c>
      <c r="Y147" s="9">
        <v>0.01</v>
      </c>
      <c r="Z147" s="9">
        <v>0.01</v>
      </c>
      <c r="AA147" s="9">
        <v>0.01</v>
      </c>
      <c r="AB147" s="9">
        <v>0.01</v>
      </c>
      <c r="AC147" s="9">
        <v>0.01</v>
      </c>
      <c r="AD147" s="9">
        <v>0.01</v>
      </c>
      <c r="AE147" s="9">
        <v>0.01</v>
      </c>
      <c r="AF147" s="9">
        <v>0.01</v>
      </c>
      <c r="AG147" s="9">
        <v>0.01</v>
      </c>
      <c r="AH147" s="9">
        <v>0.01</v>
      </c>
      <c r="AI147" s="9">
        <v>0.01</v>
      </c>
      <c r="AJ147" s="9">
        <v>0.01</v>
      </c>
      <c r="AK147" s="9">
        <v>0.01</v>
      </c>
    </row>
    <row r="148" spans="1:37" x14ac:dyDescent="0.35">
      <c r="A148" s="9" t="s">
        <v>4</v>
      </c>
      <c r="B148" s="9">
        <v>0.41</v>
      </c>
      <c r="C148" s="9">
        <v>0.41</v>
      </c>
      <c r="D148" s="9">
        <v>0.41</v>
      </c>
      <c r="E148" s="9">
        <v>0.44</v>
      </c>
      <c r="F148" s="9">
        <v>0.23</v>
      </c>
      <c r="G148" s="9">
        <v>0.09</v>
      </c>
      <c r="H148" s="9">
        <v>0.4</v>
      </c>
      <c r="I148" s="9">
        <v>0.45</v>
      </c>
      <c r="J148" s="9">
        <v>0.28000000000000003</v>
      </c>
      <c r="K148" s="9">
        <v>0.28000000000000003</v>
      </c>
      <c r="L148" s="9">
        <v>0.28000000000000003</v>
      </c>
      <c r="M148" s="9">
        <v>0.28000000000000003</v>
      </c>
      <c r="N148" s="9">
        <v>0.28000000000000003</v>
      </c>
      <c r="O148" s="9">
        <v>0.28000000000000003</v>
      </c>
      <c r="P148" s="9">
        <v>0.28000000000000003</v>
      </c>
      <c r="Q148" s="9">
        <v>0.28000000000000003</v>
      </c>
      <c r="R148" s="9">
        <v>0.28000000000000003</v>
      </c>
      <c r="S148" s="9">
        <v>0.28000000000000003</v>
      </c>
      <c r="T148" s="9">
        <v>0.28000000000000003</v>
      </c>
      <c r="U148" s="9">
        <v>0.28000000000000003</v>
      </c>
      <c r="V148" s="9">
        <v>42.69</v>
      </c>
      <c r="W148" s="9">
        <v>42.7</v>
      </c>
      <c r="X148" s="9">
        <v>42.71</v>
      </c>
      <c r="Y148" s="9">
        <v>42.14</v>
      </c>
      <c r="Z148" s="9">
        <v>40</v>
      </c>
      <c r="AA148" s="9">
        <v>40.020000000000003</v>
      </c>
      <c r="AB148" s="9">
        <v>40.03</v>
      </c>
      <c r="AC148" s="9">
        <v>40.06</v>
      </c>
      <c r="AD148" s="9">
        <v>40.090000000000003</v>
      </c>
      <c r="AE148" s="9">
        <v>40.11</v>
      </c>
      <c r="AF148" s="9">
        <v>39.58</v>
      </c>
      <c r="AG148" s="9">
        <v>40.14</v>
      </c>
      <c r="AH148" s="9">
        <v>40.17</v>
      </c>
      <c r="AI148" s="9">
        <v>40.18</v>
      </c>
      <c r="AJ148" s="9">
        <v>38.659999999999997</v>
      </c>
      <c r="AK148" s="9">
        <v>38.69</v>
      </c>
    </row>
    <row r="149" spans="1:37" x14ac:dyDescent="0.35">
      <c r="A149" s="9" t="s">
        <v>76</v>
      </c>
      <c r="B149" s="9">
        <v>330.63</v>
      </c>
      <c r="C149" s="9">
        <v>330.63</v>
      </c>
      <c r="D149" s="9">
        <v>330.63</v>
      </c>
      <c r="E149" s="9">
        <v>348.29</v>
      </c>
      <c r="F149" s="9">
        <v>379.06</v>
      </c>
      <c r="G149" s="9">
        <v>380.43</v>
      </c>
      <c r="H149" s="9">
        <v>388.07</v>
      </c>
      <c r="I149" s="9">
        <v>430.19</v>
      </c>
      <c r="J149" s="9">
        <v>347.19</v>
      </c>
      <c r="K149" s="9">
        <v>346.22</v>
      </c>
      <c r="L149" s="9">
        <v>346.23</v>
      </c>
      <c r="M149" s="9">
        <v>346.24</v>
      </c>
      <c r="N149" s="9">
        <v>346.24</v>
      </c>
      <c r="O149" s="9">
        <v>346.21</v>
      </c>
      <c r="P149" s="9">
        <v>346.25</v>
      </c>
      <c r="Q149" s="9">
        <v>346.21</v>
      </c>
      <c r="R149" s="9">
        <v>346.21</v>
      </c>
      <c r="S149" s="9">
        <v>389.83</v>
      </c>
      <c r="T149" s="9">
        <v>389.79</v>
      </c>
      <c r="U149" s="9">
        <v>389.79</v>
      </c>
      <c r="V149" s="9">
        <v>381.55</v>
      </c>
      <c r="W149" s="9">
        <v>381.61</v>
      </c>
      <c r="X149" s="9">
        <v>381.65</v>
      </c>
      <c r="Y149" s="9">
        <v>376.9</v>
      </c>
      <c r="Z149" s="9">
        <v>400.64</v>
      </c>
      <c r="AA149" s="9">
        <v>400.87</v>
      </c>
      <c r="AB149" s="9">
        <v>401</v>
      </c>
      <c r="AC149" s="9">
        <v>401.3</v>
      </c>
      <c r="AD149" s="9">
        <v>401.57</v>
      </c>
      <c r="AE149" s="9">
        <v>401.79</v>
      </c>
      <c r="AF149" s="9">
        <v>397.35</v>
      </c>
      <c r="AG149" s="9">
        <v>402.06</v>
      </c>
      <c r="AH149" s="9">
        <v>402.41</v>
      </c>
      <c r="AI149" s="9">
        <v>402.47</v>
      </c>
      <c r="AJ149" s="9">
        <v>386.05</v>
      </c>
      <c r="AK149" s="9">
        <v>386.41</v>
      </c>
    </row>
    <row r="151" spans="1:37" ht="18.5" x14ac:dyDescent="0.45">
      <c r="A151" s="10" t="s">
        <v>88</v>
      </c>
    </row>
    <row r="152" spans="1:37" x14ac:dyDescent="0.35">
      <c r="A152" s="9" t="s">
        <v>34</v>
      </c>
      <c r="B152" s="9" t="s">
        <v>35</v>
      </c>
      <c r="C152" s="9" t="s">
        <v>36</v>
      </c>
      <c r="D152" s="9" t="s">
        <v>37</v>
      </c>
      <c r="E152" s="9" t="s">
        <v>38</v>
      </c>
      <c r="F152" s="9" t="s">
        <v>39</v>
      </c>
      <c r="G152" s="9" t="s">
        <v>40</v>
      </c>
      <c r="H152" s="9" t="s">
        <v>41</v>
      </c>
      <c r="I152" s="9" t="s">
        <v>42</v>
      </c>
      <c r="J152" s="9" t="s">
        <v>43</v>
      </c>
      <c r="K152" s="9" t="s">
        <v>44</v>
      </c>
      <c r="L152" s="9" t="s">
        <v>45</v>
      </c>
      <c r="M152" s="9" t="s">
        <v>46</v>
      </c>
      <c r="N152" s="9" t="s">
        <v>47</v>
      </c>
      <c r="O152" s="9" t="s">
        <v>48</v>
      </c>
      <c r="P152" s="9" t="s">
        <v>49</v>
      </c>
      <c r="Q152" s="9" t="s">
        <v>50</v>
      </c>
      <c r="R152" s="9" t="s">
        <v>51</v>
      </c>
      <c r="S152" s="9" t="s">
        <v>52</v>
      </c>
      <c r="T152" s="9" t="s">
        <v>53</v>
      </c>
      <c r="U152" s="9" t="s">
        <v>54</v>
      </c>
      <c r="V152" s="9" t="s">
        <v>55</v>
      </c>
      <c r="W152" s="9" t="s">
        <v>56</v>
      </c>
      <c r="X152" s="9" t="s">
        <v>57</v>
      </c>
      <c r="Y152" s="9" t="s">
        <v>58</v>
      </c>
      <c r="Z152" s="9" t="s">
        <v>59</v>
      </c>
      <c r="AA152" s="9" t="s">
        <v>60</v>
      </c>
      <c r="AB152" s="9" t="s">
        <v>61</v>
      </c>
      <c r="AC152" s="9" t="s">
        <v>62</v>
      </c>
      <c r="AD152" s="9" t="s">
        <v>63</v>
      </c>
      <c r="AE152" s="9" t="s">
        <v>64</v>
      </c>
      <c r="AF152" s="9" t="s">
        <v>65</v>
      </c>
      <c r="AG152" s="9" t="s">
        <v>66</v>
      </c>
      <c r="AH152" s="9" t="s">
        <v>67</v>
      </c>
      <c r="AI152" s="9" t="s">
        <v>68</v>
      </c>
      <c r="AJ152" s="9" t="s">
        <v>69</v>
      </c>
      <c r="AK152" s="9" t="s">
        <v>70</v>
      </c>
    </row>
    <row r="153" spans="1:37" x14ac:dyDescent="0.35">
      <c r="A153" s="9" t="s">
        <v>71</v>
      </c>
      <c r="B153" s="9">
        <v>434.15</v>
      </c>
      <c r="C153" s="9">
        <v>434.15</v>
      </c>
      <c r="D153" s="9">
        <v>434.15</v>
      </c>
      <c r="E153" s="9">
        <v>492.89</v>
      </c>
      <c r="F153" s="9">
        <v>388.25</v>
      </c>
      <c r="G153" s="9">
        <v>301.17</v>
      </c>
      <c r="H153" s="9">
        <v>192.24</v>
      </c>
      <c r="I153" s="9">
        <v>194.7</v>
      </c>
      <c r="J153" s="9">
        <v>297.29000000000002</v>
      </c>
      <c r="K153" s="9">
        <v>475.37</v>
      </c>
      <c r="L153" s="9">
        <v>490.13</v>
      </c>
      <c r="M153" s="9">
        <v>547.09</v>
      </c>
      <c r="N153" s="9">
        <v>620.01</v>
      </c>
      <c r="O153" s="9">
        <v>635.29999999999995</v>
      </c>
      <c r="P153" s="9">
        <v>805.87</v>
      </c>
      <c r="Q153" s="9">
        <v>803.35</v>
      </c>
      <c r="R153" s="9">
        <v>803.35</v>
      </c>
      <c r="S153" s="9">
        <v>771.99</v>
      </c>
      <c r="T153" s="9">
        <v>711.14</v>
      </c>
      <c r="U153" s="9">
        <v>722.96</v>
      </c>
      <c r="V153" s="9">
        <v>722.93</v>
      </c>
      <c r="W153" s="9">
        <v>722.93</v>
      </c>
      <c r="X153" s="9">
        <v>722.93</v>
      </c>
      <c r="Y153" s="9">
        <v>722.93</v>
      </c>
      <c r="Z153" s="9">
        <v>637.30999999999995</v>
      </c>
      <c r="AA153" s="9">
        <v>650.64</v>
      </c>
      <c r="AB153" s="9">
        <v>650.64</v>
      </c>
      <c r="AC153" s="9">
        <v>631.71</v>
      </c>
      <c r="AD153" s="9">
        <v>631.71</v>
      </c>
      <c r="AE153" s="9">
        <v>631.71</v>
      </c>
      <c r="AF153" s="9">
        <v>630.51</v>
      </c>
      <c r="AG153" s="9">
        <v>630.51</v>
      </c>
      <c r="AH153" s="9">
        <v>630.51</v>
      </c>
      <c r="AI153" s="9">
        <v>630.49</v>
      </c>
      <c r="AJ153" s="9">
        <v>630.49</v>
      </c>
      <c r="AK153" s="9">
        <v>627.85</v>
      </c>
    </row>
    <row r="154" spans="1:37" x14ac:dyDescent="0.35">
      <c r="A154" s="9" t="s">
        <v>72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</row>
    <row r="155" spans="1:37" x14ac:dyDescent="0.35">
      <c r="A155" s="9" t="s">
        <v>73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</row>
    <row r="156" spans="1:37" x14ac:dyDescent="0.35">
      <c r="A156" s="9" t="s">
        <v>2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</row>
    <row r="157" spans="1:37" x14ac:dyDescent="0.35">
      <c r="A157" s="9" t="s">
        <v>3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</row>
    <row r="158" spans="1:37" x14ac:dyDescent="0.35">
      <c r="A158" s="9" t="s">
        <v>74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13.07</v>
      </c>
      <c r="N158" s="9">
        <v>13.07</v>
      </c>
      <c r="O158" s="9">
        <v>13.08</v>
      </c>
      <c r="P158" s="9">
        <v>13.08</v>
      </c>
      <c r="Q158" s="9">
        <v>13.08</v>
      </c>
      <c r="R158" s="9">
        <v>13.08</v>
      </c>
      <c r="S158" s="9">
        <v>13.07</v>
      </c>
      <c r="T158" s="9">
        <v>13.07</v>
      </c>
      <c r="U158" s="9">
        <v>30.5</v>
      </c>
      <c r="V158" s="9">
        <v>30.5</v>
      </c>
      <c r="W158" s="9">
        <v>30.5</v>
      </c>
      <c r="X158" s="9">
        <v>30.5</v>
      </c>
      <c r="Y158" s="9">
        <v>30.5</v>
      </c>
      <c r="Z158" s="9">
        <v>30.51</v>
      </c>
      <c r="AA158" s="9">
        <v>30.51</v>
      </c>
      <c r="AB158" s="9">
        <v>30.51</v>
      </c>
      <c r="AC158" s="9">
        <v>30.51</v>
      </c>
      <c r="AD158" s="9">
        <v>30.51</v>
      </c>
      <c r="AE158" s="9">
        <v>30.51</v>
      </c>
      <c r="AF158" s="9">
        <v>30.51</v>
      </c>
      <c r="AG158" s="9">
        <v>30.51</v>
      </c>
      <c r="AH158" s="9">
        <v>30.51</v>
      </c>
      <c r="AI158" s="9">
        <v>30.51</v>
      </c>
      <c r="AJ158" s="9">
        <v>30.51</v>
      </c>
      <c r="AK158" s="9">
        <v>30.51</v>
      </c>
    </row>
    <row r="159" spans="1:37" x14ac:dyDescent="0.35">
      <c r="A159" s="9" t="s">
        <v>75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0.37</v>
      </c>
      <c r="L159" s="9">
        <v>1.06</v>
      </c>
      <c r="M159" s="9">
        <v>1.76</v>
      </c>
      <c r="N159" s="9">
        <v>2.46</v>
      </c>
      <c r="O159" s="9">
        <v>3.16</v>
      </c>
      <c r="P159" s="9">
        <v>3.16</v>
      </c>
      <c r="Q159" s="9">
        <v>4.9000000000000004</v>
      </c>
      <c r="R159" s="9">
        <v>4.9000000000000004</v>
      </c>
      <c r="S159" s="9">
        <v>4.9000000000000004</v>
      </c>
      <c r="T159" s="9">
        <v>4.9000000000000004</v>
      </c>
      <c r="U159" s="9">
        <v>4.9000000000000004</v>
      </c>
      <c r="V159" s="9">
        <v>6.65</v>
      </c>
      <c r="W159" s="9">
        <v>6.65</v>
      </c>
      <c r="X159" s="9">
        <v>6.65</v>
      </c>
      <c r="Y159" s="9">
        <v>6.65</v>
      </c>
      <c r="Z159" s="9">
        <v>6.65</v>
      </c>
      <c r="AA159" s="9">
        <v>8.39</v>
      </c>
      <c r="AB159" s="9">
        <v>8.39</v>
      </c>
      <c r="AC159" s="9">
        <v>8.39</v>
      </c>
      <c r="AD159" s="9">
        <v>8.39</v>
      </c>
      <c r="AE159" s="9">
        <v>8.39</v>
      </c>
      <c r="AF159" s="9">
        <v>10.119999999999999</v>
      </c>
      <c r="AG159" s="9">
        <v>10.119999999999999</v>
      </c>
      <c r="AH159" s="9">
        <v>10.119999999999999</v>
      </c>
      <c r="AI159" s="9">
        <v>10.119999999999999</v>
      </c>
      <c r="AJ159" s="9">
        <v>10.119999999999999</v>
      </c>
      <c r="AK159" s="9">
        <v>10.119999999999999</v>
      </c>
    </row>
    <row r="160" spans="1:37" x14ac:dyDescent="0.35">
      <c r="A160" s="9" t="s">
        <v>4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1.6</v>
      </c>
      <c r="K160" s="9">
        <v>6.89</v>
      </c>
      <c r="L160" s="9">
        <v>6.89</v>
      </c>
      <c r="M160" s="9">
        <v>6.89</v>
      </c>
      <c r="N160" s="9">
        <v>6.89</v>
      </c>
      <c r="O160" s="9">
        <v>6.89</v>
      </c>
      <c r="P160" s="9">
        <v>6.89</v>
      </c>
      <c r="Q160" s="9">
        <v>8.6300000000000008</v>
      </c>
      <c r="R160" s="9">
        <v>8.6300000000000008</v>
      </c>
      <c r="S160" s="9">
        <v>8.6300000000000008</v>
      </c>
      <c r="T160" s="9">
        <v>1.74</v>
      </c>
      <c r="U160" s="9">
        <v>1.74</v>
      </c>
      <c r="V160" s="9">
        <v>1.74</v>
      </c>
      <c r="W160" s="9">
        <v>1.74</v>
      </c>
      <c r="X160" s="9">
        <v>1.74</v>
      </c>
      <c r="Y160" s="9">
        <v>1.74</v>
      </c>
      <c r="Z160" s="9">
        <v>1.74</v>
      </c>
      <c r="AA160" s="9">
        <v>1.74</v>
      </c>
      <c r="AB160" s="9">
        <v>1.74</v>
      </c>
      <c r="AC160" s="9">
        <v>1.74</v>
      </c>
      <c r="AD160" s="9">
        <v>1.74</v>
      </c>
      <c r="AE160" s="9">
        <v>1.74</v>
      </c>
      <c r="AF160" s="9">
        <v>1.74</v>
      </c>
      <c r="AG160" s="9">
        <v>1.74</v>
      </c>
      <c r="AH160" s="9">
        <v>1.74</v>
      </c>
      <c r="AI160" s="9">
        <v>1.74</v>
      </c>
      <c r="AJ160" s="9">
        <v>1.74</v>
      </c>
      <c r="AK160" s="9">
        <v>1.74</v>
      </c>
    </row>
    <row r="161" spans="1:37" x14ac:dyDescent="0.35">
      <c r="A161" s="9" t="s">
        <v>76</v>
      </c>
      <c r="B161" s="9">
        <v>250.25</v>
      </c>
      <c r="C161" s="9">
        <v>250.25</v>
      </c>
      <c r="D161" s="9">
        <v>250.25</v>
      </c>
      <c r="E161" s="9">
        <v>246.58</v>
      </c>
      <c r="F161" s="9">
        <v>253.95</v>
      </c>
      <c r="G161" s="9">
        <v>219.76</v>
      </c>
      <c r="H161" s="9">
        <v>260.33999999999997</v>
      </c>
      <c r="I161" s="9">
        <v>252.7</v>
      </c>
      <c r="J161" s="9">
        <v>262.68</v>
      </c>
      <c r="K161" s="9">
        <v>262.27</v>
      </c>
      <c r="L161" s="9">
        <v>262.27999999999997</v>
      </c>
      <c r="M161" s="9">
        <v>262.20999999999998</v>
      </c>
      <c r="N161" s="9">
        <v>262.23</v>
      </c>
      <c r="O161" s="9">
        <v>264.60000000000002</v>
      </c>
      <c r="P161" s="9">
        <v>264.61</v>
      </c>
      <c r="Q161" s="9">
        <v>264.62</v>
      </c>
      <c r="R161" s="9">
        <v>264.62</v>
      </c>
      <c r="S161" s="9">
        <v>308.16000000000003</v>
      </c>
      <c r="T161" s="9">
        <v>308.14</v>
      </c>
      <c r="U161" s="9">
        <v>308.14</v>
      </c>
      <c r="V161" s="9">
        <v>308.14999999999998</v>
      </c>
      <c r="W161" s="9">
        <v>308.14999999999998</v>
      </c>
      <c r="X161" s="9">
        <v>308.14999999999998</v>
      </c>
      <c r="Y161" s="9">
        <v>308.14999999999998</v>
      </c>
      <c r="Z161" s="9">
        <v>334.34</v>
      </c>
      <c r="AA161" s="9">
        <v>334.34</v>
      </c>
      <c r="AB161" s="9">
        <v>334.34</v>
      </c>
      <c r="AC161" s="9">
        <v>334.34</v>
      </c>
      <c r="AD161" s="9">
        <v>334.34</v>
      </c>
      <c r="AE161" s="9">
        <v>334.34</v>
      </c>
      <c r="AF161" s="9">
        <v>334.27</v>
      </c>
      <c r="AG161" s="9">
        <v>334.27</v>
      </c>
      <c r="AH161" s="9">
        <v>334.27</v>
      </c>
      <c r="AI161" s="9">
        <v>334.27</v>
      </c>
      <c r="AJ161" s="9">
        <v>334.28</v>
      </c>
      <c r="AK161" s="9">
        <v>334.28</v>
      </c>
    </row>
    <row r="163" spans="1:37" ht="18.5" x14ac:dyDescent="0.45">
      <c r="A163" s="10" t="s">
        <v>89</v>
      </c>
    </row>
    <row r="164" spans="1:37" x14ac:dyDescent="0.35">
      <c r="A164" s="9" t="s">
        <v>34</v>
      </c>
      <c r="B164" s="9" t="s">
        <v>35</v>
      </c>
      <c r="C164" s="9" t="s">
        <v>36</v>
      </c>
      <c r="D164" s="9" t="s">
        <v>37</v>
      </c>
      <c r="E164" s="9" t="s">
        <v>38</v>
      </c>
      <c r="F164" s="9" t="s">
        <v>39</v>
      </c>
      <c r="G164" s="9" t="s">
        <v>40</v>
      </c>
      <c r="H164" s="9" t="s">
        <v>41</v>
      </c>
      <c r="I164" s="9" t="s">
        <v>42</v>
      </c>
      <c r="J164" s="9" t="s">
        <v>43</v>
      </c>
      <c r="K164" s="9" t="s">
        <v>44</v>
      </c>
      <c r="L164" s="9" t="s">
        <v>45</v>
      </c>
      <c r="M164" s="9" t="s">
        <v>46</v>
      </c>
      <c r="N164" s="9" t="s">
        <v>47</v>
      </c>
      <c r="O164" s="9" t="s">
        <v>48</v>
      </c>
      <c r="P164" s="9" t="s">
        <v>49</v>
      </c>
      <c r="Q164" s="9" t="s">
        <v>50</v>
      </c>
      <c r="R164" s="9" t="s">
        <v>51</v>
      </c>
      <c r="S164" s="9" t="s">
        <v>52</v>
      </c>
      <c r="T164" s="9" t="s">
        <v>53</v>
      </c>
      <c r="U164" s="9" t="s">
        <v>54</v>
      </c>
      <c r="V164" s="9" t="s">
        <v>55</v>
      </c>
      <c r="W164" s="9" t="s">
        <v>56</v>
      </c>
      <c r="X164" s="9" t="s">
        <v>57</v>
      </c>
      <c r="Y164" s="9" t="s">
        <v>58</v>
      </c>
      <c r="Z164" s="9" t="s">
        <v>59</v>
      </c>
      <c r="AA164" s="9" t="s">
        <v>60</v>
      </c>
      <c r="AB164" s="9" t="s">
        <v>61</v>
      </c>
      <c r="AC164" s="9" t="s">
        <v>62</v>
      </c>
      <c r="AD164" s="9" t="s">
        <v>63</v>
      </c>
      <c r="AE164" s="9" t="s">
        <v>64</v>
      </c>
      <c r="AF164" s="9" t="s">
        <v>65</v>
      </c>
      <c r="AG164" s="9" t="s">
        <v>66</v>
      </c>
      <c r="AH164" s="9" t="s">
        <v>67</v>
      </c>
      <c r="AI164" s="9" t="s">
        <v>68</v>
      </c>
      <c r="AJ164" s="9" t="s">
        <v>69</v>
      </c>
      <c r="AK164" s="9" t="s">
        <v>70</v>
      </c>
    </row>
    <row r="165" spans="1:37" x14ac:dyDescent="0.35">
      <c r="A165" s="9" t="s">
        <v>71</v>
      </c>
      <c r="B165" s="9">
        <v>148.88</v>
      </c>
      <c r="C165" s="9">
        <v>148.88</v>
      </c>
      <c r="D165" s="9">
        <v>148.88</v>
      </c>
      <c r="E165" s="9">
        <v>182.2</v>
      </c>
      <c r="F165" s="9">
        <v>161.93</v>
      </c>
      <c r="G165" s="9">
        <v>161.93</v>
      </c>
      <c r="H165" s="9">
        <v>98.31</v>
      </c>
      <c r="I165" s="9">
        <v>98.31</v>
      </c>
      <c r="J165" s="9">
        <v>98.31</v>
      </c>
      <c r="K165" s="9">
        <v>151.68</v>
      </c>
      <c r="L165" s="9">
        <v>151.68</v>
      </c>
      <c r="M165" s="9">
        <v>152.12</v>
      </c>
      <c r="N165" s="9">
        <v>160.18</v>
      </c>
      <c r="O165" s="9">
        <v>160.18</v>
      </c>
      <c r="P165" s="9">
        <v>92.66</v>
      </c>
      <c r="Q165" s="9">
        <v>94.68</v>
      </c>
      <c r="R165" s="9">
        <v>94.94</v>
      </c>
      <c r="S165" s="9">
        <v>94.95</v>
      </c>
      <c r="T165" s="9">
        <v>98.6</v>
      </c>
      <c r="U165" s="9">
        <v>98.6</v>
      </c>
      <c r="V165" s="9">
        <v>98.61</v>
      </c>
      <c r="W165" s="9">
        <v>98.62</v>
      </c>
      <c r="X165" s="9">
        <v>98.62</v>
      </c>
      <c r="Y165" s="9">
        <v>98.62</v>
      </c>
      <c r="Z165" s="9">
        <v>98.62</v>
      </c>
      <c r="AA165" s="9">
        <v>100.11</v>
      </c>
      <c r="AB165" s="9">
        <v>102.74</v>
      </c>
      <c r="AC165" s="9">
        <v>102.98</v>
      </c>
      <c r="AD165" s="9">
        <v>104.04</v>
      </c>
      <c r="AE165" s="9">
        <v>104.04</v>
      </c>
      <c r="AF165" s="9">
        <v>104.05</v>
      </c>
      <c r="AG165" s="9">
        <v>104.04</v>
      </c>
      <c r="AH165" s="9">
        <v>106.67</v>
      </c>
      <c r="AI165" s="9">
        <v>107.12</v>
      </c>
      <c r="AJ165" s="9">
        <v>107.56</v>
      </c>
      <c r="AK165" s="9">
        <v>110.46</v>
      </c>
    </row>
    <row r="166" spans="1:37" x14ac:dyDescent="0.35">
      <c r="A166" s="9" t="s">
        <v>72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</row>
    <row r="167" spans="1:37" x14ac:dyDescent="0.35">
      <c r="A167" s="9" t="s">
        <v>73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</row>
    <row r="168" spans="1:37" x14ac:dyDescent="0.35">
      <c r="A168" s="9" t="s">
        <v>2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</row>
    <row r="169" spans="1:37" x14ac:dyDescent="0.35">
      <c r="A169" s="9" t="s">
        <v>3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</row>
    <row r="170" spans="1:37" x14ac:dyDescent="0.35">
      <c r="A170" s="9" t="s">
        <v>74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</row>
    <row r="171" spans="1:37" x14ac:dyDescent="0.35">
      <c r="A171" s="9" t="s">
        <v>75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0.04</v>
      </c>
      <c r="Q171" s="9">
        <v>0.04</v>
      </c>
      <c r="R171" s="9">
        <v>0.04</v>
      </c>
      <c r="S171" s="9">
        <v>0.04</v>
      </c>
      <c r="T171" s="9">
        <v>0.04</v>
      </c>
      <c r="U171" s="9">
        <v>0.04</v>
      </c>
      <c r="V171" s="9">
        <v>0.04</v>
      </c>
      <c r="W171" s="9">
        <v>0.04</v>
      </c>
      <c r="X171" s="9">
        <v>0.04</v>
      </c>
      <c r="Y171" s="9">
        <v>0.04</v>
      </c>
      <c r="Z171" s="9">
        <v>0.04</v>
      </c>
      <c r="AA171" s="9">
        <v>0.04</v>
      </c>
      <c r="AB171" s="9">
        <v>0.04</v>
      </c>
      <c r="AC171" s="9">
        <v>0.04</v>
      </c>
      <c r="AD171" s="9">
        <v>0.04</v>
      </c>
      <c r="AE171" s="9">
        <v>0.04</v>
      </c>
      <c r="AF171" s="9">
        <v>0.04</v>
      </c>
      <c r="AG171" s="9">
        <v>0.04</v>
      </c>
      <c r="AH171" s="9">
        <v>0.04</v>
      </c>
      <c r="AI171" s="9">
        <v>0.04</v>
      </c>
      <c r="AJ171" s="9">
        <v>0.04</v>
      </c>
      <c r="AK171" s="9">
        <v>0.04</v>
      </c>
    </row>
    <row r="172" spans="1:37" x14ac:dyDescent="0.35">
      <c r="A172" s="9" t="s">
        <v>4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1.74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</row>
    <row r="173" spans="1:37" x14ac:dyDescent="0.35">
      <c r="A173" s="9" t="s">
        <v>76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68.790000000000006</v>
      </c>
      <c r="Q173" s="9">
        <v>68.78</v>
      </c>
      <c r="R173" s="9">
        <v>68.78</v>
      </c>
      <c r="S173" s="9">
        <v>68.77</v>
      </c>
      <c r="T173" s="9">
        <v>68.81</v>
      </c>
      <c r="U173" s="9">
        <v>68.8</v>
      </c>
      <c r="V173" s="9">
        <v>68.790000000000006</v>
      </c>
      <c r="W173" s="9">
        <v>68.790000000000006</v>
      </c>
      <c r="X173" s="9">
        <v>68.790000000000006</v>
      </c>
      <c r="Y173" s="9">
        <v>68.790000000000006</v>
      </c>
      <c r="Z173" s="9">
        <v>68.78</v>
      </c>
      <c r="AA173" s="9">
        <v>68.78</v>
      </c>
      <c r="AB173" s="9">
        <v>68.78</v>
      </c>
      <c r="AC173" s="9">
        <v>68.8</v>
      </c>
      <c r="AD173" s="9">
        <v>68.790000000000006</v>
      </c>
      <c r="AE173" s="9">
        <v>68.78</v>
      </c>
      <c r="AF173" s="9">
        <v>68.78</v>
      </c>
      <c r="AG173" s="9">
        <v>68.790000000000006</v>
      </c>
      <c r="AH173" s="9">
        <v>68.790000000000006</v>
      </c>
      <c r="AI173" s="9">
        <v>68.78</v>
      </c>
      <c r="AJ173" s="9">
        <v>68.78</v>
      </c>
      <c r="AK173" s="9">
        <v>68.760000000000005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A9" sqref="A9:C9"/>
    </sheetView>
  </sheetViews>
  <sheetFormatPr defaultColWidth="10.90625" defaultRowHeight="14.5" x14ac:dyDescent="0.35"/>
  <cols>
    <col min="1" max="2" width="26.36328125" customWidth="1"/>
    <col min="3" max="5" width="21.6328125" customWidth="1"/>
  </cols>
  <sheetData>
    <row r="2" spans="1:9" x14ac:dyDescent="0.35">
      <c r="A2" s="1" t="s">
        <v>16</v>
      </c>
    </row>
    <row r="3" spans="1:9" x14ac:dyDescent="0.35">
      <c r="A3" t="s">
        <v>110</v>
      </c>
      <c r="B3">
        <f>'Pre-ret calculations'!C9*'Pre-ret calculations'!D9+'Pre-ret calculations'!C11</f>
        <v>6838.2918299999992</v>
      </c>
    </row>
    <row r="4" spans="1:9" x14ac:dyDescent="0.35">
      <c r="A4" t="s">
        <v>111</v>
      </c>
    </row>
    <row r="5" spans="1:9" x14ac:dyDescent="0.35">
      <c r="A5" t="s">
        <v>113</v>
      </c>
    </row>
    <row r="7" spans="1:9" ht="18.5" x14ac:dyDescent="0.45">
      <c r="A7" s="13" t="s">
        <v>91</v>
      </c>
      <c r="B7" s="13"/>
    </row>
    <row r="8" spans="1:9" ht="31" x14ac:dyDescent="0.35">
      <c r="A8" s="14" t="s">
        <v>97</v>
      </c>
      <c r="B8" s="14" t="s">
        <v>98</v>
      </c>
      <c r="C8" s="14" t="s">
        <v>107</v>
      </c>
      <c r="D8" s="14" t="s">
        <v>106</v>
      </c>
      <c r="E8" s="14" t="s">
        <v>108</v>
      </c>
      <c r="F8" s="11" t="s">
        <v>16</v>
      </c>
      <c r="G8" s="11"/>
      <c r="H8" s="11"/>
      <c r="I8" s="11"/>
    </row>
    <row r="9" spans="1:9" x14ac:dyDescent="0.35">
      <c r="A9" t="str">
        <f>'CEF206 Elec Gen'!A9</f>
        <v>Oil/Gas Combustion Turbine</v>
      </c>
      <c r="B9" t="s">
        <v>120</v>
      </c>
      <c r="C9" s="6">
        <f>ROUND(SUM('CEF206 Elec Gen'!G9:K9)/SUM('CEF206 Elec Capacity'!G9:K9)/365/24*1000,3)</f>
        <v>0.32100000000000001</v>
      </c>
      <c r="D9" s="15">
        <f>AVERAGE('CEF206 Elec Gen'!G9:L9)</f>
        <v>21301.896666666664</v>
      </c>
      <c r="E9" s="16">
        <f>D9/$D$18</f>
        <v>3.4274130584427388E-2</v>
      </c>
    </row>
    <row r="10" spans="1:9" x14ac:dyDescent="0.35">
      <c r="A10" t="str">
        <f>'CEF206 Elec Gen'!A10</f>
        <v>Oil/Gas Steam Turbine</v>
      </c>
      <c r="B10" t="s">
        <v>13</v>
      </c>
      <c r="C10" s="6">
        <f>ROUND(SUM('CEF206 Elec Gen'!G10:K10)/SUM('CEF206 Elec Capacity'!G10:K10)/365/24*1000,3)</f>
        <v>0.16200000000000001</v>
      </c>
      <c r="D10" s="15">
        <f>AVERAGE('CEF206 Elec Gen'!G10:L10)</f>
        <v>9906.0616666666665</v>
      </c>
      <c r="E10" s="16">
        <f t="shared" ref="E10:E17" si="0">D10/$D$18</f>
        <v>1.5938564366055216E-2</v>
      </c>
    </row>
    <row r="11" spans="1:9" x14ac:dyDescent="0.35">
      <c r="A11" t="str">
        <f>'CEF206 Elec Gen'!A11</f>
        <v>Oil/Gas Combined Cycle</v>
      </c>
      <c r="B11" t="s">
        <v>5</v>
      </c>
      <c r="C11" s="6">
        <f>ROUND(SUM('CEF206 Elec Gen'!G11:K11)/SUM('CEF206 Elec Capacity'!G11:K11)/365/24*1000,3)</f>
        <v>0.38300000000000001</v>
      </c>
      <c r="D11" s="15">
        <f>AVERAGE('CEF206 Elec Gen'!G11:L11)</f>
        <v>35000.424999999996</v>
      </c>
      <c r="E11" s="16">
        <f t="shared" si="0"/>
        <v>5.6314663230791664E-2</v>
      </c>
      <c r="F11" t="s">
        <v>109</v>
      </c>
    </row>
    <row r="12" spans="1:9" x14ac:dyDescent="0.35">
      <c r="A12" t="str">
        <f>'CEF206 Elec Gen'!A12</f>
        <v>Coal</v>
      </c>
      <c r="B12" t="s">
        <v>101</v>
      </c>
      <c r="C12" s="6">
        <f>ROUND(SUM('CEF206 Elec Gen'!G12:K12)/SUM('CEF206 Elec Capacity'!G12:K12)/365/24*1000,3)</f>
        <v>0.58199999999999996</v>
      </c>
      <c r="D12" s="15">
        <f>AVERAGE('CEF206 Elec Gen'!G12:L12)</f>
        <v>67936.603333333333</v>
      </c>
      <c r="E12" s="16">
        <f t="shared" si="0"/>
        <v>0.10930801376727699</v>
      </c>
    </row>
    <row r="13" spans="1:9" x14ac:dyDescent="0.35">
      <c r="A13" t="str">
        <f>'CEF206 Elec Gen'!A13</f>
        <v>Nuclear</v>
      </c>
      <c r="B13" t="s">
        <v>3</v>
      </c>
      <c r="C13" s="6">
        <f>ROUND(SUM('CEF206 Elec Gen'!G13:K13)/SUM('CEF206 Elec Capacity'!G13:K13)/365/24*1000,3)</f>
        <v>0.73799999999999999</v>
      </c>
      <c r="D13" s="15">
        <f>AVERAGE('CEF206 Elec Gen'!G13:L13)</f>
        <v>90429.62</v>
      </c>
      <c r="E13" s="16">
        <f t="shared" si="0"/>
        <v>0.14549862169926403</v>
      </c>
    </row>
    <row r="14" spans="1:9" x14ac:dyDescent="0.35">
      <c r="A14" t="str">
        <f>'CEF206 Elec Gen'!A14</f>
        <v>Biomass / Geothermal</v>
      </c>
      <c r="B14" t="s">
        <v>102</v>
      </c>
      <c r="C14" s="6">
        <f>ROUND(SUM('CEF206 Elec Gen'!G14:K14)/SUM('CEF206 Elec Capacity'!G14:K14)/365/24*1000,3)</f>
        <v>0.53300000000000003</v>
      </c>
      <c r="D14" s="15">
        <f>AVERAGE('CEF206 Elec Gen'!G14:L14)</f>
        <v>9267.9183333333331</v>
      </c>
      <c r="E14" s="16">
        <f t="shared" si="0"/>
        <v>1.4911810350649934E-2</v>
      </c>
      <c r="F14" t="s">
        <v>103</v>
      </c>
    </row>
    <row r="15" spans="1:9" x14ac:dyDescent="0.35">
      <c r="A15" t="str">
        <f>'CEF206 Elec Gen'!A15</f>
        <v>Solar</v>
      </c>
      <c r="B15" t="s">
        <v>104</v>
      </c>
      <c r="C15" s="6">
        <f>ROUND(SUM('CEF206 Elec Gen'!G15:K15)/SUM('CEF206 Elec Capacity'!G15:K15)/365/24*1000,3)</f>
        <v>0.16700000000000001</v>
      </c>
      <c r="D15" s="15">
        <f>AVERAGE('CEF206 Elec Gen'!G15:L15)</f>
        <v>1571.8016666666665</v>
      </c>
      <c r="E15" s="16">
        <f t="shared" si="0"/>
        <v>2.5289830487467049E-3</v>
      </c>
      <c r="F15" t="s">
        <v>105</v>
      </c>
    </row>
    <row r="16" spans="1:9" x14ac:dyDescent="0.35">
      <c r="A16" t="str">
        <f>'CEF206 Elec Gen'!A16</f>
        <v>Wind</v>
      </c>
      <c r="B16" t="s">
        <v>99</v>
      </c>
      <c r="C16" s="6">
        <f>ROUND(SUM('CEF206 Elec Gen'!G16:K16)/SUM('CEF206 Elec Capacity'!G16:K16)/365/24*1000,3)</f>
        <v>0.19900000000000001</v>
      </c>
      <c r="D16" s="15">
        <f>AVERAGE('CEF206 Elec Gen'!G16:L16)</f>
        <v>11713.183333333332</v>
      </c>
      <c r="E16" s="16">
        <f t="shared" si="0"/>
        <v>1.8846170432992984E-2</v>
      </c>
      <c r="F16" t="s">
        <v>100</v>
      </c>
    </row>
    <row r="17" spans="1:11" x14ac:dyDescent="0.35">
      <c r="A17" t="str">
        <f>'CEF206 Elec Gen'!A17</f>
        <v>Hydro / Wave / Tidal</v>
      </c>
      <c r="B17" t="s">
        <v>7</v>
      </c>
      <c r="C17" s="6">
        <f>ROUND(SUM('CEF206 Elec Gen'!G17:K17)/SUM('CEF206 Elec Capacity'!G17:K17)/365/24*1000,3)</f>
        <v>0.55600000000000005</v>
      </c>
      <c r="D17" s="15">
        <f>AVERAGE('CEF206 Elec Gen'!G17:L17)</f>
        <v>374387.79333333339</v>
      </c>
      <c r="E17" s="16">
        <f t="shared" si="0"/>
        <v>0.60237904251979513</v>
      </c>
    </row>
    <row r="18" spans="1:11" x14ac:dyDescent="0.35">
      <c r="D18" s="17">
        <f>SUM(D9:D17)</f>
        <v>621515.30333333334</v>
      </c>
    </row>
    <row r="20" spans="1:11" x14ac:dyDescent="0.35">
      <c r="B20">
        <v>2005</v>
      </c>
      <c r="C20">
        <v>2006</v>
      </c>
      <c r="D20">
        <v>2007</v>
      </c>
      <c r="E20">
        <v>2008</v>
      </c>
      <c r="F20">
        <v>2009</v>
      </c>
      <c r="G20">
        <v>2010</v>
      </c>
      <c r="H20">
        <v>2011</v>
      </c>
      <c r="I20">
        <v>2012</v>
      </c>
      <c r="J20">
        <v>2013</v>
      </c>
      <c r="K20">
        <v>2014</v>
      </c>
    </row>
    <row r="21" spans="1:11" x14ac:dyDescent="0.35">
      <c r="B21">
        <f>'CEF206 Elec Gen'!B11/('CEF206 Elec Capacity'!B11*8760)*1000</f>
        <v>0.54014842526324225</v>
      </c>
      <c r="C21">
        <f>'CEF206 Elec Gen'!C11/('CEF206 Elec Capacity'!C11*8760)*1000</f>
        <v>0.58080414051050899</v>
      </c>
      <c r="D21">
        <f>'CEF206 Elec Gen'!D11/('CEF206 Elec Capacity'!D11*8760)*1000</f>
        <v>0.58080414051050899</v>
      </c>
      <c r="E21">
        <f>'CEF206 Elec Gen'!E11/('CEF206 Elec Capacity'!E11*8760)*1000</f>
        <v>0.38510657689821348</v>
      </c>
      <c r="F21">
        <f>'CEF206 Elec Gen'!F11/('CEF206 Elec Capacity'!F11*8760)*1000</f>
        <v>0.28721045915300897</v>
      </c>
      <c r="G21">
        <f>'CEF206 Elec Gen'!G11/('CEF206 Elec Capacity'!G11*8760)*1000</f>
        <v>0.34903366665555391</v>
      </c>
      <c r="H21">
        <f>'CEF206 Elec Gen'!H11/('CEF206 Elec Capacity'!H11*8760)*1000</f>
        <v>0.40498443953996577</v>
      </c>
      <c r="I21">
        <f>'CEF206 Elec Gen'!I11/('CEF206 Elec Capacity'!I11*8760)*1000</f>
        <v>0.42852189825059578</v>
      </c>
      <c r="J21">
        <f>'CEF206 Elec Gen'!J11/('CEF206 Elec Capacity'!J11*8760)*1000</f>
        <v>0.36364549345908925</v>
      </c>
      <c r="K21">
        <f>'CEF206 Elec Gen'!K11/('CEF206 Elec Capacity'!K11*8760)*1000</f>
        <v>0.36944210059463828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H19" sqref="H19"/>
    </sheetView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x14ac:dyDescent="0.35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5">
      <c r="A2" t="s">
        <v>28</v>
      </c>
      <c r="B2" s="6">
        <f>'Pre-ret calculations'!C12</f>
        <v>0.58199999999999996</v>
      </c>
      <c r="C2" s="6">
        <f>$B2</f>
        <v>0.58199999999999996</v>
      </c>
      <c r="D2" s="6">
        <f t="shared" ref="D2:AJ10" si="0">$B2</f>
        <v>0.58199999999999996</v>
      </c>
      <c r="E2" s="6">
        <f t="shared" si="0"/>
        <v>0.58199999999999996</v>
      </c>
      <c r="F2" s="6">
        <f t="shared" si="0"/>
        <v>0.58199999999999996</v>
      </c>
      <c r="G2" s="6">
        <f t="shared" si="0"/>
        <v>0.58199999999999996</v>
      </c>
      <c r="H2" s="6">
        <f t="shared" si="0"/>
        <v>0.58199999999999996</v>
      </c>
      <c r="I2" s="6">
        <f t="shared" si="0"/>
        <v>0.58199999999999996</v>
      </c>
      <c r="J2" s="6">
        <f t="shared" si="0"/>
        <v>0.58199999999999996</v>
      </c>
      <c r="K2" s="6">
        <f t="shared" si="0"/>
        <v>0.58199999999999996</v>
      </c>
      <c r="L2" s="6">
        <f t="shared" si="0"/>
        <v>0.58199999999999996</v>
      </c>
      <c r="M2" s="6">
        <f t="shared" si="0"/>
        <v>0.58199999999999996</v>
      </c>
      <c r="N2" s="6">
        <f t="shared" si="0"/>
        <v>0.58199999999999996</v>
      </c>
      <c r="O2" s="6">
        <f t="shared" si="0"/>
        <v>0.58199999999999996</v>
      </c>
      <c r="P2" s="6">
        <f t="shared" si="0"/>
        <v>0.58199999999999996</v>
      </c>
      <c r="Q2" s="6">
        <f t="shared" si="0"/>
        <v>0.58199999999999996</v>
      </c>
      <c r="R2" s="6">
        <f t="shared" si="0"/>
        <v>0.58199999999999996</v>
      </c>
      <c r="S2" s="6">
        <f t="shared" si="0"/>
        <v>0.58199999999999996</v>
      </c>
      <c r="T2" s="6">
        <f t="shared" si="0"/>
        <v>0.58199999999999996</v>
      </c>
      <c r="U2" s="6">
        <f t="shared" si="0"/>
        <v>0.58199999999999996</v>
      </c>
      <c r="V2" s="6">
        <f t="shared" si="0"/>
        <v>0.58199999999999996</v>
      </c>
      <c r="W2" s="6">
        <f t="shared" si="0"/>
        <v>0.58199999999999996</v>
      </c>
      <c r="X2" s="6">
        <f t="shared" si="0"/>
        <v>0.58199999999999996</v>
      </c>
      <c r="Y2" s="6">
        <f t="shared" si="0"/>
        <v>0.58199999999999996</v>
      </c>
      <c r="Z2" s="6">
        <f t="shared" si="0"/>
        <v>0.58199999999999996</v>
      </c>
      <c r="AA2" s="6">
        <f t="shared" si="0"/>
        <v>0.58199999999999996</v>
      </c>
      <c r="AB2" s="6">
        <f t="shared" si="0"/>
        <v>0.58199999999999996</v>
      </c>
      <c r="AC2" s="6">
        <f t="shared" si="0"/>
        <v>0.58199999999999996</v>
      </c>
      <c r="AD2" s="6">
        <f t="shared" si="0"/>
        <v>0.58199999999999996</v>
      </c>
      <c r="AE2" s="6">
        <f t="shared" si="0"/>
        <v>0.58199999999999996</v>
      </c>
      <c r="AF2" s="6">
        <f t="shared" si="0"/>
        <v>0.58199999999999996</v>
      </c>
      <c r="AG2" s="6">
        <f t="shared" si="0"/>
        <v>0.58199999999999996</v>
      </c>
      <c r="AH2" s="6">
        <f t="shared" si="0"/>
        <v>0.58199999999999996</v>
      </c>
      <c r="AI2" s="6">
        <f t="shared" si="0"/>
        <v>0.58199999999999996</v>
      </c>
      <c r="AJ2" s="6">
        <f t="shared" si="0"/>
        <v>0.58199999999999996</v>
      </c>
    </row>
    <row r="3" spans="1:36" x14ac:dyDescent="0.35">
      <c r="A3" t="s">
        <v>5</v>
      </c>
      <c r="B3" s="6">
        <f>'Pre-ret calculations'!C11</f>
        <v>0.38300000000000001</v>
      </c>
      <c r="C3" s="6">
        <f t="shared" ref="C3:R12" si="1">$B3</f>
        <v>0.38300000000000001</v>
      </c>
      <c r="D3" s="6">
        <f t="shared" si="1"/>
        <v>0.38300000000000001</v>
      </c>
      <c r="E3" s="6">
        <f t="shared" si="1"/>
        <v>0.38300000000000001</v>
      </c>
      <c r="F3" s="6">
        <f t="shared" si="1"/>
        <v>0.38300000000000001</v>
      </c>
      <c r="G3" s="6">
        <f t="shared" si="1"/>
        <v>0.38300000000000001</v>
      </c>
      <c r="H3" s="6">
        <f t="shared" si="1"/>
        <v>0.38300000000000001</v>
      </c>
      <c r="I3" s="6">
        <f t="shared" si="1"/>
        <v>0.38300000000000001</v>
      </c>
      <c r="J3" s="6">
        <f t="shared" si="1"/>
        <v>0.38300000000000001</v>
      </c>
      <c r="K3" s="6">
        <f t="shared" si="1"/>
        <v>0.38300000000000001</v>
      </c>
      <c r="L3" s="6">
        <f t="shared" si="1"/>
        <v>0.38300000000000001</v>
      </c>
      <c r="M3" s="6">
        <f t="shared" si="1"/>
        <v>0.38300000000000001</v>
      </c>
      <c r="N3" s="6">
        <f t="shared" si="1"/>
        <v>0.38300000000000001</v>
      </c>
      <c r="O3" s="6">
        <f t="shared" si="1"/>
        <v>0.38300000000000001</v>
      </c>
      <c r="P3" s="6">
        <f t="shared" si="1"/>
        <v>0.38300000000000001</v>
      </c>
      <c r="Q3" s="6">
        <f t="shared" si="1"/>
        <v>0.38300000000000001</v>
      </c>
      <c r="R3" s="6">
        <f t="shared" si="1"/>
        <v>0.38300000000000001</v>
      </c>
      <c r="S3" s="6">
        <f t="shared" si="0"/>
        <v>0.38300000000000001</v>
      </c>
      <c r="T3" s="6">
        <f t="shared" si="0"/>
        <v>0.38300000000000001</v>
      </c>
      <c r="U3" s="6">
        <f t="shared" si="0"/>
        <v>0.38300000000000001</v>
      </c>
      <c r="V3" s="6">
        <f t="shared" si="0"/>
        <v>0.38300000000000001</v>
      </c>
      <c r="W3" s="6">
        <f t="shared" si="0"/>
        <v>0.38300000000000001</v>
      </c>
      <c r="X3" s="6">
        <f t="shared" si="0"/>
        <v>0.38300000000000001</v>
      </c>
      <c r="Y3" s="6">
        <f t="shared" si="0"/>
        <v>0.38300000000000001</v>
      </c>
      <c r="Z3" s="6">
        <f t="shared" si="0"/>
        <v>0.38300000000000001</v>
      </c>
      <c r="AA3" s="6">
        <f t="shared" si="0"/>
        <v>0.38300000000000001</v>
      </c>
      <c r="AB3" s="6">
        <f t="shared" si="0"/>
        <v>0.38300000000000001</v>
      </c>
      <c r="AC3" s="6">
        <f t="shared" si="0"/>
        <v>0.38300000000000001</v>
      </c>
      <c r="AD3" s="6">
        <f t="shared" si="0"/>
        <v>0.38300000000000001</v>
      </c>
      <c r="AE3" s="6">
        <f t="shared" si="0"/>
        <v>0.38300000000000001</v>
      </c>
      <c r="AF3" s="6">
        <f t="shared" si="0"/>
        <v>0.38300000000000001</v>
      </c>
      <c r="AG3" s="6">
        <f t="shared" si="0"/>
        <v>0.38300000000000001</v>
      </c>
      <c r="AH3" s="6">
        <f t="shared" si="0"/>
        <v>0.38300000000000001</v>
      </c>
      <c r="AI3" s="6">
        <f t="shared" si="0"/>
        <v>0.38300000000000001</v>
      </c>
      <c r="AJ3" s="6">
        <f t="shared" si="0"/>
        <v>0.38300000000000001</v>
      </c>
    </row>
    <row r="4" spans="1:36" x14ac:dyDescent="0.35">
      <c r="A4" t="s">
        <v>6</v>
      </c>
      <c r="B4" s="6">
        <f>'Pre-ret calculations'!C13</f>
        <v>0.73799999999999999</v>
      </c>
      <c r="C4" s="6">
        <f t="shared" si="1"/>
        <v>0.73799999999999999</v>
      </c>
      <c r="D4" s="6">
        <f t="shared" si="0"/>
        <v>0.73799999999999999</v>
      </c>
      <c r="E4" s="6">
        <f t="shared" si="0"/>
        <v>0.73799999999999999</v>
      </c>
      <c r="F4" s="6">
        <f t="shared" si="0"/>
        <v>0.73799999999999999</v>
      </c>
      <c r="G4" s="6">
        <f t="shared" si="0"/>
        <v>0.73799999999999999</v>
      </c>
      <c r="H4" s="6">
        <f t="shared" si="0"/>
        <v>0.73799999999999999</v>
      </c>
      <c r="I4" s="6">
        <f t="shared" si="0"/>
        <v>0.73799999999999999</v>
      </c>
      <c r="J4" s="6">
        <f t="shared" si="0"/>
        <v>0.73799999999999999</v>
      </c>
      <c r="K4" s="6">
        <f t="shared" si="0"/>
        <v>0.73799999999999999</v>
      </c>
      <c r="L4" s="6">
        <f t="shared" si="0"/>
        <v>0.73799999999999999</v>
      </c>
      <c r="M4" s="6">
        <f t="shared" si="0"/>
        <v>0.73799999999999999</v>
      </c>
      <c r="N4" s="6">
        <f t="shared" si="0"/>
        <v>0.73799999999999999</v>
      </c>
      <c r="O4" s="6">
        <f t="shared" si="0"/>
        <v>0.73799999999999999</v>
      </c>
      <c r="P4" s="6">
        <f t="shared" si="0"/>
        <v>0.73799999999999999</v>
      </c>
      <c r="Q4" s="6">
        <f t="shared" si="0"/>
        <v>0.73799999999999999</v>
      </c>
      <c r="R4" s="6">
        <f t="shared" si="0"/>
        <v>0.73799999999999999</v>
      </c>
      <c r="S4" s="6">
        <f t="shared" si="0"/>
        <v>0.73799999999999999</v>
      </c>
      <c r="T4" s="6">
        <f t="shared" si="0"/>
        <v>0.73799999999999999</v>
      </c>
      <c r="U4" s="6">
        <f t="shared" si="0"/>
        <v>0.73799999999999999</v>
      </c>
      <c r="V4" s="6">
        <f t="shared" si="0"/>
        <v>0.73799999999999999</v>
      </c>
      <c r="W4" s="6">
        <f t="shared" si="0"/>
        <v>0.73799999999999999</v>
      </c>
      <c r="X4" s="6">
        <f t="shared" si="0"/>
        <v>0.73799999999999999</v>
      </c>
      <c r="Y4" s="6">
        <f t="shared" si="0"/>
        <v>0.73799999999999999</v>
      </c>
      <c r="Z4" s="6">
        <f t="shared" si="0"/>
        <v>0.73799999999999999</v>
      </c>
      <c r="AA4" s="6">
        <f t="shared" si="0"/>
        <v>0.73799999999999999</v>
      </c>
      <c r="AB4" s="6">
        <f t="shared" si="0"/>
        <v>0.73799999999999999</v>
      </c>
      <c r="AC4" s="6">
        <f t="shared" si="0"/>
        <v>0.73799999999999999</v>
      </c>
      <c r="AD4" s="6">
        <f t="shared" si="0"/>
        <v>0.73799999999999999</v>
      </c>
      <c r="AE4" s="6">
        <f t="shared" si="0"/>
        <v>0.73799999999999999</v>
      </c>
      <c r="AF4" s="6">
        <f t="shared" si="0"/>
        <v>0.73799999999999999</v>
      </c>
      <c r="AG4" s="6">
        <f t="shared" si="0"/>
        <v>0.73799999999999999</v>
      </c>
      <c r="AH4" s="6">
        <f t="shared" si="0"/>
        <v>0.73799999999999999</v>
      </c>
      <c r="AI4" s="6">
        <f t="shared" si="0"/>
        <v>0.73799999999999999</v>
      </c>
      <c r="AJ4" s="6">
        <f t="shared" si="0"/>
        <v>0.73799999999999999</v>
      </c>
    </row>
    <row r="5" spans="1:36" x14ac:dyDescent="0.35">
      <c r="A5" t="s">
        <v>7</v>
      </c>
      <c r="B5" s="6">
        <f>'Pre-ret calculations'!C17</f>
        <v>0.55600000000000005</v>
      </c>
      <c r="C5" s="6">
        <f t="shared" si="1"/>
        <v>0.55600000000000005</v>
      </c>
      <c r="D5" s="6">
        <f t="shared" si="0"/>
        <v>0.55600000000000005</v>
      </c>
      <c r="E5" s="6">
        <f t="shared" si="0"/>
        <v>0.55600000000000005</v>
      </c>
      <c r="F5" s="6">
        <f t="shared" si="0"/>
        <v>0.55600000000000005</v>
      </c>
      <c r="G5" s="6">
        <f t="shared" si="0"/>
        <v>0.55600000000000005</v>
      </c>
      <c r="H5" s="6">
        <f t="shared" si="0"/>
        <v>0.55600000000000005</v>
      </c>
      <c r="I5" s="6">
        <f t="shared" si="0"/>
        <v>0.55600000000000005</v>
      </c>
      <c r="J5" s="6">
        <f t="shared" si="0"/>
        <v>0.55600000000000005</v>
      </c>
      <c r="K5" s="6">
        <f t="shared" si="0"/>
        <v>0.55600000000000005</v>
      </c>
      <c r="L5" s="6">
        <f t="shared" si="0"/>
        <v>0.55600000000000005</v>
      </c>
      <c r="M5" s="6">
        <f t="shared" si="0"/>
        <v>0.55600000000000005</v>
      </c>
      <c r="N5" s="6">
        <f t="shared" si="0"/>
        <v>0.55600000000000005</v>
      </c>
      <c r="O5" s="6">
        <f t="shared" si="0"/>
        <v>0.55600000000000005</v>
      </c>
      <c r="P5" s="6">
        <f t="shared" si="0"/>
        <v>0.55600000000000005</v>
      </c>
      <c r="Q5" s="6">
        <f t="shared" si="0"/>
        <v>0.55600000000000005</v>
      </c>
      <c r="R5" s="6">
        <f t="shared" si="0"/>
        <v>0.55600000000000005</v>
      </c>
      <c r="S5" s="6">
        <f t="shared" si="0"/>
        <v>0.55600000000000005</v>
      </c>
      <c r="T5" s="6">
        <f t="shared" si="0"/>
        <v>0.55600000000000005</v>
      </c>
      <c r="U5" s="6">
        <f t="shared" si="0"/>
        <v>0.55600000000000005</v>
      </c>
      <c r="V5" s="6">
        <f t="shared" si="0"/>
        <v>0.55600000000000005</v>
      </c>
      <c r="W5" s="6">
        <f t="shared" si="0"/>
        <v>0.55600000000000005</v>
      </c>
      <c r="X5" s="6">
        <f t="shared" si="0"/>
        <v>0.55600000000000005</v>
      </c>
      <c r="Y5" s="6">
        <f t="shared" si="0"/>
        <v>0.55600000000000005</v>
      </c>
      <c r="Z5" s="6">
        <f t="shared" si="0"/>
        <v>0.55600000000000005</v>
      </c>
      <c r="AA5" s="6">
        <f t="shared" si="0"/>
        <v>0.55600000000000005</v>
      </c>
      <c r="AB5" s="6">
        <f t="shared" si="0"/>
        <v>0.55600000000000005</v>
      </c>
      <c r="AC5" s="6">
        <f t="shared" si="0"/>
        <v>0.55600000000000005</v>
      </c>
      <c r="AD5" s="6">
        <f t="shared" si="0"/>
        <v>0.55600000000000005</v>
      </c>
      <c r="AE5" s="6">
        <f t="shared" si="0"/>
        <v>0.55600000000000005</v>
      </c>
      <c r="AF5" s="6">
        <f t="shared" si="0"/>
        <v>0.55600000000000005</v>
      </c>
      <c r="AG5" s="6">
        <f t="shared" si="0"/>
        <v>0.55600000000000005</v>
      </c>
      <c r="AH5" s="6">
        <f t="shared" si="0"/>
        <v>0.55600000000000005</v>
      </c>
      <c r="AI5" s="6">
        <f t="shared" si="0"/>
        <v>0.55600000000000005</v>
      </c>
      <c r="AJ5" s="6">
        <f t="shared" si="0"/>
        <v>0.55600000000000005</v>
      </c>
    </row>
    <row r="6" spans="1:36" x14ac:dyDescent="0.35">
      <c r="A6" t="s">
        <v>27</v>
      </c>
      <c r="B6" s="6">
        <f>'Pre-ret calculations'!C16</f>
        <v>0.19900000000000001</v>
      </c>
      <c r="C6" s="6">
        <f t="shared" si="1"/>
        <v>0.19900000000000001</v>
      </c>
      <c r="D6" s="6">
        <f t="shared" si="0"/>
        <v>0.19900000000000001</v>
      </c>
      <c r="E6" s="6">
        <f t="shared" si="0"/>
        <v>0.19900000000000001</v>
      </c>
      <c r="F6" s="6">
        <f t="shared" si="0"/>
        <v>0.19900000000000001</v>
      </c>
      <c r="G6" s="6">
        <f t="shared" si="0"/>
        <v>0.19900000000000001</v>
      </c>
      <c r="H6" s="6">
        <f t="shared" si="0"/>
        <v>0.19900000000000001</v>
      </c>
      <c r="I6" s="6">
        <f t="shared" si="0"/>
        <v>0.19900000000000001</v>
      </c>
      <c r="J6" s="6">
        <f t="shared" si="0"/>
        <v>0.19900000000000001</v>
      </c>
      <c r="K6" s="6">
        <f t="shared" si="0"/>
        <v>0.19900000000000001</v>
      </c>
      <c r="L6" s="6">
        <f t="shared" si="0"/>
        <v>0.19900000000000001</v>
      </c>
      <c r="M6" s="6">
        <f t="shared" si="0"/>
        <v>0.19900000000000001</v>
      </c>
      <c r="N6" s="6">
        <f t="shared" si="0"/>
        <v>0.19900000000000001</v>
      </c>
      <c r="O6" s="6">
        <f t="shared" si="0"/>
        <v>0.19900000000000001</v>
      </c>
      <c r="P6" s="6">
        <f t="shared" si="0"/>
        <v>0.19900000000000001</v>
      </c>
      <c r="Q6" s="6">
        <f t="shared" si="0"/>
        <v>0.19900000000000001</v>
      </c>
      <c r="R6" s="6">
        <f t="shared" si="0"/>
        <v>0.19900000000000001</v>
      </c>
      <c r="S6" s="6">
        <f t="shared" si="0"/>
        <v>0.19900000000000001</v>
      </c>
      <c r="T6" s="6">
        <f t="shared" si="0"/>
        <v>0.19900000000000001</v>
      </c>
      <c r="U6" s="6">
        <f t="shared" si="0"/>
        <v>0.19900000000000001</v>
      </c>
      <c r="V6" s="6">
        <f t="shared" si="0"/>
        <v>0.19900000000000001</v>
      </c>
      <c r="W6" s="6">
        <f t="shared" si="0"/>
        <v>0.19900000000000001</v>
      </c>
      <c r="X6" s="6">
        <f t="shared" si="0"/>
        <v>0.19900000000000001</v>
      </c>
      <c r="Y6" s="6">
        <f t="shared" si="0"/>
        <v>0.19900000000000001</v>
      </c>
      <c r="Z6" s="6">
        <f t="shared" si="0"/>
        <v>0.19900000000000001</v>
      </c>
      <c r="AA6" s="6">
        <f t="shared" si="0"/>
        <v>0.19900000000000001</v>
      </c>
      <c r="AB6" s="6">
        <f t="shared" si="0"/>
        <v>0.19900000000000001</v>
      </c>
      <c r="AC6" s="6">
        <f t="shared" si="0"/>
        <v>0.19900000000000001</v>
      </c>
      <c r="AD6" s="6">
        <f t="shared" si="0"/>
        <v>0.19900000000000001</v>
      </c>
      <c r="AE6" s="6">
        <f t="shared" si="0"/>
        <v>0.19900000000000001</v>
      </c>
      <c r="AF6" s="6">
        <f t="shared" si="0"/>
        <v>0.19900000000000001</v>
      </c>
      <c r="AG6" s="6">
        <f t="shared" si="0"/>
        <v>0.19900000000000001</v>
      </c>
      <c r="AH6" s="6">
        <f t="shared" si="0"/>
        <v>0.19900000000000001</v>
      </c>
      <c r="AI6" s="6">
        <f t="shared" si="0"/>
        <v>0.19900000000000001</v>
      </c>
      <c r="AJ6" s="6">
        <f t="shared" si="0"/>
        <v>0.19900000000000001</v>
      </c>
    </row>
    <row r="7" spans="1:36" x14ac:dyDescent="0.35">
      <c r="A7" t="s">
        <v>8</v>
      </c>
      <c r="B7" s="6">
        <f>'Pre-ret calculations'!C15</f>
        <v>0.16700000000000001</v>
      </c>
      <c r="C7" s="6">
        <f t="shared" si="1"/>
        <v>0.16700000000000001</v>
      </c>
      <c r="D7" s="6">
        <f t="shared" si="0"/>
        <v>0.16700000000000001</v>
      </c>
      <c r="E7" s="6">
        <f t="shared" si="0"/>
        <v>0.16700000000000001</v>
      </c>
      <c r="F7" s="6">
        <f t="shared" si="0"/>
        <v>0.16700000000000001</v>
      </c>
      <c r="G7" s="6">
        <f t="shared" si="0"/>
        <v>0.16700000000000001</v>
      </c>
      <c r="H7" s="6">
        <f t="shared" si="0"/>
        <v>0.16700000000000001</v>
      </c>
      <c r="I7" s="6">
        <f t="shared" si="0"/>
        <v>0.16700000000000001</v>
      </c>
      <c r="J7" s="6">
        <f t="shared" si="0"/>
        <v>0.16700000000000001</v>
      </c>
      <c r="K7" s="6">
        <f t="shared" si="0"/>
        <v>0.16700000000000001</v>
      </c>
      <c r="L7" s="6">
        <f t="shared" si="0"/>
        <v>0.16700000000000001</v>
      </c>
      <c r="M7" s="6">
        <f t="shared" si="0"/>
        <v>0.16700000000000001</v>
      </c>
      <c r="N7" s="6">
        <f t="shared" si="0"/>
        <v>0.16700000000000001</v>
      </c>
      <c r="O7" s="6">
        <f t="shared" si="0"/>
        <v>0.16700000000000001</v>
      </c>
      <c r="P7" s="6">
        <f t="shared" si="0"/>
        <v>0.16700000000000001</v>
      </c>
      <c r="Q7" s="6">
        <f t="shared" si="0"/>
        <v>0.16700000000000001</v>
      </c>
      <c r="R7" s="6">
        <f t="shared" si="0"/>
        <v>0.16700000000000001</v>
      </c>
      <c r="S7" s="6">
        <f t="shared" si="0"/>
        <v>0.16700000000000001</v>
      </c>
      <c r="T7" s="6">
        <f t="shared" si="0"/>
        <v>0.16700000000000001</v>
      </c>
      <c r="U7" s="6">
        <f t="shared" si="0"/>
        <v>0.16700000000000001</v>
      </c>
      <c r="V7" s="6">
        <f t="shared" si="0"/>
        <v>0.16700000000000001</v>
      </c>
      <c r="W7" s="6">
        <f t="shared" si="0"/>
        <v>0.16700000000000001</v>
      </c>
      <c r="X7" s="6">
        <f t="shared" si="0"/>
        <v>0.16700000000000001</v>
      </c>
      <c r="Y7" s="6">
        <f t="shared" si="0"/>
        <v>0.16700000000000001</v>
      </c>
      <c r="Z7" s="6">
        <f t="shared" si="0"/>
        <v>0.16700000000000001</v>
      </c>
      <c r="AA7" s="6">
        <f t="shared" si="0"/>
        <v>0.16700000000000001</v>
      </c>
      <c r="AB7" s="6">
        <f t="shared" si="0"/>
        <v>0.16700000000000001</v>
      </c>
      <c r="AC7" s="6">
        <f t="shared" si="0"/>
        <v>0.16700000000000001</v>
      </c>
      <c r="AD7" s="6">
        <f t="shared" si="0"/>
        <v>0.16700000000000001</v>
      </c>
      <c r="AE7" s="6">
        <f t="shared" si="0"/>
        <v>0.16700000000000001</v>
      </c>
      <c r="AF7" s="6">
        <f t="shared" si="0"/>
        <v>0.16700000000000001</v>
      </c>
      <c r="AG7" s="6">
        <f t="shared" si="0"/>
        <v>0.16700000000000001</v>
      </c>
      <c r="AH7" s="6">
        <f t="shared" si="0"/>
        <v>0.16700000000000001</v>
      </c>
      <c r="AI7" s="6">
        <f t="shared" si="0"/>
        <v>0.16700000000000001</v>
      </c>
      <c r="AJ7" s="6">
        <f t="shared" si="0"/>
        <v>0.16700000000000001</v>
      </c>
    </row>
    <row r="8" spans="1:36" x14ac:dyDescent="0.35">
      <c r="A8" t="s">
        <v>9</v>
      </c>
      <c r="B8" s="6">
        <f>'Pre-ret calculations'!C15</f>
        <v>0.16700000000000001</v>
      </c>
      <c r="C8" s="6">
        <f t="shared" si="1"/>
        <v>0.16700000000000001</v>
      </c>
      <c r="D8" s="6">
        <f t="shared" si="0"/>
        <v>0.16700000000000001</v>
      </c>
      <c r="E8" s="6">
        <f t="shared" si="0"/>
        <v>0.16700000000000001</v>
      </c>
      <c r="F8" s="6">
        <f t="shared" si="0"/>
        <v>0.16700000000000001</v>
      </c>
      <c r="G8" s="6">
        <f t="shared" si="0"/>
        <v>0.16700000000000001</v>
      </c>
      <c r="H8" s="6">
        <f t="shared" si="0"/>
        <v>0.16700000000000001</v>
      </c>
      <c r="I8" s="6">
        <f t="shared" si="0"/>
        <v>0.16700000000000001</v>
      </c>
      <c r="J8" s="6">
        <f t="shared" si="0"/>
        <v>0.16700000000000001</v>
      </c>
      <c r="K8" s="6">
        <f t="shared" si="0"/>
        <v>0.16700000000000001</v>
      </c>
      <c r="L8" s="6">
        <f t="shared" si="0"/>
        <v>0.16700000000000001</v>
      </c>
      <c r="M8" s="6">
        <f t="shared" si="0"/>
        <v>0.16700000000000001</v>
      </c>
      <c r="N8" s="6">
        <f t="shared" si="0"/>
        <v>0.16700000000000001</v>
      </c>
      <c r="O8" s="6">
        <f t="shared" si="0"/>
        <v>0.16700000000000001</v>
      </c>
      <c r="P8" s="6">
        <f t="shared" si="0"/>
        <v>0.16700000000000001</v>
      </c>
      <c r="Q8" s="6">
        <f t="shared" si="0"/>
        <v>0.16700000000000001</v>
      </c>
      <c r="R8" s="6">
        <f t="shared" si="0"/>
        <v>0.16700000000000001</v>
      </c>
      <c r="S8" s="6">
        <f t="shared" si="0"/>
        <v>0.16700000000000001</v>
      </c>
      <c r="T8" s="6">
        <f t="shared" si="0"/>
        <v>0.16700000000000001</v>
      </c>
      <c r="U8" s="6">
        <f t="shared" si="0"/>
        <v>0.16700000000000001</v>
      </c>
      <c r="V8" s="6">
        <f t="shared" si="0"/>
        <v>0.16700000000000001</v>
      </c>
      <c r="W8" s="6">
        <f t="shared" si="0"/>
        <v>0.16700000000000001</v>
      </c>
      <c r="X8" s="6">
        <f t="shared" si="0"/>
        <v>0.16700000000000001</v>
      </c>
      <c r="Y8" s="6">
        <f t="shared" si="0"/>
        <v>0.16700000000000001</v>
      </c>
      <c r="Z8" s="6">
        <f t="shared" si="0"/>
        <v>0.16700000000000001</v>
      </c>
      <c r="AA8" s="6">
        <f t="shared" si="0"/>
        <v>0.16700000000000001</v>
      </c>
      <c r="AB8" s="6">
        <f t="shared" si="0"/>
        <v>0.16700000000000001</v>
      </c>
      <c r="AC8" s="6">
        <f t="shared" si="0"/>
        <v>0.16700000000000001</v>
      </c>
      <c r="AD8" s="6">
        <f t="shared" si="0"/>
        <v>0.16700000000000001</v>
      </c>
      <c r="AE8" s="6">
        <f t="shared" si="0"/>
        <v>0.16700000000000001</v>
      </c>
      <c r="AF8" s="6">
        <f t="shared" si="0"/>
        <v>0.16700000000000001</v>
      </c>
      <c r="AG8" s="6">
        <f t="shared" si="0"/>
        <v>0.16700000000000001</v>
      </c>
      <c r="AH8" s="6">
        <f t="shared" si="0"/>
        <v>0.16700000000000001</v>
      </c>
      <c r="AI8" s="6">
        <f t="shared" si="0"/>
        <v>0.16700000000000001</v>
      </c>
      <c r="AJ8" s="6">
        <f t="shared" si="0"/>
        <v>0.16700000000000001</v>
      </c>
    </row>
    <row r="9" spans="1:36" x14ac:dyDescent="0.35">
      <c r="A9" t="s">
        <v>10</v>
      </c>
      <c r="B9" s="6">
        <f>'Pre-ret calculations'!C14</f>
        <v>0.53300000000000003</v>
      </c>
      <c r="C9" s="6">
        <f t="shared" si="1"/>
        <v>0.53300000000000003</v>
      </c>
      <c r="D9" s="6">
        <f t="shared" si="0"/>
        <v>0.53300000000000003</v>
      </c>
      <c r="E9" s="6">
        <f t="shared" si="0"/>
        <v>0.53300000000000003</v>
      </c>
      <c r="F9" s="6">
        <f t="shared" si="0"/>
        <v>0.53300000000000003</v>
      </c>
      <c r="G9" s="6">
        <f t="shared" si="0"/>
        <v>0.53300000000000003</v>
      </c>
      <c r="H9" s="6">
        <f t="shared" si="0"/>
        <v>0.53300000000000003</v>
      </c>
      <c r="I9" s="6">
        <f t="shared" si="0"/>
        <v>0.53300000000000003</v>
      </c>
      <c r="J9" s="6">
        <f t="shared" si="0"/>
        <v>0.53300000000000003</v>
      </c>
      <c r="K9" s="6">
        <f t="shared" si="0"/>
        <v>0.53300000000000003</v>
      </c>
      <c r="L9" s="6">
        <f t="shared" si="0"/>
        <v>0.53300000000000003</v>
      </c>
      <c r="M9" s="6">
        <f t="shared" si="0"/>
        <v>0.53300000000000003</v>
      </c>
      <c r="N9" s="6">
        <f t="shared" si="0"/>
        <v>0.53300000000000003</v>
      </c>
      <c r="O9" s="6">
        <f t="shared" si="0"/>
        <v>0.53300000000000003</v>
      </c>
      <c r="P9" s="6">
        <f t="shared" si="0"/>
        <v>0.53300000000000003</v>
      </c>
      <c r="Q9" s="6">
        <f t="shared" si="0"/>
        <v>0.53300000000000003</v>
      </c>
      <c r="R9" s="6">
        <f t="shared" si="0"/>
        <v>0.53300000000000003</v>
      </c>
      <c r="S9" s="6">
        <f t="shared" si="0"/>
        <v>0.53300000000000003</v>
      </c>
      <c r="T9" s="6">
        <f t="shared" si="0"/>
        <v>0.53300000000000003</v>
      </c>
      <c r="U9" s="6">
        <f t="shared" si="0"/>
        <v>0.53300000000000003</v>
      </c>
      <c r="V9" s="6">
        <f t="shared" si="0"/>
        <v>0.53300000000000003</v>
      </c>
      <c r="W9" s="6">
        <f t="shared" si="0"/>
        <v>0.53300000000000003</v>
      </c>
      <c r="X9" s="6">
        <f t="shared" si="0"/>
        <v>0.53300000000000003</v>
      </c>
      <c r="Y9" s="6">
        <f t="shared" si="0"/>
        <v>0.53300000000000003</v>
      </c>
      <c r="Z9" s="6">
        <f t="shared" si="0"/>
        <v>0.53300000000000003</v>
      </c>
      <c r="AA9" s="6">
        <f t="shared" si="0"/>
        <v>0.53300000000000003</v>
      </c>
      <c r="AB9" s="6">
        <f t="shared" si="0"/>
        <v>0.53300000000000003</v>
      </c>
      <c r="AC9" s="6">
        <f t="shared" si="0"/>
        <v>0.53300000000000003</v>
      </c>
      <c r="AD9" s="6">
        <f t="shared" si="0"/>
        <v>0.53300000000000003</v>
      </c>
      <c r="AE9" s="6">
        <f t="shared" si="0"/>
        <v>0.53300000000000003</v>
      </c>
      <c r="AF9" s="6">
        <f t="shared" si="0"/>
        <v>0.53300000000000003</v>
      </c>
      <c r="AG9" s="6">
        <f t="shared" si="0"/>
        <v>0.53300000000000003</v>
      </c>
      <c r="AH9" s="6">
        <f t="shared" si="0"/>
        <v>0.53300000000000003</v>
      </c>
      <c r="AI9" s="6">
        <f t="shared" si="0"/>
        <v>0.53300000000000003</v>
      </c>
      <c r="AJ9" s="6">
        <f t="shared" si="0"/>
        <v>0.53300000000000003</v>
      </c>
    </row>
    <row r="10" spans="1:36" x14ac:dyDescent="0.35">
      <c r="A10" t="s">
        <v>11</v>
      </c>
      <c r="B10" s="6">
        <f>'Pre-ret calculations'!C14</f>
        <v>0.53300000000000003</v>
      </c>
      <c r="C10" s="6">
        <f t="shared" si="1"/>
        <v>0.53300000000000003</v>
      </c>
      <c r="D10" s="6">
        <f t="shared" si="0"/>
        <v>0.53300000000000003</v>
      </c>
      <c r="E10" s="6">
        <f t="shared" si="0"/>
        <v>0.53300000000000003</v>
      </c>
      <c r="F10" s="6">
        <f t="shared" si="0"/>
        <v>0.53300000000000003</v>
      </c>
      <c r="G10" s="6">
        <f t="shared" si="0"/>
        <v>0.53300000000000003</v>
      </c>
      <c r="H10" s="6">
        <f t="shared" si="0"/>
        <v>0.53300000000000003</v>
      </c>
      <c r="I10" s="6">
        <f t="shared" si="0"/>
        <v>0.53300000000000003</v>
      </c>
      <c r="J10" s="6">
        <f t="shared" ref="D10:AJ14" si="2">$B10</f>
        <v>0.53300000000000003</v>
      </c>
      <c r="K10" s="6">
        <f t="shared" si="2"/>
        <v>0.53300000000000003</v>
      </c>
      <c r="L10" s="6">
        <f t="shared" si="2"/>
        <v>0.53300000000000003</v>
      </c>
      <c r="M10" s="6">
        <f t="shared" si="2"/>
        <v>0.53300000000000003</v>
      </c>
      <c r="N10" s="6">
        <f t="shared" si="2"/>
        <v>0.53300000000000003</v>
      </c>
      <c r="O10" s="6">
        <f t="shared" si="2"/>
        <v>0.53300000000000003</v>
      </c>
      <c r="P10" s="6">
        <f t="shared" si="2"/>
        <v>0.53300000000000003</v>
      </c>
      <c r="Q10" s="6">
        <f t="shared" si="2"/>
        <v>0.53300000000000003</v>
      </c>
      <c r="R10" s="6">
        <f t="shared" si="2"/>
        <v>0.53300000000000003</v>
      </c>
      <c r="S10" s="6">
        <f t="shared" si="2"/>
        <v>0.53300000000000003</v>
      </c>
      <c r="T10" s="6">
        <f t="shared" si="2"/>
        <v>0.53300000000000003</v>
      </c>
      <c r="U10" s="6">
        <f t="shared" si="2"/>
        <v>0.53300000000000003</v>
      </c>
      <c r="V10" s="6">
        <f t="shared" si="2"/>
        <v>0.53300000000000003</v>
      </c>
      <c r="W10" s="6">
        <f t="shared" si="2"/>
        <v>0.53300000000000003</v>
      </c>
      <c r="X10" s="6">
        <f t="shared" si="2"/>
        <v>0.53300000000000003</v>
      </c>
      <c r="Y10" s="6">
        <f t="shared" si="2"/>
        <v>0.53300000000000003</v>
      </c>
      <c r="Z10" s="6">
        <f t="shared" si="2"/>
        <v>0.53300000000000003</v>
      </c>
      <c r="AA10" s="6">
        <f t="shared" si="2"/>
        <v>0.53300000000000003</v>
      </c>
      <c r="AB10" s="6">
        <f t="shared" si="2"/>
        <v>0.53300000000000003</v>
      </c>
      <c r="AC10" s="6">
        <f t="shared" si="2"/>
        <v>0.53300000000000003</v>
      </c>
      <c r="AD10" s="6">
        <f t="shared" si="2"/>
        <v>0.53300000000000003</v>
      </c>
      <c r="AE10" s="6">
        <f t="shared" si="2"/>
        <v>0.53300000000000003</v>
      </c>
      <c r="AF10" s="6">
        <f t="shared" si="2"/>
        <v>0.53300000000000003</v>
      </c>
      <c r="AG10" s="6">
        <f t="shared" si="2"/>
        <v>0.53300000000000003</v>
      </c>
      <c r="AH10" s="6">
        <f t="shared" si="2"/>
        <v>0.53300000000000003</v>
      </c>
      <c r="AI10" s="6">
        <f t="shared" si="2"/>
        <v>0.53300000000000003</v>
      </c>
      <c r="AJ10" s="6">
        <f t="shared" si="2"/>
        <v>0.53300000000000003</v>
      </c>
    </row>
    <row r="11" spans="1:36" x14ac:dyDescent="0.35">
      <c r="A11" t="s">
        <v>12</v>
      </c>
      <c r="B11" s="6">
        <f>'Pre-ret calculations'!C9</f>
        <v>0.32100000000000001</v>
      </c>
      <c r="C11" s="6">
        <f t="shared" si="1"/>
        <v>0.32100000000000001</v>
      </c>
      <c r="D11" s="6">
        <f t="shared" si="2"/>
        <v>0.32100000000000001</v>
      </c>
      <c r="E11" s="6">
        <f t="shared" si="2"/>
        <v>0.32100000000000001</v>
      </c>
      <c r="F11" s="6">
        <f t="shared" si="2"/>
        <v>0.32100000000000001</v>
      </c>
      <c r="G11" s="6">
        <f t="shared" si="2"/>
        <v>0.32100000000000001</v>
      </c>
      <c r="H11" s="6">
        <f t="shared" si="2"/>
        <v>0.32100000000000001</v>
      </c>
      <c r="I11" s="6">
        <f t="shared" si="2"/>
        <v>0.32100000000000001</v>
      </c>
      <c r="J11" s="6">
        <f t="shared" si="2"/>
        <v>0.32100000000000001</v>
      </c>
      <c r="K11" s="6">
        <f t="shared" si="2"/>
        <v>0.32100000000000001</v>
      </c>
      <c r="L11" s="6">
        <f t="shared" si="2"/>
        <v>0.32100000000000001</v>
      </c>
      <c r="M11" s="6">
        <f t="shared" si="2"/>
        <v>0.32100000000000001</v>
      </c>
      <c r="N11" s="6">
        <f t="shared" si="2"/>
        <v>0.32100000000000001</v>
      </c>
      <c r="O11" s="6">
        <f t="shared" si="2"/>
        <v>0.32100000000000001</v>
      </c>
      <c r="P11" s="6">
        <f t="shared" si="2"/>
        <v>0.32100000000000001</v>
      </c>
      <c r="Q11" s="6">
        <f t="shared" si="2"/>
        <v>0.32100000000000001</v>
      </c>
      <c r="R11" s="6">
        <f t="shared" si="2"/>
        <v>0.32100000000000001</v>
      </c>
      <c r="S11" s="6">
        <f t="shared" si="2"/>
        <v>0.32100000000000001</v>
      </c>
      <c r="T11" s="6">
        <f t="shared" si="2"/>
        <v>0.32100000000000001</v>
      </c>
      <c r="U11" s="6">
        <f t="shared" si="2"/>
        <v>0.32100000000000001</v>
      </c>
      <c r="V11" s="6">
        <f t="shared" si="2"/>
        <v>0.32100000000000001</v>
      </c>
      <c r="W11" s="6">
        <f t="shared" si="2"/>
        <v>0.32100000000000001</v>
      </c>
      <c r="X11" s="6">
        <f t="shared" si="2"/>
        <v>0.32100000000000001</v>
      </c>
      <c r="Y11" s="6">
        <f t="shared" si="2"/>
        <v>0.32100000000000001</v>
      </c>
      <c r="Z11" s="6">
        <f t="shared" si="2"/>
        <v>0.32100000000000001</v>
      </c>
      <c r="AA11" s="6">
        <f t="shared" si="2"/>
        <v>0.32100000000000001</v>
      </c>
      <c r="AB11" s="6">
        <f t="shared" si="2"/>
        <v>0.32100000000000001</v>
      </c>
      <c r="AC11" s="6">
        <f t="shared" si="2"/>
        <v>0.32100000000000001</v>
      </c>
      <c r="AD11" s="6">
        <f t="shared" si="2"/>
        <v>0.32100000000000001</v>
      </c>
      <c r="AE11" s="6">
        <f t="shared" si="2"/>
        <v>0.32100000000000001</v>
      </c>
      <c r="AF11" s="6">
        <f t="shared" si="2"/>
        <v>0.32100000000000001</v>
      </c>
      <c r="AG11" s="6">
        <f t="shared" si="2"/>
        <v>0.32100000000000001</v>
      </c>
      <c r="AH11" s="6">
        <f t="shared" si="2"/>
        <v>0.32100000000000001</v>
      </c>
      <c r="AI11" s="6">
        <f t="shared" si="2"/>
        <v>0.32100000000000001</v>
      </c>
      <c r="AJ11" s="6">
        <f t="shared" si="2"/>
        <v>0.32100000000000001</v>
      </c>
    </row>
    <row r="12" spans="1:36" x14ac:dyDescent="0.35">
      <c r="A12" t="s">
        <v>13</v>
      </c>
      <c r="B12" s="6">
        <f>('Pre-ret calculations'!C9*'Pre-ret calculations'!D9+'Pre-ret calculations'!C10*'Pre-ret calculations'!D10)/SUM('Pre-ret calculations'!D9,'Pre-ret calculations'!D10)</f>
        <v>0.27053005934650753</v>
      </c>
      <c r="C12" s="6">
        <f t="shared" si="1"/>
        <v>0.27053005934650753</v>
      </c>
      <c r="D12" s="6">
        <f t="shared" si="2"/>
        <v>0.27053005934650753</v>
      </c>
      <c r="E12" s="6">
        <f t="shared" si="2"/>
        <v>0.27053005934650753</v>
      </c>
      <c r="F12" s="6">
        <f t="shared" si="2"/>
        <v>0.27053005934650753</v>
      </c>
      <c r="G12" s="6">
        <f t="shared" si="2"/>
        <v>0.27053005934650753</v>
      </c>
      <c r="H12" s="6">
        <f t="shared" si="2"/>
        <v>0.27053005934650753</v>
      </c>
      <c r="I12" s="6">
        <f t="shared" si="2"/>
        <v>0.27053005934650753</v>
      </c>
      <c r="J12" s="6">
        <f t="shared" si="2"/>
        <v>0.27053005934650753</v>
      </c>
      <c r="K12" s="6">
        <f t="shared" si="2"/>
        <v>0.27053005934650753</v>
      </c>
      <c r="L12" s="6">
        <f t="shared" si="2"/>
        <v>0.27053005934650753</v>
      </c>
      <c r="M12" s="6">
        <f t="shared" si="2"/>
        <v>0.27053005934650753</v>
      </c>
      <c r="N12" s="6">
        <f t="shared" si="2"/>
        <v>0.27053005934650753</v>
      </c>
      <c r="O12" s="6">
        <f t="shared" si="2"/>
        <v>0.27053005934650753</v>
      </c>
      <c r="P12" s="6">
        <f t="shared" si="2"/>
        <v>0.27053005934650753</v>
      </c>
      <c r="Q12" s="6">
        <f t="shared" si="2"/>
        <v>0.27053005934650753</v>
      </c>
      <c r="R12" s="6">
        <f t="shared" si="2"/>
        <v>0.27053005934650753</v>
      </c>
      <c r="S12" s="6">
        <f t="shared" si="2"/>
        <v>0.27053005934650753</v>
      </c>
      <c r="T12" s="6">
        <f t="shared" si="2"/>
        <v>0.27053005934650753</v>
      </c>
      <c r="U12" s="6">
        <f t="shared" si="2"/>
        <v>0.27053005934650753</v>
      </c>
      <c r="V12" s="6">
        <f t="shared" si="2"/>
        <v>0.27053005934650753</v>
      </c>
      <c r="W12" s="6">
        <f t="shared" si="2"/>
        <v>0.27053005934650753</v>
      </c>
      <c r="X12" s="6">
        <f t="shared" si="2"/>
        <v>0.27053005934650753</v>
      </c>
      <c r="Y12" s="6">
        <f t="shared" si="2"/>
        <v>0.27053005934650753</v>
      </c>
      <c r="Z12" s="6">
        <f t="shared" si="2"/>
        <v>0.27053005934650753</v>
      </c>
      <c r="AA12" s="6">
        <f t="shared" si="2"/>
        <v>0.27053005934650753</v>
      </c>
      <c r="AB12" s="6">
        <f t="shared" si="2"/>
        <v>0.27053005934650753</v>
      </c>
      <c r="AC12" s="6">
        <f t="shared" si="2"/>
        <v>0.27053005934650753</v>
      </c>
      <c r="AD12" s="6">
        <f t="shared" si="2"/>
        <v>0.27053005934650753</v>
      </c>
      <c r="AE12" s="6">
        <f t="shared" si="2"/>
        <v>0.27053005934650753</v>
      </c>
      <c r="AF12" s="6">
        <f t="shared" si="2"/>
        <v>0.27053005934650753</v>
      </c>
      <c r="AG12" s="6">
        <f t="shared" si="2"/>
        <v>0.27053005934650753</v>
      </c>
      <c r="AH12" s="6">
        <f t="shared" si="2"/>
        <v>0.27053005934650753</v>
      </c>
      <c r="AI12" s="6">
        <f t="shared" si="2"/>
        <v>0.27053005934650753</v>
      </c>
      <c r="AJ12" s="6">
        <f t="shared" si="2"/>
        <v>0.27053005934650753</v>
      </c>
    </row>
    <row r="13" spans="1:36" x14ac:dyDescent="0.35">
      <c r="A13" t="s">
        <v>121</v>
      </c>
      <c r="B13" s="6">
        <f>B12</f>
        <v>0.27053005934650753</v>
      </c>
      <c r="C13" s="6">
        <f>$B13</f>
        <v>0.27053005934650753</v>
      </c>
      <c r="D13" s="6">
        <f t="shared" si="2"/>
        <v>0.27053005934650753</v>
      </c>
      <c r="E13" s="6">
        <f t="shared" si="2"/>
        <v>0.27053005934650753</v>
      </c>
      <c r="F13" s="6">
        <f t="shared" si="2"/>
        <v>0.27053005934650753</v>
      </c>
      <c r="G13" s="6">
        <f t="shared" si="2"/>
        <v>0.27053005934650753</v>
      </c>
      <c r="H13" s="6">
        <f t="shared" si="2"/>
        <v>0.27053005934650753</v>
      </c>
      <c r="I13" s="6">
        <f t="shared" si="2"/>
        <v>0.27053005934650753</v>
      </c>
      <c r="J13" s="6">
        <f t="shared" si="2"/>
        <v>0.27053005934650753</v>
      </c>
      <c r="K13" s="6">
        <f t="shared" si="2"/>
        <v>0.27053005934650753</v>
      </c>
      <c r="L13" s="6">
        <f t="shared" si="2"/>
        <v>0.27053005934650753</v>
      </c>
      <c r="M13" s="6">
        <f t="shared" si="2"/>
        <v>0.27053005934650753</v>
      </c>
      <c r="N13" s="6">
        <f t="shared" si="2"/>
        <v>0.27053005934650753</v>
      </c>
      <c r="O13" s="6">
        <f t="shared" si="2"/>
        <v>0.27053005934650753</v>
      </c>
      <c r="P13" s="6">
        <f t="shared" si="2"/>
        <v>0.27053005934650753</v>
      </c>
      <c r="Q13" s="6">
        <f t="shared" si="2"/>
        <v>0.27053005934650753</v>
      </c>
      <c r="R13" s="6">
        <f t="shared" si="2"/>
        <v>0.27053005934650753</v>
      </c>
      <c r="S13" s="6">
        <f t="shared" si="2"/>
        <v>0.27053005934650753</v>
      </c>
      <c r="T13" s="6">
        <f t="shared" si="2"/>
        <v>0.27053005934650753</v>
      </c>
      <c r="U13" s="6">
        <f t="shared" si="2"/>
        <v>0.27053005934650753</v>
      </c>
      <c r="V13" s="6">
        <f t="shared" si="2"/>
        <v>0.27053005934650753</v>
      </c>
      <c r="W13" s="6">
        <f t="shared" si="2"/>
        <v>0.27053005934650753</v>
      </c>
      <c r="X13" s="6">
        <f t="shared" si="2"/>
        <v>0.27053005934650753</v>
      </c>
      <c r="Y13" s="6">
        <f t="shared" si="2"/>
        <v>0.27053005934650753</v>
      </c>
      <c r="Z13" s="6">
        <f t="shared" si="2"/>
        <v>0.27053005934650753</v>
      </c>
      <c r="AA13" s="6">
        <f t="shared" si="2"/>
        <v>0.27053005934650753</v>
      </c>
      <c r="AB13" s="6">
        <f t="shared" si="2"/>
        <v>0.27053005934650753</v>
      </c>
      <c r="AC13" s="6">
        <f t="shared" si="2"/>
        <v>0.27053005934650753</v>
      </c>
      <c r="AD13" s="6">
        <f t="shared" si="2"/>
        <v>0.27053005934650753</v>
      </c>
      <c r="AE13" s="6">
        <f t="shared" si="2"/>
        <v>0.27053005934650753</v>
      </c>
      <c r="AF13" s="6">
        <f t="shared" si="2"/>
        <v>0.27053005934650753</v>
      </c>
      <c r="AG13" s="6">
        <f t="shared" si="2"/>
        <v>0.27053005934650753</v>
      </c>
      <c r="AH13" s="6">
        <f t="shared" si="2"/>
        <v>0.27053005934650753</v>
      </c>
      <c r="AI13" s="6">
        <f t="shared" si="2"/>
        <v>0.27053005934650753</v>
      </c>
      <c r="AJ13" s="6">
        <f t="shared" si="2"/>
        <v>0.27053005934650753</v>
      </c>
    </row>
    <row r="14" spans="1:36" x14ac:dyDescent="0.35">
      <c r="A14" t="s">
        <v>26</v>
      </c>
      <c r="B14" s="6">
        <f>'Pre-ret calculations'!C16</f>
        <v>0.19900000000000001</v>
      </c>
      <c r="C14" s="6">
        <f>$B14</f>
        <v>0.19900000000000001</v>
      </c>
      <c r="D14" s="6">
        <f t="shared" si="2"/>
        <v>0.19900000000000001</v>
      </c>
      <c r="E14" s="6">
        <f t="shared" si="2"/>
        <v>0.19900000000000001</v>
      </c>
      <c r="F14" s="6">
        <f t="shared" si="2"/>
        <v>0.19900000000000001</v>
      </c>
      <c r="G14" s="6">
        <f t="shared" si="2"/>
        <v>0.19900000000000001</v>
      </c>
      <c r="H14" s="6">
        <f t="shared" si="2"/>
        <v>0.19900000000000001</v>
      </c>
      <c r="I14" s="6">
        <f t="shared" si="2"/>
        <v>0.19900000000000001</v>
      </c>
      <c r="J14" s="6">
        <f t="shared" si="2"/>
        <v>0.19900000000000001</v>
      </c>
      <c r="K14" s="6">
        <f t="shared" si="2"/>
        <v>0.19900000000000001</v>
      </c>
      <c r="L14" s="6">
        <f t="shared" si="2"/>
        <v>0.19900000000000001</v>
      </c>
      <c r="M14" s="6">
        <f t="shared" si="2"/>
        <v>0.19900000000000001</v>
      </c>
      <c r="N14" s="6">
        <f t="shared" si="2"/>
        <v>0.19900000000000001</v>
      </c>
      <c r="O14" s="6">
        <f t="shared" si="2"/>
        <v>0.19900000000000001</v>
      </c>
      <c r="P14" s="6">
        <f t="shared" si="2"/>
        <v>0.19900000000000001</v>
      </c>
      <c r="Q14" s="6">
        <f t="shared" si="2"/>
        <v>0.19900000000000001</v>
      </c>
      <c r="R14" s="6">
        <f t="shared" si="2"/>
        <v>0.19900000000000001</v>
      </c>
      <c r="S14" s="6">
        <f t="shared" si="2"/>
        <v>0.19900000000000001</v>
      </c>
      <c r="T14" s="6">
        <f t="shared" si="2"/>
        <v>0.19900000000000001</v>
      </c>
      <c r="U14" s="6">
        <f t="shared" si="2"/>
        <v>0.19900000000000001</v>
      </c>
      <c r="V14" s="6">
        <f t="shared" si="2"/>
        <v>0.19900000000000001</v>
      </c>
      <c r="W14" s="6">
        <f t="shared" si="2"/>
        <v>0.19900000000000001</v>
      </c>
      <c r="X14" s="6">
        <f t="shared" si="2"/>
        <v>0.19900000000000001</v>
      </c>
      <c r="Y14" s="6">
        <f t="shared" si="2"/>
        <v>0.19900000000000001</v>
      </c>
      <c r="Z14" s="6">
        <f t="shared" si="2"/>
        <v>0.19900000000000001</v>
      </c>
      <c r="AA14" s="6">
        <f t="shared" si="2"/>
        <v>0.19900000000000001</v>
      </c>
      <c r="AB14" s="6">
        <f t="shared" si="2"/>
        <v>0.19900000000000001</v>
      </c>
      <c r="AC14" s="6">
        <f t="shared" si="2"/>
        <v>0.19900000000000001</v>
      </c>
      <c r="AD14" s="6">
        <f t="shared" si="2"/>
        <v>0.19900000000000001</v>
      </c>
      <c r="AE14" s="6">
        <f t="shared" si="2"/>
        <v>0.19900000000000001</v>
      </c>
      <c r="AF14" s="6">
        <f t="shared" si="2"/>
        <v>0.19900000000000001</v>
      </c>
      <c r="AG14" s="6">
        <f t="shared" si="2"/>
        <v>0.19900000000000001</v>
      </c>
      <c r="AH14" s="6">
        <f t="shared" si="2"/>
        <v>0.19900000000000001</v>
      </c>
      <c r="AI14" s="6">
        <f t="shared" si="2"/>
        <v>0.19900000000000001</v>
      </c>
      <c r="AJ14" s="6">
        <f t="shared" si="2"/>
        <v>0.19900000000000001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B4" sqref="B4"/>
    </sheetView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x14ac:dyDescent="0.35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5">
      <c r="A2" t="s">
        <v>28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35">
      <c r="A3" t="s">
        <v>5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35">
      <c r="A4" t="s">
        <v>6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35">
      <c r="A5" t="s">
        <v>7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35">
      <c r="A6" t="s">
        <v>27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35">
      <c r="A7" t="s">
        <v>8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35">
      <c r="A8" t="s">
        <v>9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35">
      <c r="A9" t="s">
        <v>10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35">
      <c r="A10" t="s">
        <v>11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5">
      <c r="A11" t="s">
        <v>12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5">
      <c r="A12" t="s">
        <v>13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5">
      <c r="A14" t="s">
        <v>26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tabSelected="1" workbookViewId="0">
      <selection activeCell="B3" sqref="B3"/>
    </sheetView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x14ac:dyDescent="0.35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5">
      <c r="A2" t="s">
        <v>28</v>
      </c>
      <c r="B2" s="6">
        <f>'BECF-pre-ret'!B2*1.1</f>
        <v>0.64019999999999999</v>
      </c>
      <c r="C2" s="6">
        <f>$B2</f>
        <v>0.64019999999999999</v>
      </c>
      <c r="D2" s="6">
        <f t="shared" ref="D2:AJ10" si="0">$B2</f>
        <v>0.64019999999999999</v>
      </c>
      <c r="E2" s="6">
        <f t="shared" si="0"/>
        <v>0.64019999999999999</v>
      </c>
      <c r="F2" s="6">
        <f t="shared" si="0"/>
        <v>0.64019999999999999</v>
      </c>
      <c r="G2" s="6">
        <f t="shared" si="0"/>
        <v>0.64019999999999999</v>
      </c>
      <c r="H2" s="6">
        <f t="shared" si="0"/>
        <v>0.64019999999999999</v>
      </c>
      <c r="I2" s="6">
        <f t="shared" si="0"/>
        <v>0.64019999999999999</v>
      </c>
      <c r="J2" s="6">
        <f t="shared" si="0"/>
        <v>0.64019999999999999</v>
      </c>
      <c r="K2" s="6">
        <f t="shared" si="0"/>
        <v>0.64019999999999999</v>
      </c>
      <c r="L2" s="6">
        <f t="shared" si="0"/>
        <v>0.64019999999999999</v>
      </c>
      <c r="M2" s="6">
        <f t="shared" si="0"/>
        <v>0.64019999999999999</v>
      </c>
      <c r="N2" s="6">
        <f t="shared" si="0"/>
        <v>0.64019999999999999</v>
      </c>
      <c r="O2" s="6">
        <f t="shared" si="0"/>
        <v>0.64019999999999999</v>
      </c>
      <c r="P2" s="6">
        <f t="shared" si="0"/>
        <v>0.64019999999999999</v>
      </c>
      <c r="Q2" s="6">
        <f t="shared" si="0"/>
        <v>0.64019999999999999</v>
      </c>
      <c r="R2" s="6">
        <f t="shared" si="0"/>
        <v>0.64019999999999999</v>
      </c>
      <c r="S2" s="6">
        <f t="shared" si="0"/>
        <v>0.64019999999999999</v>
      </c>
      <c r="T2" s="6">
        <f t="shared" si="0"/>
        <v>0.64019999999999999</v>
      </c>
      <c r="U2" s="6">
        <f t="shared" si="0"/>
        <v>0.64019999999999999</v>
      </c>
      <c r="V2" s="6">
        <f t="shared" si="0"/>
        <v>0.64019999999999999</v>
      </c>
      <c r="W2" s="6">
        <f t="shared" si="0"/>
        <v>0.64019999999999999</v>
      </c>
      <c r="X2" s="6">
        <f t="shared" si="0"/>
        <v>0.64019999999999999</v>
      </c>
      <c r="Y2" s="6">
        <f t="shared" si="0"/>
        <v>0.64019999999999999</v>
      </c>
      <c r="Z2" s="6">
        <f t="shared" si="0"/>
        <v>0.64019999999999999</v>
      </c>
      <c r="AA2" s="6">
        <f t="shared" si="0"/>
        <v>0.64019999999999999</v>
      </c>
      <c r="AB2" s="6">
        <f t="shared" si="0"/>
        <v>0.64019999999999999</v>
      </c>
      <c r="AC2" s="6">
        <f t="shared" si="0"/>
        <v>0.64019999999999999</v>
      </c>
      <c r="AD2" s="6">
        <f t="shared" si="0"/>
        <v>0.64019999999999999</v>
      </c>
      <c r="AE2" s="6">
        <f t="shared" si="0"/>
        <v>0.64019999999999999</v>
      </c>
      <c r="AF2" s="6">
        <f t="shared" si="0"/>
        <v>0.64019999999999999</v>
      </c>
      <c r="AG2" s="6">
        <f t="shared" si="0"/>
        <v>0.64019999999999999</v>
      </c>
      <c r="AH2" s="6">
        <f t="shared" si="0"/>
        <v>0.64019999999999999</v>
      </c>
      <c r="AI2" s="6">
        <f t="shared" si="0"/>
        <v>0.64019999999999999</v>
      </c>
      <c r="AJ2" s="6">
        <f t="shared" si="0"/>
        <v>0.64019999999999999</v>
      </c>
    </row>
    <row r="3" spans="1:36" x14ac:dyDescent="0.35">
      <c r="A3" t="s">
        <v>5</v>
      </c>
      <c r="B3" s="6">
        <f>'BECF-pre-ret'!B3*1.1</f>
        <v>0.42130000000000006</v>
      </c>
      <c r="C3" s="6">
        <f t="shared" ref="C3:R12" si="1">$B3</f>
        <v>0.42130000000000006</v>
      </c>
      <c r="D3" s="6">
        <f t="shared" si="1"/>
        <v>0.42130000000000006</v>
      </c>
      <c r="E3" s="6">
        <f t="shared" si="1"/>
        <v>0.42130000000000006</v>
      </c>
      <c r="F3" s="6">
        <f t="shared" si="1"/>
        <v>0.42130000000000006</v>
      </c>
      <c r="G3" s="6">
        <f t="shared" si="1"/>
        <v>0.42130000000000006</v>
      </c>
      <c r="H3" s="6">
        <f t="shared" si="1"/>
        <v>0.42130000000000006</v>
      </c>
      <c r="I3" s="6">
        <f t="shared" si="1"/>
        <v>0.42130000000000006</v>
      </c>
      <c r="J3" s="6">
        <f t="shared" si="1"/>
        <v>0.42130000000000006</v>
      </c>
      <c r="K3" s="6">
        <f t="shared" si="1"/>
        <v>0.42130000000000006</v>
      </c>
      <c r="L3" s="6">
        <f t="shared" si="1"/>
        <v>0.42130000000000006</v>
      </c>
      <c r="M3" s="6">
        <f t="shared" si="1"/>
        <v>0.42130000000000006</v>
      </c>
      <c r="N3" s="6">
        <f t="shared" si="1"/>
        <v>0.42130000000000006</v>
      </c>
      <c r="O3" s="6">
        <f t="shared" si="1"/>
        <v>0.42130000000000006</v>
      </c>
      <c r="P3" s="6">
        <f t="shared" si="1"/>
        <v>0.42130000000000006</v>
      </c>
      <c r="Q3" s="6">
        <f t="shared" si="1"/>
        <v>0.42130000000000006</v>
      </c>
      <c r="R3" s="6">
        <f t="shared" si="1"/>
        <v>0.42130000000000006</v>
      </c>
      <c r="S3" s="6">
        <f t="shared" si="0"/>
        <v>0.42130000000000006</v>
      </c>
      <c r="T3" s="6">
        <f t="shared" si="0"/>
        <v>0.42130000000000006</v>
      </c>
      <c r="U3" s="6">
        <f t="shared" si="0"/>
        <v>0.42130000000000006</v>
      </c>
      <c r="V3" s="6">
        <f t="shared" si="0"/>
        <v>0.42130000000000006</v>
      </c>
      <c r="W3" s="6">
        <f t="shared" si="0"/>
        <v>0.42130000000000006</v>
      </c>
      <c r="X3" s="6">
        <f t="shared" si="0"/>
        <v>0.42130000000000006</v>
      </c>
      <c r="Y3" s="6">
        <f t="shared" si="0"/>
        <v>0.42130000000000006</v>
      </c>
      <c r="Z3" s="6">
        <f t="shared" si="0"/>
        <v>0.42130000000000006</v>
      </c>
      <c r="AA3" s="6">
        <f t="shared" si="0"/>
        <v>0.42130000000000006</v>
      </c>
      <c r="AB3" s="6">
        <f t="shared" si="0"/>
        <v>0.42130000000000006</v>
      </c>
      <c r="AC3" s="6">
        <f t="shared" si="0"/>
        <v>0.42130000000000006</v>
      </c>
      <c r="AD3" s="6">
        <f t="shared" si="0"/>
        <v>0.42130000000000006</v>
      </c>
      <c r="AE3" s="6">
        <f t="shared" si="0"/>
        <v>0.42130000000000006</v>
      </c>
      <c r="AF3" s="6">
        <f t="shared" si="0"/>
        <v>0.42130000000000006</v>
      </c>
      <c r="AG3" s="6">
        <f t="shared" si="0"/>
        <v>0.42130000000000006</v>
      </c>
      <c r="AH3" s="6">
        <f t="shared" si="0"/>
        <v>0.42130000000000006</v>
      </c>
      <c r="AI3" s="6">
        <f t="shared" si="0"/>
        <v>0.42130000000000006</v>
      </c>
      <c r="AJ3" s="6">
        <f t="shared" si="0"/>
        <v>0.42130000000000006</v>
      </c>
    </row>
    <row r="4" spans="1:36" x14ac:dyDescent="0.35">
      <c r="A4" t="s">
        <v>6</v>
      </c>
      <c r="B4" s="6">
        <f>'BECF-pre-ret'!B4</f>
        <v>0.73799999999999999</v>
      </c>
      <c r="C4" s="6">
        <f t="shared" si="1"/>
        <v>0.73799999999999999</v>
      </c>
      <c r="D4" s="6">
        <f t="shared" si="0"/>
        <v>0.73799999999999999</v>
      </c>
      <c r="E4" s="6">
        <f t="shared" si="0"/>
        <v>0.73799999999999999</v>
      </c>
      <c r="F4" s="6">
        <f t="shared" si="0"/>
        <v>0.73799999999999999</v>
      </c>
      <c r="G4" s="6">
        <f t="shared" si="0"/>
        <v>0.73799999999999999</v>
      </c>
      <c r="H4" s="6">
        <f t="shared" si="0"/>
        <v>0.73799999999999999</v>
      </c>
      <c r="I4" s="6">
        <f t="shared" si="0"/>
        <v>0.73799999999999999</v>
      </c>
      <c r="J4" s="6">
        <f t="shared" si="0"/>
        <v>0.73799999999999999</v>
      </c>
      <c r="K4" s="6">
        <f t="shared" si="0"/>
        <v>0.73799999999999999</v>
      </c>
      <c r="L4" s="6">
        <f t="shared" si="0"/>
        <v>0.73799999999999999</v>
      </c>
      <c r="M4" s="6">
        <f t="shared" si="0"/>
        <v>0.73799999999999999</v>
      </c>
      <c r="N4" s="6">
        <f t="shared" si="0"/>
        <v>0.73799999999999999</v>
      </c>
      <c r="O4" s="6">
        <f t="shared" si="0"/>
        <v>0.73799999999999999</v>
      </c>
      <c r="P4" s="6">
        <f t="shared" si="0"/>
        <v>0.73799999999999999</v>
      </c>
      <c r="Q4" s="6">
        <f t="shared" si="0"/>
        <v>0.73799999999999999</v>
      </c>
      <c r="R4" s="6">
        <f t="shared" si="0"/>
        <v>0.73799999999999999</v>
      </c>
      <c r="S4" s="6">
        <f t="shared" si="0"/>
        <v>0.73799999999999999</v>
      </c>
      <c r="T4" s="6">
        <f t="shared" si="0"/>
        <v>0.73799999999999999</v>
      </c>
      <c r="U4" s="6">
        <f t="shared" si="0"/>
        <v>0.73799999999999999</v>
      </c>
      <c r="V4" s="6">
        <f t="shared" si="0"/>
        <v>0.73799999999999999</v>
      </c>
      <c r="W4" s="6">
        <f t="shared" si="0"/>
        <v>0.73799999999999999</v>
      </c>
      <c r="X4" s="6">
        <f t="shared" si="0"/>
        <v>0.73799999999999999</v>
      </c>
      <c r="Y4" s="6">
        <f t="shared" si="0"/>
        <v>0.73799999999999999</v>
      </c>
      <c r="Z4" s="6">
        <f t="shared" si="0"/>
        <v>0.73799999999999999</v>
      </c>
      <c r="AA4" s="6">
        <f t="shared" si="0"/>
        <v>0.73799999999999999</v>
      </c>
      <c r="AB4" s="6">
        <f t="shared" si="0"/>
        <v>0.73799999999999999</v>
      </c>
      <c r="AC4" s="6">
        <f t="shared" si="0"/>
        <v>0.73799999999999999</v>
      </c>
      <c r="AD4" s="6">
        <f t="shared" si="0"/>
        <v>0.73799999999999999</v>
      </c>
      <c r="AE4" s="6">
        <f t="shared" si="0"/>
        <v>0.73799999999999999</v>
      </c>
      <c r="AF4" s="6">
        <f t="shared" si="0"/>
        <v>0.73799999999999999</v>
      </c>
      <c r="AG4" s="6">
        <f t="shared" si="0"/>
        <v>0.73799999999999999</v>
      </c>
      <c r="AH4" s="6">
        <f t="shared" si="0"/>
        <v>0.73799999999999999</v>
      </c>
      <c r="AI4" s="6">
        <f t="shared" si="0"/>
        <v>0.73799999999999999</v>
      </c>
      <c r="AJ4" s="6">
        <f t="shared" si="0"/>
        <v>0.73799999999999999</v>
      </c>
    </row>
    <row r="5" spans="1:36" x14ac:dyDescent="0.35">
      <c r="A5" t="s">
        <v>7</v>
      </c>
      <c r="B5" s="6">
        <f>'BECF-pre-ret'!B5*1.1</f>
        <v>0.61160000000000014</v>
      </c>
      <c r="C5" s="6">
        <f t="shared" si="1"/>
        <v>0.61160000000000014</v>
      </c>
      <c r="D5" s="6">
        <f t="shared" si="0"/>
        <v>0.61160000000000014</v>
      </c>
      <c r="E5" s="6">
        <f t="shared" si="0"/>
        <v>0.61160000000000014</v>
      </c>
      <c r="F5" s="6">
        <f t="shared" si="0"/>
        <v>0.61160000000000014</v>
      </c>
      <c r="G5" s="6">
        <f t="shared" si="0"/>
        <v>0.61160000000000014</v>
      </c>
      <c r="H5" s="6">
        <f t="shared" si="0"/>
        <v>0.61160000000000014</v>
      </c>
      <c r="I5" s="6">
        <f t="shared" si="0"/>
        <v>0.61160000000000014</v>
      </c>
      <c r="J5" s="6">
        <f t="shared" si="0"/>
        <v>0.61160000000000014</v>
      </c>
      <c r="K5" s="6">
        <f t="shared" si="0"/>
        <v>0.61160000000000014</v>
      </c>
      <c r="L5" s="6">
        <f t="shared" si="0"/>
        <v>0.61160000000000014</v>
      </c>
      <c r="M5" s="6">
        <f t="shared" si="0"/>
        <v>0.61160000000000014</v>
      </c>
      <c r="N5" s="6">
        <f t="shared" si="0"/>
        <v>0.61160000000000014</v>
      </c>
      <c r="O5" s="6">
        <f t="shared" si="0"/>
        <v>0.61160000000000014</v>
      </c>
      <c r="P5" s="6">
        <f t="shared" si="0"/>
        <v>0.61160000000000014</v>
      </c>
      <c r="Q5" s="6">
        <f t="shared" si="0"/>
        <v>0.61160000000000014</v>
      </c>
      <c r="R5" s="6">
        <f t="shared" si="0"/>
        <v>0.61160000000000014</v>
      </c>
      <c r="S5" s="6">
        <f t="shared" si="0"/>
        <v>0.61160000000000014</v>
      </c>
      <c r="T5" s="6">
        <f t="shared" si="0"/>
        <v>0.61160000000000014</v>
      </c>
      <c r="U5" s="6">
        <f t="shared" si="0"/>
        <v>0.61160000000000014</v>
      </c>
      <c r="V5" s="6">
        <f t="shared" si="0"/>
        <v>0.61160000000000014</v>
      </c>
      <c r="W5" s="6">
        <f t="shared" si="0"/>
        <v>0.61160000000000014</v>
      </c>
      <c r="X5" s="6">
        <f t="shared" si="0"/>
        <v>0.61160000000000014</v>
      </c>
      <c r="Y5" s="6">
        <f t="shared" si="0"/>
        <v>0.61160000000000014</v>
      </c>
      <c r="Z5" s="6">
        <f t="shared" si="0"/>
        <v>0.61160000000000014</v>
      </c>
      <c r="AA5" s="6">
        <f t="shared" si="0"/>
        <v>0.61160000000000014</v>
      </c>
      <c r="AB5" s="6">
        <f t="shared" si="0"/>
        <v>0.61160000000000014</v>
      </c>
      <c r="AC5" s="6">
        <f t="shared" si="0"/>
        <v>0.61160000000000014</v>
      </c>
      <c r="AD5" s="6">
        <f t="shared" si="0"/>
        <v>0.61160000000000014</v>
      </c>
      <c r="AE5" s="6">
        <f t="shared" si="0"/>
        <v>0.61160000000000014</v>
      </c>
      <c r="AF5" s="6">
        <f t="shared" si="0"/>
        <v>0.61160000000000014</v>
      </c>
      <c r="AG5" s="6">
        <f t="shared" si="0"/>
        <v>0.61160000000000014</v>
      </c>
      <c r="AH5" s="6">
        <f t="shared" si="0"/>
        <v>0.61160000000000014</v>
      </c>
      <c r="AI5" s="6">
        <f t="shared" si="0"/>
        <v>0.61160000000000014</v>
      </c>
      <c r="AJ5" s="6">
        <f t="shared" si="0"/>
        <v>0.61160000000000014</v>
      </c>
    </row>
    <row r="6" spans="1:36" x14ac:dyDescent="0.35">
      <c r="A6" t="s">
        <v>27</v>
      </c>
      <c r="B6" s="6">
        <f>AVERAGE(0.55,0.38)</f>
        <v>0.46500000000000002</v>
      </c>
      <c r="C6" s="6">
        <f t="shared" si="1"/>
        <v>0.46500000000000002</v>
      </c>
      <c r="D6" s="6">
        <f t="shared" si="0"/>
        <v>0.46500000000000002</v>
      </c>
      <c r="E6" s="6">
        <f t="shared" si="0"/>
        <v>0.46500000000000002</v>
      </c>
      <c r="F6" s="6">
        <f t="shared" si="0"/>
        <v>0.46500000000000002</v>
      </c>
      <c r="G6" s="6">
        <f t="shared" si="0"/>
        <v>0.46500000000000002</v>
      </c>
      <c r="H6" s="6">
        <f t="shared" si="0"/>
        <v>0.46500000000000002</v>
      </c>
      <c r="I6" s="6">
        <f t="shared" si="0"/>
        <v>0.46500000000000002</v>
      </c>
      <c r="J6" s="6">
        <f t="shared" si="0"/>
        <v>0.46500000000000002</v>
      </c>
      <c r="K6" s="6">
        <f t="shared" si="0"/>
        <v>0.46500000000000002</v>
      </c>
      <c r="L6" s="6">
        <f t="shared" si="0"/>
        <v>0.46500000000000002</v>
      </c>
      <c r="M6" s="6">
        <f t="shared" si="0"/>
        <v>0.46500000000000002</v>
      </c>
      <c r="N6" s="6">
        <f t="shared" si="0"/>
        <v>0.46500000000000002</v>
      </c>
      <c r="O6" s="6">
        <f t="shared" si="0"/>
        <v>0.46500000000000002</v>
      </c>
      <c r="P6" s="6">
        <f t="shared" si="0"/>
        <v>0.46500000000000002</v>
      </c>
      <c r="Q6" s="6">
        <f t="shared" si="0"/>
        <v>0.46500000000000002</v>
      </c>
      <c r="R6" s="6">
        <f t="shared" si="0"/>
        <v>0.46500000000000002</v>
      </c>
      <c r="S6" s="6">
        <f t="shared" si="0"/>
        <v>0.46500000000000002</v>
      </c>
      <c r="T6" s="6">
        <f t="shared" si="0"/>
        <v>0.46500000000000002</v>
      </c>
      <c r="U6" s="6">
        <f t="shared" si="0"/>
        <v>0.46500000000000002</v>
      </c>
      <c r="V6" s="6">
        <f t="shared" si="0"/>
        <v>0.46500000000000002</v>
      </c>
      <c r="W6" s="6">
        <f t="shared" si="0"/>
        <v>0.46500000000000002</v>
      </c>
      <c r="X6" s="6">
        <f t="shared" si="0"/>
        <v>0.46500000000000002</v>
      </c>
      <c r="Y6" s="6">
        <f t="shared" si="0"/>
        <v>0.46500000000000002</v>
      </c>
      <c r="Z6" s="6">
        <f t="shared" si="0"/>
        <v>0.46500000000000002</v>
      </c>
      <c r="AA6" s="6">
        <f t="shared" si="0"/>
        <v>0.46500000000000002</v>
      </c>
      <c r="AB6" s="6">
        <f t="shared" si="0"/>
        <v>0.46500000000000002</v>
      </c>
      <c r="AC6" s="6">
        <f t="shared" si="0"/>
        <v>0.46500000000000002</v>
      </c>
      <c r="AD6" s="6">
        <f t="shared" si="0"/>
        <v>0.46500000000000002</v>
      </c>
      <c r="AE6" s="6">
        <f t="shared" si="0"/>
        <v>0.46500000000000002</v>
      </c>
      <c r="AF6" s="6">
        <f t="shared" si="0"/>
        <v>0.46500000000000002</v>
      </c>
      <c r="AG6" s="6">
        <f t="shared" si="0"/>
        <v>0.46500000000000002</v>
      </c>
      <c r="AH6" s="6">
        <f t="shared" si="0"/>
        <v>0.46500000000000002</v>
      </c>
      <c r="AI6" s="6">
        <f t="shared" si="0"/>
        <v>0.46500000000000002</v>
      </c>
      <c r="AJ6" s="6">
        <f t="shared" si="0"/>
        <v>0.46500000000000002</v>
      </c>
    </row>
    <row r="7" spans="1:36" x14ac:dyDescent="0.35">
      <c r="A7" t="s">
        <v>8</v>
      </c>
      <c r="B7" s="6">
        <f>AVERAGE(0.32,0.21)</f>
        <v>0.26500000000000001</v>
      </c>
      <c r="C7" s="6">
        <f t="shared" si="1"/>
        <v>0.26500000000000001</v>
      </c>
      <c r="D7" s="6">
        <f t="shared" si="0"/>
        <v>0.26500000000000001</v>
      </c>
      <c r="E7" s="6">
        <f t="shared" si="0"/>
        <v>0.26500000000000001</v>
      </c>
      <c r="F7" s="6">
        <f t="shared" si="0"/>
        <v>0.26500000000000001</v>
      </c>
      <c r="G7" s="6">
        <f t="shared" si="0"/>
        <v>0.26500000000000001</v>
      </c>
      <c r="H7" s="6">
        <f t="shared" si="0"/>
        <v>0.26500000000000001</v>
      </c>
      <c r="I7" s="6">
        <f t="shared" si="0"/>
        <v>0.26500000000000001</v>
      </c>
      <c r="J7" s="6">
        <f t="shared" si="0"/>
        <v>0.26500000000000001</v>
      </c>
      <c r="K7" s="6">
        <f t="shared" si="0"/>
        <v>0.26500000000000001</v>
      </c>
      <c r="L7" s="6">
        <f t="shared" si="0"/>
        <v>0.26500000000000001</v>
      </c>
      <c r="M7" s="6">
        <f t="shared" si="0"/>
        <v>0.26500000000000001</v>
      </c>
      <c r="N7" s="6">
        <f t="shared" si="0"/>
        <v>0.26500000000000001</v>
      </c>
      <c r="O7" s="6">
        <f t="shared" si="0"/>
        <v>0.26500000000000001</v>
      </c>
      <c r="P7" s="6">
        <f t="shared" si="0"/>
        <v>0.26500000000000001</v>
      </c>
      <c r="Q7" s="6">
        <f t="shared" si="0"/>
        <v>0.26500000000000001</v>
      </c>
      <c r="R7" s="6">
        <f t="shared" si="0"/>
        <v>0.26500000000000001</v>
      </c>
      <c r="S7" s="6">
        <f t="shared" si="0"/>
        <v>0.26500000000000001</v>
      </c>
      <c r="T7" s="6">
        <f t="shared" si="0"/>
        <v>0.26500000000000001</v>
      </c>
      <c r="U7" s="6">
        <f t="shared" si="0"/>
        <v>0.26500000000000001</v>
      </c>
      <c r="V7" s="6">
        <f t="shared" si="0"/>
        <v>0.26500000000000001</v>
      </c>
      <c r="W7" s="6">
        <f t="shared" si="0"/>
        <v>0.26500000000000001</v>
      </c>
      <c r="X7" s="6">
        <f t="shared" si="0"/>
        <v>0.26500000000000001</v>
      </c>
      <c r="Y7" s="6">
        <f t="shared" si="0"/>
        <v>0.26500000000000001</v>
      </c>
      <c r="Z7" s="6">
        <f t="shared" si="0"/>
        <v>0.26500000000000001</v>
      </c>
      <c r="AA7" s="6">
        <f t="shared" si="0"/>
        <v>0.26500000000000001</v>
      </c>
      <c r="AB7" s="6">
        <f t="shared" si="0"/>
        <v>0.26500000000000001</v>
      </c>
      <c r="AC7" s="6">
        <f t="shared" si="0"/>
        <v>0.26500000000000001</v>
      </c>
      <c r="AD7" s="6">
        <f t="shared" si="0"/>
        <v>0.26500000000000001</v>
      </c>
      <c r="AE7" s="6">
        <f t="shared" si="0"/>
        <v>0.26500000000000001</v>
      </c>
      <c r="AF7" s="6">
        <f t="shared" si="0"/>
        <v>0.26500000000000001</v>
      </c>
      <c r="AG7" s="6">
        <f t="shared" si="0"/>
        <v>0.26500000000000001</v>
      </c>
      <c r="AH7" s="6">
        <f t="shared" si="0"/>
        <v>0.26500000000000001</v>
      </c>
      <c r="AI7" s="6">
        <f t="shared" si="0"/>
        <v>0.26500000000000001</v>
      </c>
      <c r="AJ7" s="6">
        <f t="shared" si="0"/>
        <v>0.26500000000000001</v>
      </c>
    </row>
    <row r="8" spans="1:36" x14ac:dyDescent="0.35">
      <c r="A8" t="s">
        <v>9</v>
      </c>
      <c r="B8" s="6">
        <f>AVERAGE(0.43,0.52)</f>
        <v>0.47499999999999998</v>
      </c>
      <c r="C8" s="6">
        <f t="shared" si="1"/>
        <v>0.47499999999999998</v>
      </c>
      <c r="D8" s="6">
        <f t="shared" si="0"/>
        <v>0.47499999999999998</v>
      </c>
      <c r="E8" s="6">
        <f t="shared" si="0"/>
        <v>0.47499999999999998</v>
      </c>
      <c r="F8" s="6">
        <f t="shared" si="0"/>
        <v>0.47499999999999998</v>
      </c>
      <c r="G8" s="6">
        <f t="shared" si="0"/>
        <v>0.47499999999999998</v>
      </c>
      <c r="H8" s="6">
        <f t="shared" si="0"/>
        <v>0.47499999999999998</v>
      </c>
      <c r="I8" s="6">
        <f t="shared" si="0"/>
        <v>0.47499999999999998</v>
      </c>
      <c r="J8" s="6">
        <f t="shared" si="0"/>
        <v>0.47499999999999998</v>
      </c>
      <c r="K8" s="6">
        <f t="shared" si="0"/>
        <v>0.47499999999999998</v>
      </c>
      <c r="L8" s="6">
        <f t="shared" si="0"/>
        <v>0.47499999999999998</v>
      </c>
      <c r="M8" s="6">
        <f t="shared" si="0"/>
        <v>0.47499999999999998</v>
      </c>
      <c r="N8" s="6">
        <f t="shared" si="0"/>
        <v>0.47499999999999998</v>
      </c>
      <c r="O8" s="6">
        <f t="shared" si="0"/>
        <v>0.47499999999999998</v>
      </c>
      <c r="P8" s="6">
        <f t="shared" si="0"/>
        <v>0.47499999999999998</v>
      </c>
      <c r="Q8" s="6">
        <f t="shared" si="0"/>
        <v>0.47499999999999998</v>
      </c>
      <c r="R8" s="6">
        <f t="shared" si="0"/>
        <v>0.47499999999999998</v>
      </c>
      <c r="S8" s="6">
        <f t="shared" si="0"/>
        <v>0.47499999999999998</v>
      </c>
      <c r="T8" s="6">
        <f t="shared" si="0"/>
        <v>0.47499999999999998</v>
      </c>
      <c r="U8" s="6">
        <f t="shared" si="0"/>
        <v>0.47499999999999998</v>
      </c>
      <c r="V8" s="6">
        <f t="shared" si="0"/>
        <v>0.47499999999999998</v>
      </c>
      <c r="W8" s="6">
        <f t="shared" si="0"/>
        <v>0.47499999999999998</v>
      </c>
      <c r="X8" s="6">
        <f t="shared" si="0"/>
        <v>0.47499999999999998</v>
      </c>
      <c r="Y8" s="6">
        <f t="shared" si="0"/>
        <v>0.47499999999999998</v>
      </c>
      <c r="Z8" s="6">
        <f t="shared" si="0"/>
        <v>0.47499999999999998</v>
      </c>
      <c r="AA8" s="6">
        <f t="shared" si="0"/>
        <v>0.47499999999999998</v>
      </c>
      <c r="AB8" s="6">
        <f t="shared" si="0"/>
        <v>0.47499999999999998</v>
      </c>
      <c r="AC8" s="6">
        <f t="shared" si="0"/>
        <v>0.47499999999999998</v>
      </c>
      <c r="AD8" s="6">
        <f t="shared" si="0"/>
        <v>0.47499999999999998</v>
      </c>
      <c r="AE8" s="6">
        <f t="shared" si="0"/>
        <v>0.47499999999999998</v>
      </c>
      <c r="AF8" s="6">
        <f t="shared" si="0"/>
        <v>0.47499999999999998</v>
      </c>
      <c r="AG8" s="6">
        <f t="shared" si="0"/>
        <v>0.47499999999999998</v>
      </c>
      <c r="AH8" s="6">
        <f t="shared" si="0"/>
        <v>0.47499999999999998</v>
      </c>
      <c r="AI8" s="6">
        <f t="shared" si="0"/>
        <v>0.47499999999999998</v>
      </c>
      <c r="AJ8" s="6">
        <f t="shared" si="0"/>
        <v>0.47499999999999998</v>
      </c>
    </row>
    <row r="9" spans="1:36" x14ac:dyDescent="0.35">
      <c r="A9" t="s">
        <v>10</v>
      </c>
      <c r="B9" s="6">
        <f>'BECF-pre-ret'!B9*1.1</f>
        <v>0.58630000000000004</v>
      </c>
      <c r="C9" s="6">
        <f t="shared" si="1"/>
        <v>0.58630000000000004</v>
      </c>
      <c r="D9" s="6">
        <f t="shared" si="0"/>
        <v>0.58630000000000004</v>
      </c>
      <c r="E9" s="6">
        <f t="shared" si="0"/>
        <v>0.58630000000000004</v>
      </c>
      <c r="F9" s="6">
        <f t="shared" si="0"/>
        <v>0.58630000000000004</v>
      </c>
      <c r="G9" s="6">
        <f t="shared" si="0"/>
        <v>0.58630000000000004</v>
      </c>
      <c r="H9" s="6">
        <f t="shared" si="0"/>
        <v>0.58630000000000004</v>
      </c>
      <c r="I9" s="6">
        <f t="shared" si="0"/>
        <v>0.58630000000000004</v>
      </c>
      <c r="J9" s="6">
        <f t="shared" si="0"/>
        <v>0.58630000000000004</v>
      </c>
      <c r="K9" s="6">
        <f t="shared" si="0"/>
        <v>0.58630000000000004</v>
      </c>
      <c r="L9" s="6">
        <f t="shared" si="0"/>
        <v>0.58630000000000004</v>
      </c>
      <c r="M9" s="6">
        <f t="shared" si="0"/>
        <v>0.58630000000000004</v>
      </c>
      <c r="N9" s="6">
        <f t="shared" si="0"/>
        <v>0.58630000000000004</v>
      </c>
      <c r="O9" s="6">
        <f t="shared" si="0"/>
        <v>0.58630000000000004</v>
      </c>
      <c r="P9" s="6">
        <f t="shared" si="0"/>
        <v>0.58630000000000004</v>
      </c>
      <c r="Q9" s="6">
        <f t="shared" si="0"/>
        <v>0.58630000000000004</v>
      </c>
      <c r="R9" s="6">
        <f t="shared" si="0"/>
        <v>0.58630000000000004</v>
      </c>
      <c r="S9" s="6">
        <f t="shared" si="0"/>
        <v>0.58630000000000004</v>
      </c>
      <c r="T9" s="6">
        <f t="shared" si="0"/>
        <v>0.58630000000000004</v>
      </c>
      <c r="U9" s="6">
        <f t="shared" si="0"/>
        <v>0.58630000000000004</v>
      </c>
      <c r="V9" s="6">
        <f t="shared" si="0"/>
        <v>0.58630000000000004</v>
      </c>
      <c r="W9" s="6">
        <f t="shared" si="0"/>
        <v>0.58630000000000004</v>
      </c>
      <c r="X9" s="6">
        <f t="shared" si="0"/>
        <v>0.58630000000000004</v>
      </c>
      <c r="Y9" s="6">
        <f t="shared" si="0"/>
        <v>0.58630000000000004</v>
      </c>
      <c r="Z9" s="6">
        <f t="shared" si="0"/>
        <v>0.58630000000000004</v>
      </c>
      <c r="AA9" s="6">
        <f t="shared" si="0"/>
        <v>0.58630000000000004</v>
      </c>
      <c r="AB9" s="6">
        <f t="shared" si="0"/>
        <v>0.58630000000000004</v>
      </c>
      <c r="AC9" s="6">
        <f t="shared" si="0"/>
        <v>0.58630000000000004</v>
      </c>
      <c r="AD9" s="6">
        <f t="shared" si="0"/>
        <v>0.58630000000000004</v>
      </c>
      <c r="AE9" s="6">
        <f t="shared" si="0"/>
        <v>0.58630000000000004</v>
      </c>
      <c r="AF9" s="6">
        <f t="shared" si="0"/>
        <v>0.58630000000000004</v>
      </c>
      <c r="AG9" s="6">
        <f t="shared" si="0"/>
        <v>0.58630000000000004</v>
      </c>
      <c r="AH9" s="6">
        <f t="shared" si="0"/>
        <v>0.58630000000000004</v>
      </c>
      <c r="AI9" s="6">
        <f t="shared" si="0"/>
        <v>0.58630000000000004</v>
      </c>
      <c r="AJ9" s="6">
        <f t="shared" si="0"/>
        <v>0.58630000000000004</v>
      </c>
    </row>
    <row r="10" spans="1:36" x14ac:dyDescent="0.35">
      <c r="A10" t="s">
        <v>11</v>
      </c>
      <c r="B10" s="6">
        <f>AVERAGE(0.9,0.85)</f>
        <v>0.875</v>
      </c>
      <c r="C10" s="6">
        <f t="shared" si="1"/>
        <v>0.875</v>
      </c>
      <c r="D10" s="6">
        <f t="shared" si="0"/>
        <v>0.875</v>
      </c>
      <c r="E10" s="6">
        <f t="shared" si="0"/>
        <v>0.875</v>
      </c>
      <c r="F10" s="6">
        <f t="shared" si="0"/>
        <v>0.875</v>
      </c>
      <c r="G10" s="6">
        <f t="shared" si="0"/>
        <v>0.875</v>
      </c>
      <c r="H10" s="6">
        <f t="shared" si="0"/>
        <v>0.875</v>
      </c>
      <c r="I10" s="6">
        <f t="shared" si="0"/>
        <v>0.875</v>
      </c>
      <c r="J10" s="6">
        <f t="shared" ref="D10:AJ14" si="2">$B10</f>
        <v>0.875</v>
      </c>
      <c r="K10" s="6">
        <f t="shared" si="2"/>
        <v>0.875</v>
      </c>
      <c r="L10" s="6">
        <f t="shared" si="2"/>
        <v>0.875</v>
      </c>
      <c r="M10" s="6">
        <f t="shared" si="2"/>
        <v>0.875</v>
      </c>
      <c r="N10" s="6">
        <f t="shared" si="2"/>
        <v>0.875</v>
      </c>
      <c r="O10" s="6">
        <f t="shared" si="2"/>
        <v>0.875</v>
      </c>
      <c r="P10" s="6">
        <f t="shared" si="2"/>
        <v>0.875</v>
      </c>
      <c r="Q10" s="6">
        <f t="shared" si="2"/>
        <v>0.875</v>
      </c>
      <c r="R10" s="6">
        <f t="shared" si="2"/>
        <v>0.875</v>
      </c>
      <c r="S10" s="6">
        <f t="shared" si="2"/>
        <v>0.875</v>
      </c>
      <c r="T10" s="6">
        <f t="shared" si="2"/>
        <v>0.875</v>
      </c>
      <c r="U10" s="6">
        <f t="shared" si="2"/>
        <v>0.875</v>
      </c>
      <c r="V10" s="6">
        <f t="shared" si="2"/>
        <v>0.875</v>
      </c>
      <c r="W10" s="6">
        <f t="shared" si="2"/>
        <v>0.875</v>
      </c>
      <c r="X10" s="6">
        <f t="shared" si="2"/>
        <v>0.875</v>
      </c>
      <c r="Y10" s="6">
        <f t="shared" si="2"/>
        <v>0.875</v>
      </c>
      <c r="Z10" s="6">
        <f t="shared" si="2"/>
        <v>0.875</v>
      </c>
      <c r="AA10" s="6">
        <f t="shared" si="2"/>
        <v>0.875</v>
      </c>
      <c r="AB10" s="6">
        <f t="shared" si="2"/>
        <v>0.875</v>
      </c>
      <c r="AC10" s="6">
        <f t="shared" si="2"/>
        <v>0.875</v>
      </c>
      <c r="AD10" s="6">
        <f t="shared" si="2"/>
        <v>0.875</v>
      </c>
      <c r="AE10" s="6">
        <f t="shared" si="2"/>
        <v>0.875</v>
      </c>
      <c r="AF10" s="6">
        <f t="shared" si="2"/>
        <v>0.875</v>
      </c>
      <c r="AG10" s="6">
        <f t="shared" si="2"/>
        <v>0.875</v>
      </c>
      <c r="AH10" s="6">
        <f t="shared" si="2"/>
        <v>0.875</v>
      </c>
      <c r="AI10" s="6">
        <f t="shared" si="2"/>
        <v>0.875</v>
      </c>
      <c r="AJ10" s="6">
        <f t="shared" si="2"/>
        <v>0.875</v>
      </c>
    </row>
    <row r="11" spans="1:36" x14ac:dyDescent="0.35">
      <c r="A11" t="s">
        <v>12</v>
      </c>
      <c r="B11" s="6">
        <f>'BECF-pre-ret'!B11*1.1</f>
        <v>0.35310000000000002</v>
      </c>
      <c r="C11" s="6">
        <f t="shared" si="1"/>
        <v>0.35310000000000002</v>
      </c>
      <c r="D11" s="6">
        <f t="shared" si="2"/>
        <v>0.35310000000000002</v>
      </c>
      <c r="E11" s="6">
        <f t="shared" si="2"/>
        <v>0.35310000000000002</v>
      </c>
      <c r="F11" s="6">
        <f t="shared" si="2"/>
        <v>0.35310000000000002</v>
      </c>
      <c r="G11" s="6">
        <f t="shared" si="2"/>
        <v>0.35310000000000002</v>
      </c>
      <c r="H11" s="6">
        <f t="shared" si="2"/>
        <v>0.35310000000000002</v>
      </c>
      <c r="I11" s="6">
        <f t="shared" si="2"/>
        <v>0.35310000000000002</v>
      </c>
      <c r="J11" s="6">
        <f t="shared" si="2"/>
        <v>0.35310000000000002</v>
      </c>
      <c r="K11" s="6">
        <f t="shared" si="2"/>
        <v>0.35310000000000002</v>
      </c>
      <c r="L11" s="6">
        <f t="shared" si="2"/>
        <v>0.35310000000000002</v>
      </c>
      <c r="M11" s="6">
        <f t="shared" si="2"/>
        <v>0.35310000000000002</v>
      </c>
      <c r="N11" s="6">
        <f t="shared" si="2"/>
        <v>0.35310000000000002</v>
      </c>
      <c r="O11" s="6">
        <f t="shared" si="2"/>
        <v>0.35310000000000002</v>
      </c>
      <c r="P11" s="6">
        <f t="shared" si="2"/>
        <v>0.35310000000000002</v>
      </c>
      <c r="Q11" s="6">
        <f t="shared" si="2"/>
        <v>0.35310000000000002</v>
      </c>
      <c r="R11" s="6">
        <f t="shared" si="2"/>
        <v>0.35310000000000002</v>
      </c>
      <c r="S11" s="6">
        <f t="shared" si="2"/>
        <v>0.35310000000000002</v>
      </c>
      <c r="T11" s="6">
        <f t="shared" si="2"/>
        <v>0.35310000000000002</v>
      </c>
      <c r="U11" s="6">
        <f t="shared" si="2"/>
        <v>0.35310000000000002</v>
      </c>
      <c r="V11" s="6">
        <f t="shared" si="2"/>
        <v>0.35310000000000002</v>
      </c>
      <c r="W11" s="6">
        <f t="shared" si="2"/>
        <v>0.35310000000000002</v>
      </c>
      <c r="X11" s="6">
        <f t="shared" si="2"/>
        <v>0.35310000000000002</v>
      </c>
      <c r="Y11" s="6">
        <f t="shared" si="2"/>
        <v>0.35310000000000002</v>
      </c>
      <c r="Z11" s="6">
        <f t="shared" si="2"/>
        <v>0.35310000000000002</v>
      </c>
      <c r="AA11" s="6">
        <f t="shared" si="2"/>
        <v>0.35310000000000002</v>
      </c>
      <c r="AB11" s="6">
        <f t="shared" si="2"/>
        <v>0.35310000000000002</v>
      </c>
      <c r="AC11" s="6">
        <f t="shared" si="2"/>
        <v>0.35310000000000002</v>
      </c>
      <c r="AD11" s="6">
        <f t="shared" si="2"/>
        <v>0.35310000000000002</v>
      </c>
      <c r="AE11" s="6">
        <f t="shared" si="2"/>
        <v>0.35310000000000002</v>
      </c>
      <c r="AF11" s="6">
        <f t="shared" si="2"/>
        <v>0.35310000000000002</v>
      </c>
      <c r="AG11" s="6">
        <f t="shared" si="2"/>
        <v>0.35310000000000002</v>
      </c>
      <c r="AH11" s="6">
        <f t="shared" si="2"/>
        <v>0.35310000000000002</v>
      </c>
      <c r="AI11" s="6">
        <f t="shared" si="2"/>
        <v>0.35310000000000002</v>
      </c>
      <c r="AJ11" s="6">
        <f t="shared" si="2"/>
        <v>0.35310000000000002</v>
      </c>
    </row>
    <row r="12" spans="1:36" x14ac:dyDescent="0.35">
      <c r="A12" t="s">
        <v>13</v>
      </c>
      <c r="B12" s="6">
        <f>'BECF-pre-ret'!B12*1.1</f>
        <v>0.2975830652811583</v>
      </c>
      <c r="C12" s="6">
        <f t="shared" si="1"/>
        <v>0.2975830652811583</v>
      </c>
      <c r="D12" s="6">
        <f t="shared" si="2"/>
        <v>0.2975830652811583</v>
      </c>
      <c r="E12" s="6">
        <f t="shared" si="2"/>
        <v>0.2975830652811583</v>
      </c>
      <c r="F12" s="6">
        <f t="shared" si="2"/>
        <v>0.2975830652811583</v>
      </c>
      <c r="G12" s="6">
        <f t="shared" si="2"/>
        <v>0.2975830652811583</v>
      </c>
      <c r="H12" s="6">
        <f t="shared" si="2"/>
        <v>0.2975830652811583</v>
      </c>
      <c r="I12" s="6">
        <f t="shared" si="2"/>
        <v>0.2975830652811583</v>
      </c>
      <c r="J12" s="6">
        <f t="shared" si="2"/>
        <v>0.2975830652811583</v>
      </c>
      <c r="K12" s="6">
        <f t="shared" si="2"/>
        <v>0.2975830652811583</v>
      </c>
      <c r="L12" s="6">
        <f t="shared" si="2"/>
        <v>0.2975830652811583</v>
      </c>
      <c r="M12" s="6">
        <f t="shared" si="2"/>
        <v>0.2975830652811583</v>
      </c>
      <c r="N12" s="6">
        <f t="shared" si="2"/>
        <v>0.2975830652811583</v>
      </c>
      <c r="O12" s="6">
        <f t="shared" si="2"/>
        <v>0.2975830652811583</v>
      </c>
      <c r="P12" s="6">
        <f t="shared" si="2"/>
        <v>0.2975830652811583</v>
      </c>
      <c r="Q12" s="6">
        <f t="shared" si="2"/>
        <v>0.2975830652811583</v>
      </c>
      <c r="R12" s="6">
        <f t="shared" si="2"/>
        <v>0.2975830652811583</v>
      </c>
      <c r="S12" s="6">
        <f t="shared" si="2"/>
        <v>0.2975830652811583</v>
      </c>
      <c r="T12" s="6">
        <f t="shared" si="2"/>
        <v>0.2975830652811583</v>
      </c>
      <c r="U12" s="6">
        <f t="shared" si="2"/>
        <v>0.2975830652811583</v>
      </c>
      <c r="V12" s="6">
        <f t="shared" si="2"/>
        <v>0.2975830652811583</v>
      </c>
      <c r="W12" s="6">
        <f t="shared" si="2"/>
        <v>0.2975830652811583</v>
      </c>
      <c r="X12" s="6">
        <f t="shared" si="2"/>
        <v>0.2975830652811583</v>
      </c>
      <c r="Y12" s="6">
        <f t="shared" si="2"/>
        <v>0.2975830652811583</v>
      </c>
      <c r="Z12" s="6">
        <f t="shared" si="2"/>
        <v>0.2975830652811583</v>
      </c>
      <c r="AA12" s="6">
        <f t="shared" si="2"/>
        <v>0.2975830652811583</v>
      </c>
      <c r="AB12" s="6">
        <f t="shared" si="2"/>
        <v>0.2975830652811583</v>
      </c>
      <c r="AC12" s="6">
        <f t="shared" si="2"/>
        <v>0.2975830652811583</v>
      </c>
      <c r="AD12" s="6">
        <f t="shared" si="2"/>
        <v>0.2975830652811583</v>
      </c>
      <c r="AE12" s="6">
        <f t="shared" si="2"/>
        <v>0.2975830652811583</v>
      </c>
      <c r="AF12" s="6">
        <f t="shared" si="2"/>
        <v>0.2975830652811583</v>
      </c>
      <c r="AG12" s="6">
        <f t="shared" si="2"/>
        <v>0.2975830652811583</v>
      </c>
      <c r="AH12" s="6">
        <f t="shared" si="2"/>
        <v>0.2975830652811583</v>
      </c>
      <c r="AI12" s="6">
        <f t="shared" si="2"/>
        <v>0.2975830652811583</v>
      </c>
      <c r="AJ12" s="6">
        <f t="shared" si="2"/>
        <v>0.2975830652811583</v>
      </c>
    </row>
    <row r="13" spans="1:36" x14ac:dyDescent="0.35">
      <c r="A13" t="s">
        <v>25</v>
      </c>
      <c r="B13" s="6">
        <f>'BECF-pre-ret'!B13*1.1</f>
        <v>0.2975830652811583</v>
      </c>
      <c r="C13" s="6">
        <f>$B13</f>
        <v>0.2975830652811583</v>
      </c>
      <c r="D13" s="6">
        <f t="shared" si="2"/>
        <v>0.2975830652811583</v>
      </c>
      <c r="E13" s="6">
        <f t="shared" si="2"/>
        <v>0.2975830652811583</v>
      </c>
      <c r="F13" s="6">
        <f t="shared" si="2"/>
        <v>0.2975830652811583</v>
      </c>
      <c r="G13" s="6">
        <f t="shared" si="2"/>
        <v>0.2975830652811583</v>
      </c>
      <c r="H13" s="6">
        <f t="shared" si="2"/>
        <v>0.2975830652811583</v>
      </c>
      <c r="I13" s="6">
        <f t="shared" si="2"/>
        <v>0.2975830652811583</v>
      </c>
      <c r="J13" s="6">
        <f t="shared" si="2"/>
        <v>0.2975830652811583</v>
      </c>
      <c r="K13" s="6">
        <f t="shared" si="2"/>
        <v>0.2975830652811583</v>
      </c>
      <c r="L13" s="6">
        <f t="shared" si="2"/>
        <v>0.2975830652811583</v>
      </c>
      <c r="M13" s="6">
        <f t="shared" si="2"/>
        <v>0.2975830652811583</v>
      </c>
      <c r="N13" s="6">
        <f t="shared" si="2"/>
        <v>0.2975830652811583</v>
      </c>
      <c r="O13" s="6">
        <f t="shared" si="2"/>
        <v>0.2975830652811583</v>
      </c>
      <c r="P13" s="6">
        <f t="shared" si="2"/>
        <v>0.2975830652811583</v>
      </c>
      <c r="Q13" s="6">
        <f t="shared" si="2"/>
        <v>0.2975830652811583</v>
      </c>
      <c r="R13" s="6">
        <f t="shared" si="2"/>
        <v>0.2975830652811583</v>
      </c>
      <c r="S13" s="6">
        <f t="shared" si="2"/>
        <v>0.2975830652811583</v>
      </c>
      <c r="T13" s="6">
        <f t="shared" si="2"/>
        <v>0.2975830652811583</v>
      </c>
      <c r="U13" s="6">
        <f t="shared" si="2"/>
        <v>0.2975830652811583</v>
      </c>
      <c r="V13" s="6">
        <f t="shared" si="2"/>
        <v>0.2975830652811583</v>
      </c>
      <c r="W13" s="6">
        <f t="shared" si="2"/>
        <v>0.2975830652811583</v>
      </c>
      <c r="X13" s="6">
        <f t="shared" si="2"/>
        <v>0.2975830652811583</v>
      </c>
      <c r="Y13" s="6">
        <f t="shared" si="2"/>
        <v>0.2975830652811583</v>
      </c>
      <c r="Z13" s="6">
        <f t="shared" si="2"/>
        <v>0.2975830652811583</v>
      </c>
      <c r="AA13" s="6">
        <f t="shared" si="2"/>
        <v>0.2975830652811583</v>
      </c>
      <c r="AB13" s="6">
        <f t="shared" si="2"/>
        <v>0.2975830652811583</v>
      </c>
      <c r="AC13" s="6">
        <f t="shared" si="2"/>
        <v>0.2975830652811583</v>
      </c>
      <c r="AD13" s="6">
        <f t="shared" si="2"/>
        <v>0.2975830652811583</v>
      </c>
      <c r="AE13" s="6">
        <f t="shared" si="2"/>
        <v>0.2975830652811583</v>
      </c>
      <c r="AF13" s="6">
        <f t="shared" si="2"/>
        <v>0.2975830652811583</v>
      </c>
      <c r="AG13" s="6">
        <f t="shared" si="2"/>
        <v>0.2975830652811583</v>
      </c>
      <c r="AH13" s="6">
        <f t="shared" si="2"/>
        <v>0.2975830652811583</v>
      </c>
      <c r="AI13" s="6">
        <f t="shared" si="2"/>
        <v>0.2975830652811583</v>
      </c>
      <c r="AJ13" s="6">
        <f t="shared" si="2"/>
        <v>0.2975830652811583</v>
      </c>
    </row>
    <row r="14" spans="1:36" x14ac:dyDescent="0.35">
      <c r="A14" t="s">
        <v>26</v>
      </c>
      <c r="B14" s="6">
        <f>AVERAGE(0.4,0.5)</f>
        <v>0.45</v>
      </c>
      <c r="C14" s="6">
        <f>$B14</f>
        <v>0.45</v>
      </c>
      <c r="D14" s="6">
        <f t="shared" si="2"/>
        <v>0.45</v>
      </c>
      <c r="E14" s="6">
        <f t="shared" si="2"/>
        <v>0.45</v>
      </c>
      <c r="F14" s="6">
        <f t="shared" si="2"/>
        <v>0.45</v>
      </c>
      <c r="G14" s="6">
        <f t="shared" si="2"/>
        <v>0.45</v>
      </c>
      <c r="H14" s="6">
        <f t="shared" si="2"/>
        <v>0.45</v>
      </c>
      <c r="I14" s="6">
        <f t="shared" si="2"/>
        <v>0.45</v>
      </c>
      <c r="J14" s="6">
        <f t="shared" si="2"/>
        <v>0.45</v>
      </c>
      <c r="K14" s="6">
        <f t="shared" si="2"/>
        <v>0.45</v>
      </c>
      <c r="L14" s="6">
        <f t="shared" si="2"/>
        <v>0.45</v>
      </c>
      <c r="M14" s="6">
        <f t="shared" si="2"/>
        <v>0.45</v>
      </c>
      <c r="N14" s="6">
        <f t="shared" si="2"/>
        <v>0.45</v>
      </c>
      <c r="O14" s="6">
        <f t="shared" si="2"/>
        <v>0.45</v>
      </c>
      <c r="P14" s="6">
        <f t="shared" si="2"/>
        <v>0.45</v>
      </c>
      <c r="Q14" s="6">
        <f t="shared" si="2"/>
        <v>0.45</v>
      </c>
      <c r="R14" s="6">
        <f t="shared" si="2"/>
        <v>0.45</v>
      </c>
      <c r="S14" s="6">
        <f t="shared" si="2"/>
        <v>0.45</v>
      </c>
      <c r="T14" s="6">
        <f t="shared" si="2"/>
        <v>0.45</v>
      </c>
      <c r="U14" s="6">
        <f t="shared" si="2"/>
        <v>0.45</v>
      </c>
      <c r="V14" s="6">
        <f t="shared" si="2"/>
        <v>0.45</v>
      </c>
      <c r="W14" s="6">
        <f t="shared" si="2"/>
        <v>0.45</v>
      </c>
      <c r="X14" s="6">
        <f t="shared" si="2"/>
        <v>0.45</v>
      </c>
      <c r="Y14" s="6">
        <f t="shared" si="2"/>
        <v>0.45</v>
      </c>
      <c r="Z14" s="6">
        <f t="shared" si="2"/>
        <v>0.45</v>
      </c>
      <c r="AA14" s="6">
        <f t="shared" si="2"/>
        <v>0.45</v>
      </c>
      <c r="AB14" s="6">
        <f t="shared" si="2"/>
        <v>0.45</v>
      </c>
      <c r="AC14" s="6">
        <f t="shared" si="2"/>
        <v>0.45</v>
      </c>
      <c r="AD14" s="6">
        <f t="shared" si="2"/>
        <v>0.45</v>
      </c>
      <c r="AE14" s="6">
        <f t="shared" si="2"/>
        <v>0.45</v>
      </c>
      <c r="AF14" s="6">
        <f t="shared" si="2"/>
        <v>0.45</v>
      </c>
      <c r="AG14" s="6">
        <f t="shared" si="2"/>
        <v>0.45</v>
      </c>
      <c r="AH14" s="6">
        <f t="shared" si="2"/>
        <v>0.45</v>
      </c>
      <c r="AI14" s="6">
        <f t="shared" si="2"/>
        <v>0.45</v>
      </c>
      <c r="AJ14" s="6">
        <f t="shared" si="2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CEF206 Elec Capacity</vt:lpstr>
      <vt:lpstr>CEF206 Elec Gen</vt:lpstr>
      <vt:lpstr>Pre-ret calculations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2016-02-26T23:43:24Z</dcterms:created>
  <dcterms:modified xsi:type="dcterms:W3CDTF">2018-01-22T22:36:19Z</dcterms:modified>
</cp:coreProperties>
</file>