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8720" windowHeight="17540" tabRatio="917"/>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6" l="1"/>
  <c r="C5" i="6"/>
  <c r="A11" i="6"/>
  <c r="C9" i="10"/>
  <c r="D9" i="10"/>
  <c r="C7" i="10"/>
  <c r="E7" i="10"/>
  <c r="C3" i="10"/>
  <c r="D3" i="10"/>
  <c r="B9" i="7"/>
  <c r="B8" i="7"/>
  <c r="A13" i="7"/>
  <c r="B13" i="7"/>
  <c r="C2" i="10"/>
  <c r="D2" i="10"/>
  <c r="E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B3" i="12"/>
  <c r="D3" i="12"/>
  <c r="B4" i="12"/>
  <c r="C4" i="12"/>
  <c r="D4" i="12"/>
  <c r="B5" i="12"/>
  <c r="C5" i="12"/>
  <c r="D5" i="12"/>
  <c r="B6" i="12"/>
  <c r="C6" i="12"/>
  <c r="D6" i="12"/>
  <c r="B7" i="12"/>
  <c r="C7" i="12"/>
  <c r="D7" i="12"/>
  <c r="C2" i="12"/>
  <c r="D2" i="12"/>
  <c r="B2" i="12"/>
  <c r="B3" i="11"/>
  <c r="D3" i="11"/>
  <c r="B4" i="11"/>
  <c r="C4" i="11"/>
  <c r="D4" i="11"/>
  <c r="B5" i="11"/>
  <c r="C5" i="11"/>
  <c r="D5" i="11"/>
  <c r="B6" i="11"/>
  <c r="C6" i="11"/>
  <c r="D6" i="11"/>
  <c r="B7" i="11"/>
  <c r="C7" i="11"/>
  <c r="C2" i="11"/>
  <c r="B2" i="11"/>
  <c r="D7" i="11"/>
  <c r="C3" i="11"/>
  <c r="B16" i="9"/>
  <c r="C13" i="7"/>
  <c r="D2" i="11"/>
  <c r="C3" i="12"/>
</calcChain>
</file>

<file path=xl/sharedStrings.xml><?xml version="1.0" encoding="utf-8"?>
<sst xmlns="http://schemas.openxmlformats.org/spreadsheetml/2006/main" count="461" uniqueCount="299">
  <si>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</si>
  <si>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</si>
  <si>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</si>
  <si>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</si>
  <si>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</si>
  <si>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</si>
  <si>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</si>
  <si>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</si>
  <si>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</si>
  <si>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</si>
  <si>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</si>
  <si>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</si>
  <si>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</si>
  <si>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</si>
  <si>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</si>
  <si>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</si>
  <si>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</si>
  <si>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</si>
  <si>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</si>
  <si>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</si>
  <si>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</si>
  <si>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</si>
  <si>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</si>
  <si>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</si>
  <si>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</si>
  <si>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</si>
  <si>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</si>
  <si>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</si>
  <si>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</si>
  <si>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</si>
  <si>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</si>
  <si>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</si>
  <si>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</si>
  <si>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</si>
  <si>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</si>
  <si>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</si>
  <si>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</si>
  <si>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</si>
  <si>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</si>
  <si>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</si>
  <si>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</si>
  <si>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</si>
  <si>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</si>
  <si>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</si>
  <si>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</si>
  <si>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</si>
  <si>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</si>
  <si>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</si>
  <si>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</si>
  <si>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</si>
  <si>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</si>
  <si>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</si>
  <si>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</si>
  <si>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</si>
  <si>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</si>
  <si>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</si>
  <si>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</si>
  <si>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</si>
  <si>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</si>
  <si>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</si>
  <si>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</si>
  <si>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</si>
  <si>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</si>
  <si>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</si>
  <si>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</si>
  <si>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</si>
  <si>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</si>
  <si>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</si>
  <si>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</si>
  <si>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</si>
  <si>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</si>
  <si>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</si>
  <si>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</si>
  <si>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</si>
  <si>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</si>
  <si>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</si>
  <si>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</si>
  <si>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</si>
  <si>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</si>
  <si>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</si>
  <si>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</si>
  <si>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</si>
  <si>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</si>
  <si>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</si>
  <si>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</si>
  <si>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</si>
  <si>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</si>
  <si>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</si>
  <si>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</si>
  <si>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</si>
  <si>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</si>
  <si>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</si>
  <si>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</si>
  <si>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</si>
  <si>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</si>
  <si>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</si>
  <si>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</si>
  <si>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</si>
  <si>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</si>
  <si>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</si>
  <si>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</si>
  <si>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</si>
  <si>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</si>
  <si>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</si>
  <si>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</si>
  <si>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</si>
  <si>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</si>
  <si>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</si>
  <si>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</si>
  <si>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</si>
  <si>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</si>
  <si>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</si>
  <si>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</si>
  <si>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</si>
  <si>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</si>
  <si>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</si>
  <si>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</si>
  <si>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</si>
  <si>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</si>
  <si>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</si>
  <si>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</si>
  <si>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</si>
  <si>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</si>
  <si>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</si>
  <si>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</si>
  <si>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</si>
  <si>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</si>
  <si>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</si>
  <si>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</si>
  <si>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</si>
  <si>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</si>
  <si>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</si>
  <si>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</si>
  <si>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</si>
  <si>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</si>
  <si>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</si>
  <si>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</si>
  <si>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</si>
  <si>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</si>
  <si>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</si>
  <si>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</si>
  <si>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</si>
  <si>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</si>
  <si>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</si>
  <si>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</si>
  <si>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</si>
  <si>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</si>
  <si>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</si>
  <si>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</si>
  <si>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</si>
  <si>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</si>
  <si>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</si>
  <si>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</si>
  <si>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</si>
  <si>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</si>
  <si>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</si>
  <si>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</si>
  <si>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</si>
  <si>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</si>
  <si>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</si>
  <si>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</si>
  <si>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</si>
  <si>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</si>
  <si>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</si>
  <si>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</si>
  <si>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</si>
  <si>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</si>
  <si>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</si>
  <si>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</si>
  <si>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</si>
  <si>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</si>
  <si>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</si>
  <si>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</si>
  <si>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</si>
  <si>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</si>
  <si>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</si>
  <si>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</si>
  <si>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</si>
  <si>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</si>
  <si>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</si>
  <si>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</si>
  <si>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</si>
  <si>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</si>
  <si>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</si>
  <si>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</si>
  <si>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</si>
  <si>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</si>
  <si>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</si>
  <si>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</si>
  <si>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</si>
  <si>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</si>
  <si>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</si>
  <si>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</si>
  <si>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</si>
  <si>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Vehicle type</t>
  </si>
  <si>
    <t>LDVs</t>
  </si>
  <si>
    <t>HDVs</t>
  </si>
  <si>
    <t>aircraft</t>
  </si>
  <si>
    <t>rail</t>
  </si>
  <si>
    <t>ships</t>
  </si>
  <si>
    <t>motorbikes</t>
  </si>
  <si>
    <t>government</t>
  </si>
  <si>
    <t>industry</t>
  </si>
  <si>
    <t>consumers</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</si>
  <si>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</si>
  <si>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</si>
  <si>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</si>
  <si>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</si>
  <si>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</si>
  <si>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</si>
  <si>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</si>
  <si>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</si>
  <si>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</si>
  <si>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</si>
  <si>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</si>
  <si>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</si>
  <si>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</si>
  <si>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</si>
  <si>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</si>
  <si>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</si>
  <si>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</si>
  <si>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</si>
  <si>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</si>
  <si>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</si>
  <si>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</si>
  <si>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</si>
  <si>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</si>
  <si>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</si>
  <si>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</si>
  <si>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</si>
  <si>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</si>
  <si>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</si>
  <si>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</si>
  <si>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</si>
  <si>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</si>
  <si>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</si>
  <si>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</si>
  <si>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</si>
  <si>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</si>
  <si>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</si>
  <si>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</si>
  <si>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</si>
  <si>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</si>
  <si>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</si>
  <si>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</si>
  <si>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</si>
  <si>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</si>
  <si>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</si>
  <si>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</si>
  <si>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</si>
  <si>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</si>
  <si>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</si>
  <si>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</si>
  <si>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</si>
  <si>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</si>
  <si>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</si>
  <si>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</si>
  <si>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</si>
  <si>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</si>
  <si>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</si>
  <si>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</si>
  <si>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</si>
  <si>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</si>
  <si>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</si>
  <si>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</si>
  <si>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</si>
  <si>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</si>
  <si>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</si>
  <si>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</si>
  <si>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</si>
  <si>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</si>
  <si>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</si>
  <si>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</si>
  <si>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</si>
  <si>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</si>
  <si>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</si>
  <si>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</si>
  <si>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</si>
  <si>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</si>
  <si>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</si>
  <si>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</si>
  <si>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</si>
  <si>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</si>
  <si>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</si>
  <si>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</si>
  <si>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</si>
  <si>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</si>
  <si>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</si>
  <si>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</si>
  <si>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</si>
  <si>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</si>
  <si>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</si>
  <si>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</si>
  <si>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Canadian notes :</t>
  </si>
  <si>
    <t>We leave US values in place, except for passenger ships,</t>
  </si>
  <si>
    <t>a value which in this version represents ferries rather than personal leisure craft.</t>
  </si>
  <si>
    <t>ferry services, BC Ferries and Northumberland Ferries, are both privately owned).</t>
  </si>
  <si>
    <t xml:space="preserve">We therefore assign ownership to industry as oppposed to consumers (as the two major national </t>
  </si>
  <si>
    <t>We assume industry owns all passenger ferries.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</si>
</sst>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numFmt numFmtId="165" formatCode="\(\R\)\ #,##0"/>
    <numFmt numFmtId="166" formatCode="&quot;(R)&quot;\ #,##0;&quot;(R) -&quot;#,##0;&quot;(R) &quot;\ 0"/>
    <numFmt numFmtId="167" formatCode="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right/>
      <top/>
      <bottom style="thin">
        <color auto="1"/>
      </bottom>
      <diagonal/>
    </border>
    <border>
      <left/>
      <right/>
      <top/>
      <bottom style="thin">
        <color indexed="22"/>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0">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7" fontId="0" fillId="0" borderId="0" xfId="0" applyNumberFormat="1"/>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cellStyle name="Hed Side" xfId="3"/>
    <cellStyle name="Hed Side_Sheet1 (2)_1" xfId="4"/>
    <cellStyle name="Hyperlink" xfId="6" builtinId="8"/>
    <cellStyle name="Normal" xfId="0" builtinId="0"/>
    <cellStyle name="Source Text" xfId="7"/>
    <cellStyle name="Table Title" xfId="1"/>
    <cellStyle name="Title-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tabSelected="1" workbookViewId="0"/>
  </sheetViews>
  <sheetFormatPr defaultColWidth="8.81640625" defaultRowHeight="14.5" x14ac:dyDescent="0.35"/>
  <cols>
    <col min="1" max="1" width="10.1796875" customWidth="1"/>
    <col min="2" max="2" width="100.6328125" customWidth="1"/>
  </cols>
  <sheetData>
    <row r="1" spans="1:2" x14ac:dyDescent="0.35">
      <c r="A1" s="1" t="s">
        <v>193</v>
      </c>
    </row>
    <row r="2" spans="1:2" x14ac:dyDescent="0.35">
      <c r="A2" s="1"/>
    </row>
    <row r="3" spans="1:2" x14ac:dyDescent="0.35">
      <c r="A3" s="1" t="s">
        <v>116</v>
      </c>
      <c r="B3" s="2" t="s">
        <v>163</v>
      </c>
    </row>
    <row r="4" spans="1:2" x14ac:dyDescent="0.35">
      <c r="A4" s="1"/>
      <c r="B4" t="s">
        <v>164</v>
      </c>
    </row>
    <row r="5" spans="1:2" x14ac:dyDescent="0.35">
      <c r="A5" s="1"/>
      <c r="B5" s="73">
        <v>2016</v>
      </c>
    </row>
    <row r="6" spans="1:2" x14ac:dyDescent="0.35">
      <c r="A6" s="1"/>
      <c r="B6" t="s">
        <v>204</v>
      </c>
    </row>
    <row r="7" spans="1:2" x14ac:dyDescent="0.35">
      <c r="A7" s="1"/>
      <c r="B7" s="76" t="s">
        <v>205</v>
      </c>
    </row>
    <row r="8" spans="1:2" x14ac:dyDescent="0.35">
      <c r="A8" s="1"/>
      <c r="B8" t="s">
        <v>165</v>
      </c>
    </row>
    <row r="10" spans="1:2" x14ac:dyDescent="0.35">
      <c r="B10" s="2" t="s">
        <v>185</v>
      </c>
    </row>
    <row r="11" spans="1:2" x14ac:dyDescent="0.35">
      <c r="B11" t="s">
        <v>68</v>
      </c>
    </row>
    <row r="12" spans="1:2" x14ac:dyDescent="0.35">
      <c r="B12" s="73">
        <v>2011</v>
      </c>
    </row>
    <row r="13" spans="1:2" x14ac:dyDescent="0.35">
      <c r="B13" t="s">
        <v>160</v>
      </c>
    </row>
    <row r="14" spans="1:2" x14ac:dyDescent="0.35">
      <c r="B14" s="76" t="s">
        <v>161</v>
      </c>
    </row>
    <row r="15" spans="1:2" x14ac:dyDescent="0.35">
      <c r="B15" t="s">
        <v>162</v>
      </c>
    </row>
    <row r="17" spans="2:2" x14ac:dyDescent="0.35">
      <c r="B17" s="2" t="s">
        <v>186</v>
      </c>
    </row>
    <row r="18" spans="2:2" x14ac:dyDescent="0.35">
      <c r="B18" t="s">
        <v>126</v>
      </c>
    </row>
    <row r="19" spans="2:2" x14ac:dyDescent="0.35">
      <c r="B19" s="73">
        <v>2013</v>
      </c>
    </row>
    <row r="20" spans="2:2" x14ac:dyDescent="0.35">
      <c r="B20" t="s">
        <v>125</v>
      </c>
    </row>
    <row r="21" spans="2:2" x14ac:dyDescent="0.35">
      <c r="B21" s="76" t="s">
        <v>124</v>
      </c>
    </row>
    <row r="22" spans="2:2" x14ac:dyDescent="0.35">
      <c r="B22" t="s">
        <v>123</v>
      </c>
    </row>
    <row r="24" spans="2:2" x14ac:dyDescent="0.35">
      <c r="B24" s="2" t="s">
        <v>187</v>
      </c>
    </row>
    <row r="25" spans="2:2" x14ac:dyDescent="0.35">
      <c r="B25" t="s">
        <v>132</v>
      </c>
    </row>
    <row r="26" spans="2:2" x14ac:dyDescent="0.35">
      <c r="B26" s="73">
        <v>2010</v>
      </c>
    </row>
    <row r="27" spans="2:2" x14ac:dyDescent="0.35">
      <c r="B27" t="s">
        <v>134</v>
      </c>
    </row>
    <row r="28" spans="2:2" x14ac:dyDescent="0.35">
      <c r="B28" s="76" t="s">
        <v>133</v>
      </c>
    </row>
    <row r="29" spans="2:2" x14ac:dyDescent="0.35">
      <c r="B29" t="s">
        <v>131</v>
      </c>
    </row>
    <row r="31" spans="2:2" x14ac:dyDescent="0.35">
      <c r="B31" s="2" t="s">
        <v>188</v>
      </c>
    </row>
    <row r="32" spans="2:2" x14ac:dyDescent="0.35">
      <c r="B32" t="s">
        <v>142</v>
      </c>
    </row>
    <row r="33" spans="2:2" x14ac:dyDescent="0.35">
      <c r="B33" s="73">
        <v>2013</v>
      </c>
    </row>
    <row r="34" spans="2:2" x14ac:dyDescent="0.35">
      <c r="B34" t="s">
        <v>143</v>
      </c>
    </row>
    <row r="35" spans="2:2" x14ac:dyDescent="0.35">
      <c r="B35" s="76" t="s">
        <v>144</v>
      </c>
    </row>
    <row r="36" spans="2:2" x14ac:dyDescent="0.35">
      <c r="B36" t="s">
        <v>148</v>
      </c>
    </row>
    <row r="38" spans="2:2" x14ac:dyDescent="0.35">
      <c r="B38" s="72" t="s">
        <v>189</v>
      </c>
    </row>
    <row r="39" spans="2:2" x14ac:dyDescent="0.35">
      <c r="B39" s="73" t="s">
        <v>174</v>
      </c>
    </row>
    <row r="40" spans="2:2" x14ac:dyDescent="0.35">
      <c r="B40" s="73">
        <v>2009</v>
      </c>
    </row>
    <row r="41" spans="2:2" x14ac:dyDescent="0.35">
      <c r="B41" s="73" t="s">
        <v>175</v>
      </c>
    </row>
    <row r="42" spans="2:2" x14ac:dyDescent="0.35">
      <c r="B42" s="117" t="s">
        <v>176</v>
      </c>
    </row>
    <row r="43" spans="2:2" x14ac:dyDescent="0.35">
      <c r="B43" s="73"/>
    </row>
    <row r="44" spans="2:2" x14ac:dyDescent="0.35">
      <c r="B44" s="72" t="s">
        <v>190</v>
      </c>
    </row>
    <row r="45" spans="2:2" x14ac:dyDescent="0.35">
      <c r="B45" s="73" t="s">
        <v>174</v>
      </c>
    </row>
    <row r="46" spans="2:2" x14ac:dyDescent="0.35">
      <c r="B46" s="73">
        <v>2013</v>
      </c>
    </row>
    <row r="47" spans="2:2" x14ac:dyDescent="0.35">
      <c r="B47" s="73" t="s">
        <v>177</v>
      </c>
    </row>
    <row r="48" spans="2:2" x14ac:dyDescent="0.35">
      <c r="B48" s="117" t="s">
        <v>178</v>
      </c>
    </row>
    <row r="49" spans="1:2" x14ac:dyDescent="0.35">
      <c r="B49" s="73"/>
    </row>
    <row r="50" spans="1:2" x14ac:dyDescent="0.35">
      <c r="B50" s="72" t="s">
        <v>191</v>
      </c>
    </row>
    <row r="51" spans="1:2" x14ac:dyDescent="0.35">
      <c r="B51" s="73" t="s">
        <v>174</v>
      </c>
    </row>
    <row r="52" spans="1:2" x14ac:dyDescent="0.35">
      <c r="B52" s="73">
        <v>2012</v>
      </c>
    </row>
    <row r="53" spans="1:2" x14ac:dyDescent="0.35">
      <c r="B53" s="73" t="s">
        <v>181</v>
      </c>
    </row>
    <row r="54" spans="1:2" x14ac:dyDescent="0.35">
      <c r="B54" s="117" t="s">
        <v>182</v>
      </c>
    </row>
    <row r="56" spans="1:2" x14ac:dyDescent="0.35">
      <c r="A56" s="1" t="s">
        <v>192</v>
      </c>
    </row>
    <row r="57" spans="1:2" x14ac:dyDescent="0.35">
      <c r="A57" t="s">
        <v>184</v>
      </c>
    </row>
    <row r="59" spans="1:2" x14ac:dyDescent="0.35">
      <c r="A59" t="s">
        <v>291</v>
      </c>
    </row>
    <row r="60" spans="1:2" x14ac:dyDescent="0.35">
      <c r="A60" t="s">
        <v>292</v>
      </c>
    </row>
    <row r="62" spans="1:2" x14ac:dyDescent="0.35">
      <c r="A62" s="1" t="s">
        <v>293</v>
      </c>
    </row>
    <row r="63" spans="1:2" x14ac:dyDescent="0.35">
      <c r="A63" t="s">
        <v>294</v>
      </c>
    </row>
    <row r="64" spans="1:2" x14ac:dyDescent="0.35">
      <c r="A64" t="s">
        <v>295</v>
      </c>
    </row>
    <row r="65" spans="1:1" x14ac:dyDescent="0.35">
      <c r="A65" t="s">
        <v>297</v>
      </c>
    </row>
    <row r="66" spans="1:1" x14ac:dyDescent="0.35">
      <c r="A66" t="s">
        <v>296</v>
      </c>
    </row>
  </sheetData>
  <hyperlinks>
    <hyperlink ref="B21" r:id="rId1"/>
    <hyperlink ref="B35" r:id="rId2"/>
    <hyperlink ref="B48" r:id="rId3"/>
    <hyperlink ref="B54" r:id="rId4"/>
    <hyperlink ref="B42" r:id="rId5"/>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heetViews>
  <sheetFormatPr defaultColWidth="8.81640625" defaultRowHeight="14.5" x14ac:dyDescent="0.35"/>
  <cols>
    <col min="2" max="2" width="25.453125" customWidth="1"/>
    <col min="3" max="3" width="22.6328125" style="119" customWidth="1"/>
  </cols>
  <sheetData>
    <row r="1" spans="1:3" x14ac:dyDescent="0.35">
      <c r="A1" s="1" t="s">
        <v>137</v>
      </c>
      <c r="B1" s="112" t="s">
        <v>171</v>
      </c>
      <c r="C1" s="113" t="s">
        <v>172</v>
      </c>
    </row>
    <row r="2" spans="1:3" x14ac:dyDescent="0.35">
      <c r="A2" s="114">
        <v>2000</v>
      </c>
      <c r="B2" s="115">
        <v>282171957</v>
      </c>
      <c r="C2" s="116" t="s">
        <v>173</v>
      </c>
    </row>
    <row r="3" spans="1:3" x14ac:dyDescent="0.35">
      <c r="A3">
        <v>2001</v>
      </c>
      <c r="B3" s="115">
        <v>285081556</v>
      </c>
      <c r="C3" s="116" t="s">
        <v>173</v>
      </c>
    </row>
    <row r="4" spans="1:3" x14ac:dyDescent="0.35">
      <c r="A4" s="114">
        <v>2002</v>
      </c>
      <c r="B4" s="115">
        <v>287803914</v>
      </c>
      <c r="C4" s="116" t="s">
        <v>173</v>
      </c>
    </row>
    <row r="5" spans="1:3" x14ac:dyDescent="0.35">
      <c r="A5">
        <v>2003</v>
      </c>
      <c r="B5" s="115">
        <v>290326418</v>
      </c>
      <c r="C5" s="116" t="s">
        <v>173</v>
      </c>
    </row>
    <row r="6" spans="1:3" x14ac:dyDescent="0.35">
      <c r="A6" s="114">
        <v>2004</v>
      </c>
      <c r="B6" s="115">
        <v>293045739</v>
      </c>
      <c r="C6" s="116" t="s">
        <v>173</v>
      </c>
    </row>
    <row r="7" spans="1:3" x14ac:dyDescent="0.35">
      <c r="A7">
        <v>2005</v>
      </c>
      <c r="B7" s="115">
        <v>295753151</v>
      </c>
      <c r="C7" s="116" t="s">
        <v>173</v>
      </c>
    </row>
    <row r="8" spans="1:3" x14ac:dyDescent="0.35">
      <c r="A8" s="114">
        <v>2006</v>
      </c>
      <c r="B8" s="115">
        <v>298593212</v>
      </c>
      <c r="C8" s="116" t="s">
        <v>173</v>
      </c>
    </row>
    <row r="9" spans="1:3" x14ac:dyDescent="0.35">
      <c r="A9">
        <v>2007</v>
      </c>
      <c r="B9" s="115">
        <v>301579895</v>
      </c>
      <c r="C9" s="116" t="s">
        <v>173</v>
      </c>
    </row>
    <row r="10" spans="1:3" x14ac:dyDescent="0.35">
      <c r="A10" s="114">
        <v>2008</v>
      </c>
      <c r="B10" s="115">
        <v>304374846</v>
      </c>
      <c r="C10" s="116" t="s">
        <v>173</v>
      </c>
    </row>
    <row r="11" spans="1:3" x14ac:dyDescent="0.35">
      <c r="A11">
        <v>2009</v>
      </c>
      <c r="B11" s="115">
        <v>307006550</v>
      </c>
      <c r="C11" s="116" t="s">
        <v>173</v>
      </c>
    </row>
    <row r="12" spans="1:3" x14ac:dyDescent="0.35">
      <c r="A12" s="114">
        <v>2010</v>
      </c>
      <c r="B12" s="114">
        <v>309326295</v>
      </c>
      <c r="C12" s="116" t="s">
        <v>173</v>
      </c>
    </row>
    <row r="13" spans="1:3" x14ac:dyDescent="0.35">
      <c r="A13">
        <v>2011</v>
      </c>
      <c r="B13" s="114">
        <v>311582564</v>
      </c>
      <c r="C13" s="116" t="s">
        <v>173</v>
      </c>
    </row>
    <row r="14" spans="1:3" x14ac:dyDescent="0.35">
      <c r="A14">
        <v>2012</v>
      </c>
      <c r="B14" s="114">
        <v>313873685</v>
      </c>
      <c r="C14" s="116" t="s">
        <v>173</v>
      </c>
    </row>
    <row r="15" spans="1:3" x14ac:dyDescent="0.35">
      <c r="A15">
        <v>2013</v>
      </c>
      <c r="B15" s="114">
        <v>316128839</v>
      </c>
      <c r="C15" s="116" t="s">
        <v>173</v>
      </c>
    </row>
    <row r="16" spans="1:3" x14ac:dyDescent="0.35">
      <c r="A16">
        <v>2014</v>
      </c>
      <c r="B16" s="118">
        <f>GEOMEAN(B15,B17)</f>
        <v>318735175.47888714</v>
      </c>
      <c r="C16" s="119" t="s">
        <v>179</v>
      </c>
    </row>
    <row r="17" spans="1:3" x14ac:dyDescent="0.35">
      <c r="A17">
        <v>2015</v>
      </c>
      <c r="B17">
        <v>321363000</v>
      </c>
      <c r="C17" s="119" t="s">
        <v>180</v>
      </c>
    </row>
    <row r="18" spans="1:3" x14ac:dyDescent="0.35">
      <c r="A18">
        <v>2016</v>
      </c>
      <c r="B18">
        <v>323849000</v>
      </c>
      <c r="C18" s="119" t="s">
        <v>180</v>
      </c>
    </row>
    <row r="19" spans="1:3" x14ac:dyDescent="0.35">
      <c r="A19">
        <v>2017</v>
      </c>
      <c r="B19">
        <v>326348000</v>
      </c>
      <c r="C19" s="119" t="s">
        <v>180</v>
      </c>
    </row>
    <row r="20" spans="1:3" x14ac:dyDescent="0.35">
      <c r="A20">
        <v>2018</v>
      </c>
      <c r="B20">
        <v>328857000</v>
      </c>
      <c r="C20" s="119" t="s">
        <v>180</v>
      </c>
    </row>
    <row r="21" spans="1:3" x14ac:dyDescent="0.35">
      <c r="A21">
        <v>2019</v>
      </c>
      <c r="B21">
        <v>331375000</v>
      </c>
      <c r="C21" s="119" t="s">
        <v>180</v>
      </c>
    </row>
    <row r="22" spans="1:3" x14ac:dyDescent="0.35">
      <c r="A22">
        <v>2020</v>
      </c>
      <c r="B22">
        <v>333896000</v>
      </c>
      <c r="C22" s="119" t="s">
        <v>180</v>
      </c>
    </row>
    <row r="23" spans="1:3" x14ac:dyDescent="0.35">
      <c r="A23">
        <v>2021</v>
      </c>
      <c r="B23">
        <v>336416000</v>
      </c>
      <c r="C23" s="119" t="s">
        <v>180</v>
      </c>
    </row>
    <row r="24" spans="1:3" x14ac:dyDescent="0.35">
      <c r="A24">
        <v>2022</v>
      </c>
      <c r="B24">
        <v>338930000</v>
      </c>
      <c r="C24" s="119" t="s">
        <v>180</v>
      </c>
    </row>
    <row r="25" spans="1:3" x14ac:dyDescent="0.35">
      <c r="A25">
        <v>2023</v>
      </c>
      <c r="B25">
        <v>341436000</v>
      </c>
      <c r="C25" s="119" t="s">
        <v>180</v>
      </c>
    </row>
    <row r="26" spans="1:3" x14ac:dyDescent="0.35">
      <c r="A26">
        <v>2024</v>
      </c>
      <c r="B26">
        <v>343929000</v>
      </c>
      <c r="C26" s="119" t="s">
        <v>180</v>
      </c>
    </row>
    <row r="27" spans="1:3" x14ac:dyDescent="0.35">
      <c r="A27">
        <v>2025</v>
      </c>
      <c r="B27">
        <v>346407000</v>
      </c>
      <c r="C27" s="119" t="s">
        <v>180</v>
      </c>
    </row>
    <row r="28" spans="1:3" x14ac:dyDescent="0.35">
      <c r="A28">
        <v>2026</v>
      </c>
      <c r="B28">
        <v>348867000</v>
      </c>
      <c r="C28" s="119" t="s">
        <v>180</v>
      </c>
    </row>
    <row r="29" spans="1:3" x14ac:dyDescent="0.35">
      <c r="A29">
        <v>2027</v>
      </c>
      <c r="B29">
        <v>351304000</v>
      </c>
      <c r="C29" s="119" t="s">
        <v>180</v>
      </c>
    </row>
    <row r="30" spans="1:3" x14ac:dyDescent="0.35">
      <c r="A30">
        <v>2028</v>
      </c>
      <c r="B30">
        <v>353718000</v>
      </c>
      <c r="C30" s="119" t="s">
        <v>180</v>
      </c>
    </row>
    <row r="31" spans="1:3" x14ac:dyDescent="0.35">
      <c r="A31">
        <v>2029</v>
      </c>
      <c r="B31">
        <v>356107000</v>
      </c>
      <c r="C31" s="119" t="s">
        <v>180</v>
      </c>
    </row>
    <row r="32" spans="1:3" x14ac:dyDescent="0.35">
      <c r="A32">
        <v>2030</v>
      </c>
      <c r="B32">
        <v>358471000</v>
      </c>
      <c r="C32" s="119" t="s">
        <v>180</v>
      </c>
    </row>
    <row r="33" spans="1:3" x14ac:dyDescent="0.35">
      <c r="A33">
        <v>2031</v>
      </c>
      <c r="B33">
        <v>360792000</v>
      </c>
      <c r="C33" s="119" t="s">
        <v>180</v>
      </c>
    </row>
    <row r="34" spans="1:3" x14ac:dyDescent="0.35">
      <c r="A34">
        <v>2032</v>
      </c>
      <c r="B34">
        <v>363070000</v>
      </c>
      <c r="C34" s="119" t="s">
        <v>180</v>
      </c>
    </row>
    <row r="35" spans="1:3" x14ac:dyDescent="0.35">
      <c r="A35">
        <v>2033</v>
      </c>
      <c r="B35">
        <v>365307000</v>
      </c>
      <c r="C35" s="119" t="s">
        <v>180</v>
      </c>
    </row>
    <row r="36" spans="1:3" x14ac:dyDescent="0.35">
      <c r="A36">
        <v>2034</v>
      </c>
      <c r="B36">
        <v>367503000</v>
      </c>
      <c r="C36" s="119" t="s">
        <v>180</v>
      </c>
    </row>
    <row r="37" spans="1:3" x14ac:dyDescent="0.35">
      <c r="A37">
        <v>2035</v>
      </c>
      <c r="B37">
        <v>369662000</v>
      </c>
      <c r="C37" s="119" t="s">
        <v>180</v>
      </c>
    </row>
    <row r="38" spans="1:3" x14ac:dyDescent="0.35">
      <c r="A38">
        <v>2036</v>
      </c>
      <c r="B38">
        <v>371788000</v>
      </c>
      <c r="C38" s="119" t="s">
        <v>180</v>
      </c>
    </row>
    <row r="39" spans="1:3" x14ac:dyDescent="0.35">
      <c r="A39">
        <v>2037</v>
      </c>
      <c r="B39">
        <v>373883000</v>
      </c>
      <c r="C39" s="119" t="s">
        <v>180</v>
      </c>
    </row>
    <row r="40" spans="1:3" x14ac:dyDescent="0.35">
      <c r="A40">
        <v>2038</v>
      </c>
      <c r="B40">
        <v>375950000</v>
      </c>
      <c r="C40" s="119" t="s">
        <v>180</v>
      </c>
    </row>
    <row r="41" spans="1:3" x14ac:dyDescent="0.35">
      <c r="A41">
        <v>2039</v>
      </c>
      <c r="B41">
        <v>377993000</v>
      </c>
      <c r="C41" s="119" t="s">
        <v>180</v>
      </c>
    </row>
    <row r="42" spans="1:3" x14ac:dyDescent="0.35">
      <c r="A42">
        <v>2040</v>
      </c>
      <c r="B42">
        <v>380016000</v>
      </c>
      <c r="C42" s="119" t="s">
        <v>180</v>
      </c>
    </row>
    <row r="43" spans="1:3" x14ac:dyDescent="0.35">
      <c r="A43">
        <v>2041</v>
      </c>
      <c r="B43">
        <v>382021000</v>
      </c>
      <c r="C43" s="119" t="s">
        <v>180</v>
      </c>
    </row>
    <row r="44" spans="1:3" x14ac:dyDescent="0.35">
      <c r="A44">
        <v>2042</v>
      </c>
      <c r="B44">
        <v>384012000</v>
      </c>
      <c r="C44" s="119" t="s">
        <v>180</v>
      </c>
    </row>
    <row r="45" spans="1:3" x14ac:dyDescent="0.35">
      <c r="A45">
        <v>2043</v>
      </c>
      <c r="B45">
        <v>385992000</v>
      </c>
      <c r="C45" s="119" t="s">
        <v>180</v>
      </c>
    </row>
    <row r="46" spans="1:3" x14ac:dyDescent="0.35">
      <c r="A46">
        <v>2044</v>
      </c>
      <c r="B46">
        <v>387965000</v>
      </c>
      <c r="C46" s="119" t="s">
        <v>180</v>
      </c>
    </row>
    <row r="47" spans="1:3" x14ac:dyDescent="0.35">
      <c r="A47">
        <v>2045</v>
      </c>
      <c r="B47">
        <v>389934000</v>
      </c>
      <c r="C47" s="119" t="s">
        <v>180</v>
      </c>
    </row>
    <row r="48" spans="1:3" x14ac:dyDescent="0.35">
      <c r="A48">
        <v>2046</v>
      </c>
      <c r="B48">
        <v>391902000</v>
      </c>
      <c r="C48" s="119" t="s">
        <v>180</v>
      </c>
    </row>
    <row r="49" spans="1:3" x14ac:dyDescent="0.35">
      <c r="A49">
        <v>2047</v>
      </c>
      <c r="B49">
        <v>393869000</v>
      </c>
      <c r="C49" s="119" t="s">
        <v>180</v>
      </c>
    </row>
    <row r="50" spans="1:3" x14ac:dyDescent="0.35">
      <c r="A50">
        <v>2048</v>
      </c>
      <c r="B50">
        <v>395841000</v>
      </c>
      <c r="C50" s="119" t="s">
        <v>180</v>
      </c>
    </row>
    <row r="51" spans="1:3" x14ac:dyDescent="0.35">
      <c r="A51">
        <v>2049</v>
      </c>
      <c r="B51">
        <v>397818000</v>
      </c>
      <c r="C51" s="119" t="s">
        <v>180</v>
      </c>
    </row>
    <row r="52" spans="1:3" x14ac:dyDescent="0.35">
      <c r="A52">
        <v>2050</v>
      </c>
      <c r="B52">
        <v>399803000</v>
      </c>
      <c r="C52" s="119" t="s">
        <v>180</v>
      </c>
    </row>
    <row r="53" spans="1:3" x14ac:dyDescent="0.35">
      <c r="A53">
        <v>2051</v>
      </c>
      <c r="B53">
        <v>401796000</v>
      </c>
      <c r="C53" s="119" t="s">
        <v>180</v>
      </c>
    </row>
    <row r="54" spans="1:3" x14ac:dyDescent="0.35">
      <c r="A54">
        <v>2052</v>
      </c>
      <c r="B54">
        <v>403798000</v>
      </c>
      <c r="C54" s="119" t="s">
        <v>180</v>
      </c>
    </row>
    <row r="55" spans="1:3" x14ac:dyDescent="0.35">
      <c r="A55">
        <v>2053</v>
      </c>
      <c r="B55">
        <v>405811000</v>
      </c>
      <c r="C55" s="119" t="s">
        <v>180</v>
      </c>
    </row>
    <row r="56" spans="1:3" x14ac:dyDescent="0.35">
      <c r="A56">
        <v>2054</v>
      </c>
      <c r="B56">
        <v>407835000</v>
      </c>
      <c r="C56" s="119" t="s">
        <v>180</v>
      </c>
    </row>
    <row r="57" spans="1:3" x14ac:dyDescent="0.35">
      <c r="A57">
        <v>2055</v>
      </c>
      <c r="B57">
        <v>409873000</v>
      </c>
      <c r="C57" s="119" t="s">
        <v>180</v>
      </c>
    </row>
    <row r="58" spans="1:3" x14ac:dyDescent="0.35">
      <c r="A58">
        <v>2056</v>
      </c>
      <c r="B58">
        <v>411923000</v>
      </c>
      <c r="C58" s="119" t="s">
        <v>180</v>
      </c>
    </row>
    <row r="59" spans="1:3" x14ac:dyDescent="0.35">
      <c r="A59">
        <v>2057</v>
      </c>
      <c r="B59">
        <v>413989000</v>
      </c>
      <c r="C59" s="119" t="s">
        <v>180</v>
      </c>
    </row>
    <row r="60" spans="1:3" x14ac:dyDescent="0.35">
      <c r="A60">
        <v>2058</v>
      </c>
      <c r="B60">
        <v>416068000</v>
      </c>
      <c r="C60" s="119" t="s">
        <v>180</v>
      </c>
    </row>
    <row r="61" spans="1:3" x14ac:dyDescent="0.35">
      <c r="A61">
        <v>2059</v>
      </c>
      <c r="B61">
        <v>418161000</v>
      </c>
      <c r="C61" s="119" t="s">
        <v>180</v>
      </c>
    </row>
    <row r="62" spans="1:3" x14ac:dyDescent="0.35">
      <c r="A62">
        <v>2060</v>
      </c>
      <c r="B62">
        <v>420268000</v>
      </c>
      <c r="C62" s="119" t="s">
        <v>180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ColWidth="8.81640625" defaultRowHeight="14.5" x14ac:dyDescent="0.35"/>
  <cols>
    <col min="1" max="1" width="24" customWidth="1"/>
    <col min="2" max="2" width="51.453125" customWidth="1"/>
    <col min="3" max="4" width="16.453125" customWidth="1"/>
    <col min="5" max="5" width="16.81640625" customWidth="1"/>
    <col min="6" max="6" width="65.6328125" customWidth="1"/>
  </cols>
  <sheetData>
    <row r="1" spans="1:6" s="126" customFormat="1" ht="29.5" thickBot="1" x14ac:dyDescent="0.4">
      <c r="A1" s="120" t="s">
        <v>1</v>
      </c>
      <c r="B1" s="121" t="s">
        <v>13</v>
      </c>
      <c r="C1" s="122" t="s">
        <v>22</v>
      </c>
      <c r="D1" s="123" t="s">
        <v>23</v>
      </c>
      <c r="E1" s="124" t="s">
        <v>24</v>
      </c>
      <c r="F1" s="125" t="s">
        <v>183</v>
      </c>
    </row>
    <row r="2" spans="1:6" ht="43.5" x14ac:dyDescent="0.35">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43.5" x14ac:dyDescent="0.35">
      <c r="A3" s="83" t="s">
        <v>14</v>
      </c>
      <c r="B3" s="80" t="s">
        <v>5</v>
      </c>
      <c r="C3" s="92">
        <f>SUM('NTS 1-11'!AC16,'NTS 1-11'!AC19,'NTS 1-11'!AC21)/'NTS 1-11'!AC14</f>
        <v>0.14030483557135651</v>
      </c>
      <c r="D3" s="82">
        <f>1-C3</f>
        <v>0.85969516442864347</v>
      </c>
      <c r="E3" s="93">
        <v>0</v>
      </c>
      <c r="F3" s="84" t="s">
        <v>157</v>
      </c>
    </row>
    <row r="4" spans="1:6" x14ac:dyDescent="0.35">
      <c r="A4" s="83" t="s">
        <v>16</v>
      </c>
      <c r="B4" s="80" t="s">
        <v>7</v>
      </c>
      <c r="C4" s="94">
        <v>0</v>
      </c>
      <c r="D4" s="81">
        <v>1</v>
      </c>
      <c r="E4" s="93">
        <v>0</v>
      </c>
      <c r="F4" s="84" t="s">
        <v>154</v>
      </c>
    </row>
    <row r="5" spans="1:6" ht="29" x14ac:dyDescent="0.35">
      <c r="A5" s="83" t="s">
        <v>18</v>
      </c>
      <c r="B5" s="80" t="s">
        <v>9</v>
      </c>
      <c r="C5" s="94">
        <v>1</v>
      </c>
      <c r="D5" s="81">
        <v>0</v>
      </c>
      <c r="E5" s="93">
        <v>0</v>
      </c>
      <c r="F5" s="84" t="s">
        <v>151</v>
      </c>
    </row>
    <row r="6" spans="1:6" x14ac:dyDescent="0.35">
      <c r="A6" s="98" t="s">
        <v>20</v>
      </c>
      <c r="B6" s="99" t="s">
        <v>11</v>
      </c>
      <c r="C6" s="100">
        <v>0</v>
      </c>
      <c r="D6" s="101">
        <v>1</v>
      </c>
      <c r="E6" s="102">
        <v>0</v>
      </c>
      <c r="F6" s="103" t="s">
        <v>298</v>
      </c>
    </row>
    <row r="7" spans="1:6" ht="29.5" thickBot="1" x14ac:dyDescent="0.4">
      <c r="A7" s="85" t="s">
        <v>166</v>
      </c>
      <c r="B7" s="86" t="s">
        <v>167</v>
      </c>
      <c r="C7" s="111">
        <f>'Police Departments'!C5/'NTS 1-11'!Y9</f>
        <v>1.5636391206690183E-3</v>
      </c>
      <c r="D7" s="87">
        <v>0</v>
      </c>
      <c r="E7" s="110">
        <f>1-C7</f>
        <v>0.99843636087933096</v>
      </c>
      <c r="F7" s="88" t="s">
        <v>170</v>
      </c>
    </row>
    <row r="8" spans="1:6" ht="72.5" x14ac:dyDescent="0.35">
      <c r="A8" s="104" t="s">
        <v>3</v>
      </c>
      <c r="B8" s="105" t="s">
        <v>4</v>
      </c>
      <c r="C8" s="95">
        <v>0</v>
      </c>
      <c r="D8" s="96">
        <v>1</v>
      </c>
      <c r="E8" s="97">
        <v>0</v>
      </c>
      <c r="F8" s="106" t="s">
        <v>158</v>
      </c>
    </row>
    <row r="9" spans="1:6" ht="29" x14ac:dyDescent="0.35">
      <c r="A9" s="83" t="s">
        <v>15</v>
      </c>
      <c r="B9" s="80" t="s">
        <v>6</v>
      </c>
      <c r="C9" s="92">
        <f>SUM('Federal Govt'!K56,'Fire Departments'!A11)/SUM('NTS 1-11'!AC12:AC13)</f>
        <v>5.2668167033115575E-2</v>
      </c>
      <c r="D9" s="82">
        <f>1-C9</f>
        <v>0.94733183296688439</v>
      </c>
      <c r="E9" s="93">
        <v>0</v>
      </c>
      <c r="F9" s="84" t="s">
        <v>156</v>
      </c>
    </row>
    <row r="10" spans="1:6" x14ac:dyDescent="0.35">
      <c r="A10" s="83" t="s">
        <v>17</v>
      </c>
      <c r="B10" s="80" t="s">
        <v>8</v>
      </c>
      <c r="C10" s="94">
        <v>0</v>
      </c>
      <c r="D10" s="81">
        <v>1</v>
      </c>
      <c r="E10" s="93">
        <v>0</v>
      </c>
      <c r="F10" s="84" t="s">
        <v>155</v>
      </c>
    </row>
    <row r="11" spans="1:6" x14ac:dyDescent="0.35">
      <c r="A11" s="83" t="s">
        <v>19</v>
      </c>
      <c r="B11" s="80" t="s">
        <v>10</v>
      </c>
      <c r="C11" s="94">
        <v>0</v>
      </c>
      <c r="D11" s="81">
        <v>1</v>
      </c>
      <c r="E11" s="93">
        <v>0</v>
      </c>
      <c r="F11" s="84" t="s">
        <v>152</v>
      </c>
    </row>
    <row r="12" spans="1:6" x14ac:dyDescent="0.35">
      <c r="A12" s="98" t="s">
        <v>21</v>
      </c>
      <c r="B12" s="99" t="s">
        <v>12</v>
      </c>
      <c r="C12" s="100">
        <v>0</v>
      </c>
      <c r="D12" s="101">
        <v>1</v>
      </c>
      <c r="E12" s="102">
        <v>0</v>
      </c>
      <c r="F12" s="103" t="s">
        <v>153</v>
      </c>
    </row>
    <row r="13" spans="1:6" ht="15" thickBot="1" x14ac:dyDescent="0.4">
      <c r="A13" s="107" t="s">
        <v>168</v>
      </c>
      <c r="B13" s="108" t="s">
        <v>169</v>
      </c>
      <c r="C13" s="107"/>
      <c r="D13" s="108"/>
      <c r="E13" s="109"/>
      <c r="F13" s="88"/>
    </row>
    <row r="15" spans="1:6" x14ac:dyDescent="0.35">
      <c r="A15" s="3" t="s">
        <v>25</v>
      </c>
    </row>
    <row r="16" spans="1:6" x14ac:dyDescent="0.35">
      <c r="A16" s="4" t="s">
        <v>26</v>
      </c>
    </row>
  </sheetData>
  <pageMargins left="0.7" right="0.7" top="0.75" bottom="0.75" header="0.3" footer="0.3"/>
  <ignoredErrors>
    <ignoredError sqref="C9"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D7"/>
  <sheetViews>
    <sheetView zoomScaleNormal="100" zoomScalePageLayoutView="125" workbookViewId="0"/>
  </sheetViews>
  <sheetFormatPr defaultColWidth="8.81640625" defaultRowHeight="14.5" x14ac:dyDescent="0.35"/>
  <cols>
    <col min="1" max="1" width="15.36328125" customWidth="1"/>
    <col min="2" max="4" width="15.6328125" customWidth="1"/>
  </cols>
  <sheetData>
    <row r="1" spans="1:4" x14ac:dyDescent="0.35">
      <c r="A1" s="1" t="s">
        <v>194</v>
      </c>
      <c r="B1" s="113" t="s">
        <v>201</v>
      </c>
      <c r="C1" s="113" t="s">
        <v>202</v>
      </c>
      <c r="D1" s="113" t="s">
        <v>203</v>
      </c>
    </row>
    <row r="2" spans="1:4" x14ac:dyDescent="0.35">
      <c r="A2" t="s">
        <v>195</v>
      </c>
      <c r="B2" s="127">
        <f>Results!C2</f>
        <v>2.560717709316894E-3</v>
      </c>
      <c r="C2" s="127">
        <f>Results!D2</f>
        <v>9.9640174100549227E-4</v>
      </c>
      <c r="D2" s="127">
        <f>Results!E2</f>
        <v>0.99644288054967767</v>
      </c>
    </row>
    <row r="3" spans="1:4" x14ac:dyDescent="0.35">
      <c r="A3" t="s">
        <v>196</v>
      </c>
      <c r="B3" s="127">
        <f>Results!C3</f>
        <v>0.14030483557135651</v>
      </c>
      <c r="C3" s="127">
        <f>Results!D3</f>
        <v>0.85969516442864347</v>
      </c>
      <c r="D3">
        <f>Results!E3</f>
        <v>0</v>
      </c>
    </row>
    <row r="4" spans="1:4" x14ac:dyDescent="0.35">
      <c r="A4" t="s">
        <v>197</v>
      </c>
      <c r="B4">
        <f>Results!C4</f>
        <v>0</v>
      </c>
      <c r="C4">
        <f>Results!D4</f>
        <v>1</v>
      </c>
      <c r="D4">
        <f>Results!E4</f>
        <v>0</v>
      </c>
    </row>
    <row r="5" spans="1:4" x14ac:dyDescent="0.35">
      <c r="A5" t="s">
        <v>198</v>
      </c>
      <c r="B5">
        <f>Results!C5</f>
        <v>1</v>
      </c>
      <c r="C5">
        <f>Results!D5</f>
        <v>0</v>
      </c>
      <c r="D5">
        <f>Results!E5</f>
        <v>0</v>
      </c>
    </row>
    <row r="6" spans="1:4" x14ac:dyDescent="0.35">
      <c r="A6" t="s">
        <v>199</v>
      </c>
      <c r="B6">
        <f>Results!C6</f>
        <v>0</v>
      </c>
      <c r="C6">
        <f>Results!D6</f>
        <v>1</v>
      </c>
      <c r="D6">
        <f>Results!E6</f>
        <v>0</v>
      </c>
    </row>
    <row r="7" spans="1:4" x14ac:dyDescent="0.35">
      <c r="A7" t="s">
        <v>200</v>
      </c>
      <c r="B7" s="127">
        <f>Results!C7</f>
        <v>1.5636391206690183E-3</v>
      </c>
      <c r="C7">
        <f>Results!D7</f>
        <v>0</v>
      </c>
      <c r="D7" s="127">
        <f>Results!E7</f>
        <v>0.99843636087933096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D7"/>
  <sheetViews>
    <sheetView zoomScaleNormal="100" zoomScalePageLayoutView="125" workbookViewId="0"/>
  </sheetViews>
  <sheetFormatPr defaultColWidth="8.81640625" defaultRowHeight="14.5" x14ac:dyDescent="0.35"/>
  <cols>
    <col min="1" max="1" width="15.36328125" customWidth="1"/>
    <col min="2" max="4" width="15.6328125" customWidth="1"/>
  </cols>
  <sheetData>
    <row r="1" spans="1:4" x14ac:dyDescent="0.35">
      <c r="A1" s="1" t="s">
        <v>194</v>
      </c>
      <c r="B1" s="113" t="s">
        <v>201</v>
      </c>
      <c r="C1" s="113" t="s">
        <v>202</v>
      </c>
      <c r="D1" s="113" t="s">
        <v>203</v>
      </c>
    </row>
    <row r="2" spans="1:4" x14ac:dyDescent="0.35">
      <c r="A2" t="s">
        <v>195</v>
      </c>
      <c r="B2" s="75">
        <f>Results!C8</f>
        <v>0</v>
      </c>
      <c r="C2" s="75">
        <f>Results!D8</f>
        <v>1</v>
      </c>
      <c r="D2" s="75">
        <f>Results!E8</f>
        <v>0</v>
      </c>
    </row>
    <row r="3" spans="1:4" x14ac:dyDescent="0.35">
      <c r="A3" t="s">
        <v>196</v>
      </c>
      <c r="B3" s="127">
        <f>Results!C9</f>
        <v>5.2668167033115575E-2</v>
      </c>
      <c r="C3" s="127">
        <f>Results!D9</f>
        <v>0.94733183296688439</v>
      </c>
      <c r="D3" s="75">
        <f>Results!E9</f>
        <v>0</v>
      </c>
    </row>
    <row r="4" spans="1:4" x14ac:dyDescent="0.35">
      <c r="A4" t="s">
        <v>197</v>
      </c>
      <c r="B4" s="75">
        <f>Results!C10</f>
        <v>0</v>
      </c>
      <c r="C4" s="75">
        <f>Results!D10</f>
        <v>1</v>
      </c>
      <c r="D4" s="75">
        <f>Results!E10</f>
        <v>0</v>
      </c>
    </row>
    <row r="5" spans="1:4" x14ac:dyDescent="0.35">
      <c r="A5" t="s">
        <v>198</v>
      </c>
      <c r="B5" s="75">
        <f>Results!C11</f>
        <v>0</v>
      </c>
      <c r="C5" s="75">
        <f>Results!D11</f>
        <v>1</v>
      </c>
      <c r="D5" s="75">
        <f>Results!E11</f>
        <v>0</v>
      </c>
    </row>
    <row r="6" spans="1:4" x14ac:dyDescent="0.35">
      <c r="A6" t="s">
        <v>199</v>
      </c>
      <c r="B6" s="75">
        <f>Results!C12</f>
        <v>0</v>
      </c>
      <c r="C6" s="75">
        <f>Results!D12</f>
        <v>1</v>
      </c>
      <c r="D6" s="75">
        <f>Results!E12</f>
        <v>0</v>
      </c>
    </row>
    <row r="7" spans="1:4" x14ac:dyDescent="0.35">
      <c r="A7" t="s">
        <v>200</v>
      </c>
      <c r="B7" s="75">
        <f>Results!C13</f>
        <v>0</v>
      </c>
      <c r="C7" s="75">
        <f>Results!D13</f>
        <v>0</v>
      </c>
      <c r="D7" s="75">
        <f>Results!E13</f>
        <v>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8"/>
  <sheetViews>
    <sheetView workbookViewId="0">
      <selection activeCell="A19" activeCellId="1" sqref="A16:XFD16 A19:XFD19"/>
    </sheetView>
  </sheetViews>
  <sheetFormatPr defaultColWidth="8.81640625" defaultRowHeight="13" x14ac:dyDescent="0.3"/>
  <cols>
    <col min="1" max="1" width="50.453125" style="128" customWidth="1"/>
    <col min="2" max="3" width="9.6328125" style="128" customWidth="1"/>
    <col min="4" max="19" width="10.6328125" style="128" customWidth="1"/>
    <col min="20" max="20" width="10.6328125" style="149" customWidth="1"/>
    <col min="21" max="31" width="10.6328125" style="128" customWidth="1"/>
    <col min="32" max="16384" width="8.81640625" style="128"/>
  </cols>
  <sheetData>
    <row r="1" spans="1:31" ht="16.5" customHeight="1" thickBot="1" x14ac:dyDescent="0.4">
      <c r="A1" s="169" t="s">
        <v>96</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row>
    <row r="2" spans="1:31" s="129"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1" customFormat="1" ht="16.5" customHeight="1" x14ac:dyDescent="0.3">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30"/>
    </row>
    <row r="4" spans="1:31" ht="16.5" customHeight="1" x14ac:dyDescent="0.3">
      <c r="A4" s="56" t="s">
        <v>98</v>
      </c>
      <c r="B4" s="54">
        <v>2135</v>
      </c>
      <c r="C4" s="54">
        <v>2125</v>
      </c>
      <c r="D4" s="54">
        <v>2679</v>
      </c>
      <c r="E4" s="54">
        <v>2495</v>
      </c>
      <c r="F4" s="54">
        <v>3808</v>
      </c>
      <c r="G4" s="54">
        <v>4678</v>
      </c>
      <c r="H4" s="54">
        <v>6083</v>
      </c>
      <c r="I4" s="54">
        <v>6054</v>
      </c>
      <c r="J4" s="54">
        <v>7320</v>
      </c>
      <c r="K4" s="54">
        <v>7297</v>
      </c>
      <c r="L4" s="54">
        <v>7370</v>
      </c>
      <c r="M4" s="132">
        <v>6865</v>
      </c>
      <c r="N4" s="132">
        <v>7077</v>
      </c>
      <c r="O4" s="132">
        <v>7043</v>
      </c>
      <c r="P4" s="132">
        <v>7451</v>
      </c>
      <c r="Q4" s="132">
        <v>7859</v>
      </c>
      <c r="R4" s="132">
        <v>7826</v>
      </c>
      <c r="S4" s="132">
        <v>7746</v>
      </c>
      <c r="T4" s="132">
        <v>7673</v>
      </c>
      <c r="U4" s="132">
        <v>7564</v>
      </c>
      <c r="V4" s="132">
        <v>7764</v>
      </c>
      <c r="W4" s="132">
        <v>7686</v>
      </c>
      <c r="X4" s="132">
        <v>7637</v>
      </c>
      <c r="Y4" s="132">
        <v>7732</v>
      </c>
      <c r="Z4" s="132">
        <v>7337</v>
      </c>
      <c r="AA4" s="132">
        <v>7169</v>
      </c>
      <c r="AB4" s="59">
        <v>7185</v>
      </c>
      <c r="AC4" s="59">
        <v>7168</v>
      </c>
      <c r="AD4" s="59">
        <v>6914</v>
      </c>
      <c r="AE4" s="133">
        <v>6733</v>
      </c>
    </row>
    <row r="5" spans="1:31" ht="16.5" customHeight="1" x14ac:dyDescent="0.3">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1" customFormat="1" ht="16.5" customHeight="1" x14ac:dyDescent="0.3">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4">
        <v>253215681</v>
      </c>
      <c r="AD6" s="58">
        <v>253639386</v>
      </c>
      <c r="AE6" s="135">
        <f>SUM(AE7,AE9,AE10,AE12,AE13,AE14)</f>
        <v>255876822.00000003</v>
      </c>
    </row>
    <row r="7" spans="1:31" ht="16.5" customHeight="1" x14ac:dyDescent="0.3">
      <c r="A7" s="56" t="s">
        <v>206</v>
      </c>
      <c r="B7" s="60" t="s">
        <v>207</v>
      </c>
      <c r="C7" s="60" t="s">
        <v>207</v>
      </c>
      <c r="D7" s="60" t="s">
        <v>207</v>
      </c>
      <c r="E7" s="60" t="s">
        <v>207</v>
      </c>
      <c r="F7" s="60" t="s">
        <v>207</v>
      </c>
      <c r="G7" s="60" t="s">
        <v>207</v>
      </c>
      <c r="H7" s="60" t="s">
        <v>207</v>
      </c>
      <c r="I7" s="60" t="s">
        <v>207</v>
      </c>
      <c r="J7" s="60" t="s">
        <v>207</v>
      </c>
      <c r="K7" s="60" t="s">
        <v>207</v>
      </c>
      <c r="L7" s="60" t="s">
        <v>207</v>
      </c>
      <c r="M7" s="60" t="s">
        <v>207</v>
      </c>
      <c r="N7" s="60" t="s">
        <v>207</v>
      </c>
      <c r="O7" s="60" t="s">
        <v>207</v>
      </c>
      <c r="P7" s="60" t="s">
        <v>207</v>
      </c>
      <c r="Q7" s="60" t="s">
        <v>207</v>
      </c>
      <c r="R7" s="60" t="s">
        <v>207</v>
      </c>
      <c r="S7" s="60" t="s">
        <v>207</v>
      </c>
      <c r="T7" s="60" t="s">
        <v>207</v>
      </c>
      <c r="U7" s="60" t="s">
        <v>207</v>
      </c>
      <c r="V7" s="60" t="s">
        <v>207</v>
      </c>
      <c r="W7" s="60" t="s">
        <v>207</v>
      </c>
      <c r="X7" s="60" t="s">
        <v>207</v>
      </c>
      <c r="Y7" s="54">
        <v>196491175.83247364</v>
      </c>
      <c r="Z7" s="54">
        <v>196762926.67732558</v>
      </c>
      <c r="AA7" s="54">
        <v>193979653.56497699</v>
      </c>
      <c r="AB7" s="57">
        <v>190202782.40511477</v>
      </c>
      <c r="AC7" s="57">
        <v>183522635</v>
      </c>
      <c r="AD7" s="57">
        <v>183171881.637086</v>
      </c>
      <c r="AE7" s="136">
        <v>184497490.31559649</v>
      </c>
    </row>
    <row r="8" spans="1:31" ht="16.5" customHeight="1" x14ac:dyDescent="0.3">
      <c r="A8" s="56" t="s">
        <v>208</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207</v>
      </c>
      <c r="Z8" s="54" t="s">
        <v>207</v>
      </c>
      <c r="AA8" s="54" t="s">
        <v>207</v>
      </c>
      <c r="AB8" s="54" t="s">
        <v>207</v>
      </c>
      <c r="AC8" s="54" t="s">
        <v>207</v>
      </c>
      <c r="AD8" s="54" t="s">
        <v>207</v>
      </c>
      <c r="AE8" s="54" t="s">
        <v>207</v>
      </c>
    </row>
    <row r="9" spans="1:31" ht="16.5" customHeight="1" x14ac:dyDescent="0.3">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6">
        <v>8404687</v>
      </c>
    </row>
    <row r="10" spans="1:31" ht="16.5" customHeight="1" x14ac:dyDescent="0.3">
      <c r="A10" s="56" t="s">
        <v>209</v>
      </c>
      <c r="B10" s="60" t="s">
        <v>207</v>
      </c>
      <c r="C10" s="60" t="s">
        <v>207</v>
      </c>
      <c r="D10" s="60" t="s">
        <v>207</v>
      </c>
      <c r="E10" s="60" t="s">
        <v>207</v>
      </c>
      <c r="F10" s="60" t="s">
        <v>207</v>
      </c>
      <c r="G10" s="60" t="s">
        <v>207</v>
      </c>
      <c r="H10" s="60" t="s">
        <v>207</v>
      </c>
      <c r="I10" s="60" t="s">
        <v>207</v>
      </c>
      <c r="J10" s="60" t="s">
        <v>207</v>
      </c>
      <c r="K10" s="60" t="s">
        <v>207</v>
      </c>
      <c r="L10" s="60" t="s">
        <v>207</v>
      </c>
      <c r="M10" s="60" t="s">
        <v>207</v>
      </c>
      <c r="N10" s="60" t="s">
        <v>207</v>
      </c>
      <c r="O10" s="60" t="s">
        <v>207</v>
      </c>
      <c r="P10" s="60" t="s">
        <v>207</v>
      </c>
      <c r="Q10" s="60" t="s">
        <v>207</v>
      </c>
      <c r="R10" s="60" t="s">
        <v>207</v>
      </c>
      <c r="S10" s="60" t="s">
        <v>207</v>
      </c>
      <c r="T10" s="60" t="s">
        <v>207</v>
      </c>
      <c r="U10" s="60" t="s">
        <v>207</v>
      </c>
      <c r="V10" s="60" t="s">
        <v>207</v>
      </c>
      <c r="W10" s="60" t="s">
        <v>207</v>
      </c>
      <c r="X10" s="60" t="s">
        <v>207</v>
      </c>
      <c r="Y10" s="60">
        <v>39186974.45205161</v>
      </c>
      <c r="Z10" s="60">
        <v>39685227.894543707</v>
      </c>
      <c r="AA10" s="60">
        <v>40488025.018209703</v>
      </c>
      <c r="AB10" s="57">
        <v>40241657.960588463</v>
      </c>
      <c r="AC10" s="57">
        <v>50318787</v>
      </c>
      <c r="AD10" s="57">
        <v>50588676</v>
      </c>
      <c r="AE10" s="136">
        <v>51512739.866532281</v>
      </c>
    </row>
    <row r="11" spans="1:31" ht="16.5" customHeight="1" x14ac:dyDescent="0.3">
      <c r="A11" s="56" t="s">
        <v>210</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207</v>
      </c>
      <c r="Z11" s="60" t="s">
        <v>207</v>
      </c>
      <c r="AA11" s="60" t="s">
        <v>207</v>
      </c>
      <c r="AB11" s="60" t="s">
        <v>207</v>
      </c>
      <c r="AC11" s="60" t="s">
        <v>207</v>
      </c>
      <c r="AD11" s="60" t="s">
        <v>207</v>
      </c>
      <c r="AE11" s="60" t="s">
        <v>207</v>
      </c>
    </row>
    <row r="12" spans="1:31" ht="16.5" customHeight="1" x14ac:dyDescent="0.3">
      <c r="A12" s="61" t="s">
        <v>211</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6">
        <v>8126007.221129314</v>
      </c>
    </row>
    <row r="13" spans="1:31" ht="16.5" customHeight="1" x14ac:dyDescent="0.3">
      <c r="A13" s="56" t="s">
        <v>212</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6">
        <v>2471348.7033206243</v>
      </c>
    </row>
    <row r="14" spans="1:31" ht="16.5" customHeight="1" x14ac:dyDescent="0.3">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6">
        <v>864548.89342128637</v>
      </c>
    </row>
    <row r="15" spans="1:31" s="131" customFormat="1" ht="16.5" customHeight="1" x14ac:dyDescent="0.3">
      <c r="A15" s="62" t="s">
        <v>213</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5"/>
    </row>
    <row r="16" spans="1:31" ht="16.5" customHeight="1" x14ac:dyDescent="0.3">
      <c r="A16" s="56" t="s">
        <v>214</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6">
        <v>62576</v>
      </c>
    </row>
    <row r="17" spans="1:31" ht="16.5" customHeight="1" x14ac:dyDescent="0.3">
      <c r="A17" s="56" t="s">
        <v>215</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7">
        <v>2348</v>
      </c>
      <c r="AE17" s="133">
        <v>2842</v>
      </c>
    </row>
    <row r="18" spans="1:31" ht="16.5" customHeight="1" x14ac:dyDescent="0.3">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6">
        <v>10380</v>
      </c>
    </row>
    <row r="19" spans="1:31" ht="16.5" customHeight="1" x14ac:dyDescent="0.3">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6">
        <v>560</v>
      </c>
    </row>
    <row r="20" spans="1:31" ht="16.5" customHeight="1" x14ac:dyDescent="0.3">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6">
        <v>7150</v>
      </c>
    </row>
    <row r="21" spans="1:31" ht="16.5" customHeight="1" x14ac:dyDescent="0.3">
      <c r="A21" s="56" t="s">
        <v>216</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7">
        <v>27796</v>
      </c>
      <c r="AE21" s="133">
        <v>27543</v>
      </c>
    </row>
    <row r="22" spans="1:31" ht="16.5" customHeight="1" x14ac:dyDescent="0.3">
      <c r="A22" s="56" t="s">
        <v>217</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7">
        <v>23106</v>
      </c>
      <c r="AE22" s="133">
        <v>25930</v>
      </c>
    </row>
    <row r="23" spans="1:31" s="131" customFormat="1" ht="16.5" customHeight="1" x14ac:dyDescent="0.3">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5"/>
    </row>
    <row r="24" spans="1:31" ht="16.5" customHeight="1" x14ac:dyDescent="0.3">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6">
        <v>373838</v>
      </c>
    </row>
    <row r="25" spans="1:31" ht="16.5" customHeight="1" x14ac:dyDescent="0.3">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6">
        <v>25033</v>
      </c>
    </row>
    <row r="26" spans="1:31" ht="16.5" customHeight="1" x14ac:dyDescent="0.3">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6">
        <v>88122</v>
      </c>
    </row>
    <row r="27" spans="1:31" ht="16.5" customHeight="1" x14ac:dyDescent="0.3">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6">
        <v>873679</v>
      </c>
    </row>
    <row r="28" spans="1:31" ht="16.5" customHeight="1" x14ac:dyDescent="0.3">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1" customFormat="1" ht="16.5" customHeight="1" x14ac:dyDescent="0.3">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5"/>
    </row>
    <row r="31" spans="1:31" ht="16.5" customHeight="1" x14ac:dyDescent="0.3">
      <c r="A31" s="56" t="s">
        <v>218</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8">
        <v>31550</v>
      </c>
      <c r="AE31" s="136">
        <v>31081</v>
      </c>
    </row>
    <row r="32" spans="1:31" ht="16.5" customHeight="1" x14ac:dyDescent="0.3">
      <c r="A32" s="56" t="s">
        <v>219</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6">
        <v>8918</v>
      </c>
    </row>
    <row r="33" spans="1:31" ht="16.5" customHeight="1" x14ac:dyDescent="0.3">
      <c r="A33" s="64" t="s">
        <v>220</v>
      </c>
      <c r="B33" s="136">
        <v>2926</v>
      </c>
      <c r="C33" s="136">
        <v>2376</v>
      </c>
      <c r="D33" s="136">
        <v>1579</v>
      </c>
      <c r="E33" s="136">
        <v>857</v>
      </c>
      <c r="F33" s="136">
        <v>864</v>
      </c>
      <c r="G33" s="136">
        <v>737</v>
      </c>
      <c r="H33" s="136">
        <v>636</v>
      </c>
      <c r="I33" s="136">
        <v>619</v>
      </c>
      <c r="J33" s="136">
        <v>603</v>
      </c>
      <c r="K33" s="136">
        <v>565</v>
      </c>
      <c r="L33" s="136">
        <v>543</v>
      </c>
      <c r="M33" s="136">
        <v>509</v>
      </c>
      <c r="N33" s="136">
        <v>495</v>
      </c>
      <c r="O33" s="136">
        <v>477</v>
      </c>
      <c r="P33" s="136">
        <v>470</v>
      </c>
      <c r="Q33" s="136">
        <v>463</v>
      </c>
      <c r="R33" s="136">
        <v>282</v>
      </c>
      <c r="S33" s="136">
        <v>274</v>
      </c>
      <c r="T33" s="136">
        <v>261</v>
      </c>
      <c r="U33" s="136">
        <v>246</v>
      </c>
      <c r="V33" s="136">
        <v>233</v>
      </c>
      <c r="W33" s="136">
        <v>231</v>
      </c>
      <c r="X33" s="136">
        <v>229</v>
      </c>
      <c r="Y33" s="136">
        <v>220</v>
      </c>
      <c r="Z33" s="136">
        <v>225</v>
      </c>
      <c r="AA33" s="136">
        <v>217</v>
      </c>
      <c r="AB33" s="57">
        <v>221</v>
      </c>
      <c r="AC33" s="57">
        <v>214</v>
      </c>
      <c r="AD33" s="57">
        <v>198</v>
      </c>
      <c r="AE33" s="139">
        <v>187</v>
      </c>
    </row>
    <row r="34" spans="1:31" ht="16.5" customHeight="1" thickBot="1" x14ac:dyDescent="0.35">
      <c r="A34" s="65" t="s">
        <v>221</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40">
        <v>12013496</v>
      </c>
    </row>
    <row r="35" spans="1:31" s="69" customFormat="1" ht="12.75" customHeight="1" x14ac:dyDescent="0.25">
      <c r="A35" s="170" t="s">
        <v>222</v>
      </c>
      <c r="B35" s="170"/>
      <c r="C35" s="170"/>
      <c r="D35" s="170"/>
      <c r="E35" s="170"/>
      <c r="F35" s="170"/>
      <c r="G35" s="170"/>
      <c r="H35" s="170"/>
      <c r="I35" s="170"/>
      <c r="J35" s="170"/>
      <c r="K35" s="170"/>
      <c r="L35" s="170"/>
      <c r="M35" s="170"/>
      <c r="N35" s="170"/>
      <c r="O35" s="170"/>
      <c r="P35" s="170"/>
      <c r="Q35" s="68"/>
      <c r="R35" s="68"/>
      <c r="S35" s="68"/>
      <c r="T35" s="68"/>
      <c r="U35" s="68"/>
      <c r="V35" s="68"/>
      <c r="W35" s="68"/>
      <c r="X35" s="68"/>
      <c r="Y35" s="68"/>
      <c r="Z35" s="68"/>
      <c r="AA35" s="68"/>
      <c r="AB35" s="68"/>
      <c r="AC35" s="68"/>
      <c r="AE35" s="128"/>
    </row>
    <row r="36" spans="1:31" s="69" customFormat="1" ht="12.75" customHeight="1" x14ac:dyDescent="0.35">
      <c r="A36" s="171"/>
      <c r="B36" s="171"/>
      <c r="C36" s="171"/>
      <c r="D36" s="171"/>
      <c r="E36" s="171"/>
      <c r="F36" s="171"/>
      <c r="G36" s="171"/>
      <c r="H36" s="171"/>
      <c r="I36" s="171"/>
      <c r="J36" s="171"/>
      <c r="K36" s="171"/>
      <c r="L36" s="171"/>
      <c r="M36" s="171"/>
      <c r="N36" s="171"/>
      <c r="O36" s="171"/>
      <c r="P36" s="171"/>
      <c r="Q36" s="141"/>
      <c r="R36" s="142"/>
      <c r="S36" s="142"/>
      <c r="T36" s="143"/>
    </row>
    <row r="37" spans="1:31" s="146" customFormat="1" ht="25.5" customHeight="1" x14ac:dyDescent="0.35">
      <c r="A37" s="172" t="s">
        <v>223</v>
      </c>
      <c r="B37" s="172"/>
      <c r="C37" s="172"/>
      <c r="D37" s="172"/>
      <c r="E37" s="172"/>
      <c r="F37" s="172"/>
      <c r="G37" s="172"/>
      <c r="H37" s="172"/>
      <c r="I37" s="172"/>
      <c r="J37" s="172"/>
      <c r="K37" s="172"/>
      <c r="L37" s="172"/>
      <c r="M37" s="172"/>
      <c r="N37" s="172"/>
      <c r="O37" s="172"/>
      <c r="P37" s="172"/>
      <c r="Q37" s="144"/>
      <c r="R37" s="144"/>
      <c r="S37" s="144"/>
      <c r="T37" s="145"/>
    </row>
    <row r="38" spans="1:31" s="146" customFormat="1" ht="28.5" customHeight="1" x14ac:dyDescent="0.35">
      <c r="A38" s="167" t="s">
        <v>224</v>
      </c>
      <c r="B38" s="167"/>
      <c r="C38" s="167"/>
      <c r="D38" s="167"/>
      <c r="E38" s="167"/>
      <c r="F38" s="167"/>
      <c r="G38" s="167"/>
      <c r="H38" s="167"/>
      <c r="I38" s="167"/>
      <c r="J38" s="167"/>
      <c r="K38" s="167"/>
      <c r="L38" s="167"/>
      <c r="M38" s="167"/>
      <c r="N38" s="167"/>
      <c r="O38" s="167"/>
      <c r="P38" s="167"/>
      <c r="Q38" s="144"/>
      <c r="R38" s="144"/>
      <c r="S38" s="144"/>
      <c r="T38" s="145"/>
    </row>
    <row r="39" spans="1:31" s="146" customFormat="1" ht="12.75" customHeight="1" x14ac:dyDescent="0.35">
      <c r="A39" s="168" t="s">
        <v>225</v>
      </c>
      <c r="B39" s="168"/>
      <c r="C39" s="168"/>
      <c r="D39" s="168"/>
      <c r="E39" s="168"/>
      <c r="F39" s="168"/>
      <c r="G39" s="168"/>
      <c r="H39" s="168"/>
      <c r="I39" s="168"/>
      <c r="J39" s="168"/>
      <c r="K39" s="168"/>
      <c r="L39" s="168"/>
      <c r="M39" s="168"/>
      <c r="N39" s="168"/>
      <c r="O39" s="168"/>
      <c r="P39" s="168"/>
      <c r="Q39" s="144"/>
      <c r="R39" s="144"/>
      <c r="S39" s="144"/>
      <c r="T39" s="145"/>
    </row>
    <row r="40" spans="1:31" s="146" customFormat="1" ht="12.75" customHeight="1" x14ac:dyDescent="0.35">
      <c r="A40" s="166" t="s">
        <v>226</v>
      </c>
      <c r="B40" s="166"/>
      <c r="C40" s="166"/>
      <c r="D40" s="166"/>
      <c r="E40" s="166"/>
      <c r="F40" s="166"/>
      <c r="G40" s="166"/>
      <c r="H40" s="166"/>
      <c r="I40" s="166"/>
      <c r="J40" s="166"/>
      <c r="K40" s="166"/>
      <c r="L40" s="166"/>
      <c r="M40" s="166"/>
      <c r="N40" s="166"/>
      <c r="O40" s="166"/>
      <c r="P40" s="166"/>
      <c r="Q40" s="144"/>
      <c r="R40" s="144"/>
      <c r="S40" s="144"/>
      <c r="T40" s="145"/>
    </row>
    <row r="41" spans="1:31" s="146" customFormat="1" ht="12.75" customHeight="1" x14ac:dyDescent="0.35">
      <c r="A41" s="166" t="s">
        <v>227</v>
      </c>
      <c r="B41" s="166"/>
      <c r="C41" s="166"/>
      <c r="D41" s="166"/>
      <c r="E41" s="166"/>
      <c r="F41" s="166"/>
      <c r="G41" s="166"/>
      <c r="H41" s="166"/>
      <c r="I41" s="166"/>
      <c r="J41" s="166"/>
      <c r="K41" s="166"/>
      <c r="L41" s="166"/>
      <c r="M41" s="166"/>
      <c r="N41" s="166"/>
      <c r="O41" s="166"/>
      <c r="P41" s="166"/>
      <c r="Q41" s="144"/>
      <c r="R41" s="144"/>
      <c r="S41" s="144"/>
      <c r="T41" s="145"/>
    </row>
    <row r="42" spans="1:31" s="146" customFormat="1" ht="15.75" customHeight="1" x14ac:dyDescent="0.35">
      <c r="A42" s="167" t="s">
        <v>228</v>
      </c>
      <c r="B42" s="167"/>
      <c r="C42" s="167"/>
      <c r="D42" s="167"/>
      <c r="E42" s="167"/>
      <c r="F42" s="167"/>
      <c r="G42" s="167"/>
      <c r="H42" s="167"/>
      <c r="I42" s="167"/>
      <c r="J42" s="167"/>
      <c r="K42" s="167"/>
      <c r="L42" s="167"/>
      <c r="M42" s="167"/>
      <c r="N42" s="167"/>
      <c r="O42" s="167"/>
      <c r="P42" s="167"/>
      <c r="T42" s="145"/>
    </row>
    <row r="43" spans="1:31" s="146" customFormat="1" ht="12.75" customHeight="1" x14ac:dyDescent="0.35">
      <c r="A43" s="168" t="s">
        <v>229</v>
      </c>
      <c r="B43" s="168"/>
      <c r="C43" s="168"/>
      <c r="D43" s="168"/>
      <c r="E43" s="168"/>
      <c r="F43" s="168"/>
      <c r="G43" s="168"/>
      <c r="H43" s="168"/>
      <c r="I43" s="168"/>
      <c r="J43" s="168"/>
      <c r="K43" s="168"/>
      <c r="L43" s="168"/>
      <c r="M43" s="168"/>
      <c r="N43" s="168"/>
      <c r="O43" s="168"/>
      <c r="P43" s="168"/>
      <c r="T43" s="145"/>
    </row>
    <row r="44" spans="1:31" s="146" customFormat="1" ht="12.75" customHeight="1" x14ac:dyDescent="0.35">
      <c r="A44" s="168" t="s">
        <v>230</v>
      </c>
      <c r="B44" s="168"/>
      <c r="C44" s="168"/>
      <c r="D44" s="168"/>
      <c r="E44" s="168"/>
      <c r="F44" s="168"/>
      <c r="G44" s="168"/>
      <c r="H44" s="168"/>
      <c r="I44" s="168"/>
      <c r="J44" s="168"/>
      <c r="K44" s="168"/>
      <c r="L44" s="168"/>
      <c r="M44" s="168"/>
      <c r="N44" s="168"/>
      <c r="O44" s="168"/>
      <c r="P44" s="168"/>
      <c r="T44" s="145"/>
    </row>
    <row r="45" spans="1:31" s="146" customFormat="1" ht="12.75" customHeight="1" x14ac:dyDescent="0.35">
      <c r="A45" s="159" t="s">
        <v>231</v>
      </c>
      <c r="B45" s="159"/>
      <c r="C45" s="159"/>
      <c r="D45" s="159"/>
      <c r="E45" s="159"/>
      <c r="F45" s="159"/>
      <c r="G45" s="159"/>
      <c r="H45" s="159"/>
      <c r="I45" s="159"/>
      <c r="J45" s="159"/>
      <c r="K45" s="159"/>
      <c r="L45" s="159"/>
      <c r="M45" s="159"/>
      <c r="N45" s="159"/>
      <c r="O45" s="159"/>
      <c r="P45" s="159"/>
      <c r="T45" s="145"/>
    </row>
    <row r="46" spans="1:31" s="146" customFormat="1" ht="12.75" customHeight="1" x14ac:dyDescent="0.35">
      <c r="A46" s="166" t="s">
        <v>232</v>
      </c>
      <c r="B46" s="166"/>
      <c r="C46" s="166"/>
      <c r="D46" s="166"/>
      <c r="E46" s="166"/>
      <c r="F46" s="166"/>
      <c r="G46" s="166"/>
      <c r="H46" s="166"/>
      <c r="I46" s="166"/>
      <c r="J46" s="166"/>
      <c r="K46" s="166"/>
      <c r="L46" s="166"/>
      <c r="M46" s="166"/>
      <c r="N46" s="166"/>
      <c r="O46" s="166"/>
      <c r="P46" s="166"/>
      <c r="T46" s="145"/>
    </row>
    <row r="47" spans="1:31" s="146" customFormat="1" ht="12.75" customHeight="1" x14ac:dyDescent="0.35">
      <c r="A47" s="166" t="s">
        <v>233</v>
      </c>
      <c r="B47" s="166"/>
      <c r="C47" s="166"/>
      <c r="D47" s="166"/>
      <c r="E47" s="166"/>
      <c r="F47" s="166"/>
      <c r="G47" s="166"/>
      <c r="H47" s="166"/>
      <c r="I47" s="166"/>
      <c r="J47" s="166"/>
      <c r="K47" s="166"/>
      <c r="L47" s="166"/>
      <c r="M47" s="166"/>
      <c r="N47" s="166"/>
      <c r="O47" s="166"/>
      <c r="P47" s="166"/>
      <c r="T47" s="145"/>
    </row>
    <row r="48" spans="1:31" s="146" customFormat="1" ht="12.75" customHeight="1" x14ac:dyDescent="0.35">
      <c r="A48" s="166" t="s">
        <v>234</v>
      </c>
      <c r="B48" s="166"/>
      <c r="C48" s="166"/>
      <c r="D48" s="166"/>
      <c r="E48" s="166"/>
      <c r="F48" s="166"/>
      <c r="G48" s="166"/>
      <c r="H48" s="166"/>
      <c r="I48" s="166"/>
      <c r="J48" s="166"/>
      <c r="K48" s="166"/>
      <c r="L48" s="166"/>
      <c r="M48" s="166"/>
      <c r="N48" s="166"/>
      <c r="O48" s="166"/>
      <c r="P48" s="166"/>
      <c r="T48" s="145"/>
    </row>
    <row r="49" spans="1:20" s="146" customFormat="1" ht="25.5" customHeight="1" x14ac:dyDescent="0.35">
      <c r="A49" s="166" t="s">
        <v>235</v>
      </c>
      <c r="B49" s="166"/>
      <c r="C49" s="166"/>
      <c r="D49" s="166"/>
      <c r="E49" s="166"/>
      <c r="F49" s="166"/>
      <c r="G49" s="166"/>
      <c r="H49" s="166"/>
      <c r="I49" s="166"/>
      <c r="J49" s="166"/>
      <c r="K49" s="166"/>
      <c r="L49" s="166"/>
      <c r="M49" s="166"/>
      <c r="N49" s="166"/>
      <c r="O49" s="166"/>
      <c r="P49" s="166"/>
      <c r="T49" s="145"/>
    </row>
    <row r="50" spans="1:20" s="146" customFormat="1" ht="12.75" customHeight="1" x14ac:dyDescent="0.35">
      <c r="A50" s="166" t="s">
        <v>236</v>
      </c>
      <c r="B50" s="166"/>
      <c r="C50" s="166"/>
      <c r="D50" s="166"/>
      <c r="E50" s="166"/>
      <c r="F50" s="166"/>
      <c r="G50" s="166"/>
      <c r="H50" s="166"/>
      <c r="I50" s="166"/>
      <c r="J50" s="166"/>
      <c r="K50" s="166"/>
      <c r="L50" s="166"/>
      <c r="M50" s="166"/>
      <c r="N50" s="166"/>
      <c r="O50" s="166"/>
      <c r="P50" s="166"/>
      <c r="T50" s="145"/>
    </row>
    <row r="51" spans="1:20" s="147" customFormat="1" ht="12.75" customHeight="1" x14ac:dyDescent="0.35">
      <c r="A51" s="165"/>
      <c r="B51" s="165"/>
      <c r="C51" s="165"/>
      <c r="D51" s="165"/>
      <c r="E51" s="165"/>
      <c r="F51" s="165"/>
      <c r="G51" s="165"/>
      <c r="H51" s="165"/>
      <c r="I51" s="165"/>
      <c r="J51" s="165"/>
      <c r="K51" s="165"/>
      <c r="L51" s="165"/>
      <c r="M51" s="165"/>
      <c r="N51" s="165"/>
      <c r="O51" s="165"/>
      <c r="P51" s="165"/>
      <c r="T51" s="148"/>
    </row>
    <row r="52" spans="1:20" s="146" customFormat="1" ht="12.75" customHeight="1" x14ac:dyDescent="0.35">
      <c r="A52" s="158" t="s">
        <v>237</v>
      </c>
      <c r="B52" s="158"/>
      <c r="C52" s="158"/>
      <c r="D52" s="158"/>
      <c r="E52" s="158"/>
      <c r="F52" s="158"/>
      <c r="G52" s="158"/>
      <c r="H52" s="158"/>
      <c r="I52" s="158"/>
      <c r="J52" s="158"/>
      <c r="K52" s="158"/>
      <c r="L52" s="158"/>
      <c r="M52" s="158"/>
      <c r="N52" s="158"/>
      <c r="O52" s="158"/>
      <c r="P52" s="158"/>
      <c r="T52" s="145"/>
    </row>
    <row r="53" spans="1:20" s="146" customFormat="1" ht="42" customHeight="1" x14ac:dyDescent="0.35">
      <c r="A53" s="159" t="s">
        <v>238</v>
      </c>
      <c r="B53" s="159"/>
      <c r="C53" s="159"/>
      <c r="D53" s="159"/>
      <c r="E53" s="159"/>
      <c r="F53" s="159"/>
      <c r="G53" s="159"/>
      <c r="H53" s="159"/>
      <c r="I53" s="159"/>
      <c r="J53" s="159"/>
      <c r="K53" s="159"/>
      <c r="L53" s="159"/>
      <c r="M53" s="159"/>
      <c r="N53" s="159"/>
      <c r="O53" s="159"/>
      <c r="P53" s="159"/>
      <c r="T53" s="145"/>
    </row>
    <row r="54" spans="1:20" s="146" customFormat="1" ht="12.75" customHeight="1" x14ac:dyDescent="0.35">
      <c r="A54" s="160" t="s">
        <v>239</v>
      </c>
      <c r="B54" s="160"/>
      <c r="C54" s="160"/>
      <c r="D54" s="160"/>
      <c r="E54" s="160"/>
      <c r="F54" s="160"/>
      <c r="G54" s="160"/>
      <c r="H54" s="160"/>
      <c r="I54" s="160"/>
      <c r="J54" s="160"/>
      <c r="K54" s="160"/>
      <c r="L54" s="160"/>
      <c r="M54" s="160"/>
      <c r="N54" s="160"/>
      <c r="O54" s="160"/>
      <c r="P54" s="160"/>
      <c r="T54" s="145"/>
    </row>
    <row r="55" spans="1:20" s="146" customFormat="1" ht="39.75" customHeight="1" x14ac:dyDescent="0.35">
      <c r="A55" s="161" t="s">
        <v>240</v>
      </c>
      <c r="B55" s="161"/>
      <c r="C55" s="161"/>
      <c r="D55" s="161"/>
      <c r="E55" s="161"/>
      <c r="F55" s="161"/>
      <c r="G55" s="161"/>
      <c r="H55" s="161"/>
      <c r="I55" s="161"/>
      <c r="J55" s="161"/>
      <c r="K55" s="161"/>
      <c r="L55" s="161"/>
      <c r="M55" s="161"/>
      <c r="N55" s="161"/>
      <c r="O55" s="161"/>
      <c r="P55" s="161"/>
      <c r="T55" s="145"/>
    </row>
    <row r="56" spans="1:20" s="147" customFormat="1" ht="12.75" customHeight="1" x14ac:dyDescent="0.35">
      <c r="A56" s="160" t="s">
        <v>241</v>
      </c>
      <c r="B56" s="160"/>
      <c r="C56" s="160"/>
      <c r="D56" s="160"/>
      <c r="E56" s="160"/>
      <c r="F56" s="160"/>
      <c r="G56" s="160"/>
      <c r="H56" s="160"/>
      <c r="I56" s="160"/>
      <c r="J56" s="160"/>
      <c r="K56" s="160"/>
      <c r="L56" s="160"/>
      <c r="M56" s="160"/>
      <c r="N56" s="160"/>
      <c r="O56" s="160"/>
      <c r="P56" s="160"/>
      <c r="T56" s="148"/>
    </row>
    <row r="57" spans="1:20" s="147" customFormat="1" ht="12.75" customHeight="1" x14ac:dyDescent="0.35">
      <c r="A57" s="160" t="s">
        <v>242</v>
      </c>
      <c r="B57" s="160"/>
      <c r="C57" s="160"/>
      <c r="D57" s="160"/>
      <c r="E57" s="160"/>
      <c r="F57" s="160"/>
      <c r="G57" s="160"/>
      <c r="H57" s="160"/>
      <c r="I57" s="160"/>
      <c r="J57" s="160"/>
      <c r="K57" s="160"/>
      <c r="L57" s="160"/>
      <c r="M57" s="160"/>
      <c r="N57" s="160"/>
      <c r="O57" s="160"/>
      <c r="P57" s="160"/>
      <c r="T57" s="148"/>
    </row>
    <row r="58" spans="1:20" s="147" customFormat="1" ht="12.75" customHeight="1" x14ac:dyDescent="0.35">
      <c r="A58" s="162"/>
      <c r="B58" s="162"/>
      <c r="C58" s="162"/>
      <c r="D58" s="162"/>
      <c r="E58" s="162"/>
      <c r="F58" s="162"/>
      <c r="G58" s="162"/>
      <c r="H58" s="162"/>
      <c r="I58" s="162"/>
      <c r="J58" s="162"/>
      <c r="K58" s="162"/>
      <c r="L58" s="162"/>
      <c r="M58" s="162"/>
      <c r="N58" s="162"/>
      <c r="O58" s="162"/>
      <c r="P58" s="162"/>
      <c r="T58" s="148"/>
    </row>
    <row r="59" spans="1:20" s="147" customFormat="1" ht="12.75" customHeight="1" x14ac:dyDescent="0.35">
      <c r="A59" s="163" t="s">
        <v>243</v>
      </c>
      <c r="B59" s="163"/>
      <c r="C59" s="163"/>
      <c r="D59" s="163"/>
      <c r="E59" s="163"/>
      <c r="F59" s="163"/>
      <c r="G59" s="163"/>
      <c r="H59" s="163"/>
      <c r="I59" s="163"/>
      <c r="J59" s="163"/>
      <c r="K59" s="163"/>
      <c r="L59" s="163"/>
      <c r="M59" s="163"/>
      <c r="N59" s="163"/>
      <c r="O59" s="163"/>
      <c r="P59" s="163"/>
      <c r="T59" s="148"/>
    </row>
    <row r="60" spans="1:20" s="146" customFormat="1" ht="12.75" customHeight="1" x14ac:dyDescent="0.35">
      <c r="A60" s="163" t="s">
        <v>244</v>
      </c>
      <c r="B60" s="163"/>
      <c r="C60" s="163"/>
      <c r="D60" s="163"/>
      <c r="E60" s="163"/>
      <c r="F60" s="163"/>
      <c r="G60" s="163"/>
      <c r="H60" s="163"/>
      <c r="I60" s="163"/>
      <c r="J60" s="163"/>
      <c r="K60" s="163"/>
      <c r="L60" s="163"/>
      <c r="M60" s="163"/>
      <c r="N60" s="163"/>
      <c r="O60" s="163"/>
      <c r="P60" s="163"/>
      <c r="T60" s="145"/>
    </row>
    <row r="61" spans="1:20" s="147" customFormat="1" ht="12.75" customHeight="1" x14ac:dyDescent="0.35">
      <c r="A61" s="151" t="s">
        <v>245</v>
      </c>
      <c r="B61" s="151"/>
      <c r="C61" s="151"/>
      <c r="D61" s="151"/>
      <c r="E61" s="151"/>
      <c r="F61" s="151"/>
      <c r="G61" s="151"/>
      <c r="H61" s="151"/>
      <c r="I61" s="151"/>
      <c r="J61" s="151"/>
      <c r="K61" s="151"/>
      <c r="L61" s="151"/>
      <c r="M61" s="151"/>
      <c r="N61" s="151"/>
      <c r="O61" s="151"/>
      <c r="P61" s="151"/>
      <c r="T61" s="148"/>
    </row>
    <row r="62" spans="1:20" s="147" customFormat="1" ht="12.75" customHeight="1" x14ac:dyDescent="0.35">
      <c r="A62" s="164" t="s">
        <v>246</v>
      </c>
      <c r="B62" s="164"/>
      <c r="C62" s="164"/>
      <c r="D62" s="164"/>
      <c r="E62" s="164"/>
      <c r="F62" s="164"/>
      <c r="G62" s="164"/>
      <c r="H62" s="164"/>
      <c r="I62" s="164"/>
      <c r="J62" s="164"/>
      <c r="K62" s="164"/>
      <c r="L62" s="164"/>
      <c r="M62" s="164"/>
      <c r="N62" s="164"/>
      <c r="O62" s="164"/>
      <c r="P62" s="164"/>
      <c r="T62" s="148"/>
    </row>
    <row r="63" spans="1:20" s="147" customFormat="1" ht="12.75" customHeight="1" x14ac:dyDescent="0.35">
      <c r="A63" s="152" t="s">
        <v>247</v>
      </c>
      <c r="B63" s="152"/>
      <c r="C63" s="152"/>
      <c r="D63" s="152"/>
      <c r="E63" s="152"/>
      <c r="F63" s="152"/>
      <c r="G63" s="152"/>
      <c r="H63" s="152"/>
      <c r="I63" s="152"/>
      <c r="J63" s="152"/>
      <c r="K63" s="152"/>
      <c r="L63" s="152"/>
      <c r="M63" s="152"/>
      <c r="N63" s="152"/>
      <c r="O63" s="152"/>
      <c r="P63" s="152"/>
      <c r="T63" s="148"/>
    </row>
    <row r="64" spans="1:20" s="147" customFormat="1" ht="12.75" customHeight="1" x14ac:dyDescent="0.35">
      <c r="A64" s="152" t="s">
        <v>248</v>
      </c>
      <c r="B64" s="152"/>
      <c r="C64" s="152"/>
      <c r="D64" s="152"/>
      <c r="E64" s="152"/>
      <c r="F64" s="152"/>
      <c r="G64" s="152"/>
      <c r="H64" s="152"/>
      <c r="I64" s="152"/>
      <c r="J64" s="152"/>
      <c r="K64" s="152"/>
      <c r="L64" s="152"/>
      <c r="M64" s="152"/>
      <c r="N64" s="152"/>
      <c r="O64" s="152"/>
      <c r="P64" s="152"/>
      <c r="T64" s="148"/>
    </row>
    <row r="65" spans="1:20" s="147" customFormat="1" ht="12.75" customHeight="1" x14ac:dyDescent="0.35">
      <c r="A65" s="152" t="s">
        <v>249</v>
      </c>
      <c r="B65" s="152"/>
      <c r="C65" s="152"/>
      <c r="D65" s="152"/>
      <c r="E65" s="152"/>
      <c r="F65" s="152"/>
      <c r="G65" s="152"/>
      <c r="H65" s="152"/>
      <c r="I65" s="152"/>
      <c r="J65" s="152"/>
      <c r="K65" s="152"/>
      <c r="L65" s="152"/>
      <c r="M65" s="152"/>
      <c r="N65" s="152"/>
      <c r="O65" s="152"/>
      <c r="P65" s="152"/>
      <c r="T65" s="148"/>
    </row>
    <row r="66" spans="1:20" s="147" customFormat="1" ht="12.75" customHeight="1" x14ac:dyDescent="0.35">
      <c r="A66" s="152" t="s">
        <v>250</v>
      </c>
      <c r="B66" s="152"/>
      <c r="C66" s="152"/>
      <c r="D66" s="152"/>
      <c r="E66" s="152"/>
      <c r="F66" s="152"/>
      <c r="G66" s="152"/>
      <c r="H66" s="152"/>
      <c r="I66" s="152"/>
      <c r="J66" s="152"/>
      <c r="K66" s="152"/>
      <c r="L66" s="152"/>
      <c r="M66" s="152"/>
      <c r="N66" s="152"/>
      <c r="O66" s="152"/>
      <c r="P66" s="152"/>
      <c r="T66" s="148"/>
    </row>
    <row r="67" spans="1:20" s="147" customFormat="1" ht="12.75" customHeight="1" x14ac:dyDescent="0.35">
      <c r="A67" s="152" t="s">
        <v>251</v>
      </c>
      <c r="B67" s="152"/>
      <c r="C67" s="152"/>
      <c r="D67" s="152"/>
      <c r="E67" s="152"/>
      <c r="F67" s="152"/>
      <c r="G67" s="152"/>
      <c r="H67" s="152"/>
      <c r="I67" s="152"/>
      <c r="J67" s="152"/>
      <c r="K67" s="152"/>
      <c r="L67" s="152"/>
      <c r="M67" s="152"/>
      <c r="N67" s="152"/>
      <c r="O67" s="152"/>
      <c r="P67" s="152"/>
      <c r="T67" s="148"/>
    </row>
    <row r="68" spans="1:20" s="147" customFormat="1" ht="12.75" customHeight="1" x14ac:dyDescent="0.35">
      <c r="A68" s="151" t="s">
        <v>252</v>
      </c>
      <c r="B68" s="151"/>
      <c r="C68" s="151"/>
      <c r="D68" s="151"/>
      <c r="E68" s="151"/>
      <c r="F68" s="151"/>
      <c r="G68" s="151"/>
      <c r="H68" s="151"/>
      <c r="I68" s="151"/>
      <c r="J68" s="151"/>
      <c r="K68" s="151"/>
      <c r="L68" s="151"/>
      <c r="M68" s="151"/>
      <c r="N68" s="151"/>
      <c r="O68" s="151"/>
      <c r="P68" s="151"/>
      <c r="T68" s="148"/>
    </row>
    <row r="69" spans="1:20" s="147" customFormat="1" ht="12.75" customHeight="1" x14ac:dyDescent="0.35">
      <c r="A69" s="152" t="s">
        <v>253</v>
      </c>
      <c r="B69" s="152"/>
      <c r="C69" s="152"/>
      <c r="D69" s="152"/>
      <c r="E69" s="152"/>
      <c r="F69" s="152"/>
      <c r="G69" s="152"/>
      <c r="H69" s="152"/>
      <c r="I69" s="152"/>
      <c r="J69" s="152"/>
      <c r="K69" s="152"/>
      <c r="L69" s="152"/>
      <c r="M69" s="152"/>
      <c r="N69" s="152"/>
      <c r="O69" s="152"/>
      <c r="P69" s="152"/>
      <c r="T69" s="148"/>
    </row>
    <row r="70" spans="1:20" s="147" customFormat="1" ht="12.75" customHeight="1" x14ac:dyDescent="0.35">
      <c r="A70" s="152" t="s">
        <v>254</v>
      </c>
      <c r="B70" s="152"/>
      <c r="C70" s="152"/>
      <c r="D70" s="152"/>
      <c r="E70" s="152"/>
      <c r="F70" s="152"/>
      <c r="G70" s="152"/>
      <c r="H70" s="152"/>
      <c r="I70" s="152"/>
      <c r="J70" s="152"/>
      <c r="K70" s="152"/>
      <c r="L70" s="152"/>
      <c r="M70" s="152"/>
      <c r="N70" s="152"/>
      <c r="O70" s="152"/>
      <c r="P70" s="152"/>
      <c r="T70" s="148"/>
    </row>
    <row r="71" spans="1:20" s="147" customFormat="1" ht="12.75" customHeight="1" x14ac:dyDescent="0.35">
      <c r="A71" s="152" t="s">
        <v>255</v>
      </c>
      <c r="B71" s="152"/>
      <c r="C71" s="152"/>
      <c r="D71" s="152"/>
      <c r="E71" s="152"/>
      <c r="F71" s="152"/>
      <c r="G71" s="152"/>
      <c r="H71" s="152"/>
      <c r="I71" s="152"/>
      <c r="J71" s="152"/>
      <c r="K71" s="152"/>
      <c r="L71" s="152"/>
      <c r="M71" s="152"/>
      <c r="N71" s="152"/>
      <c r="O71" s="152"/>
      <c r="P71" s="152"/>
      <c r="T71" s="148"/>
    </row>
    <row r="72" spans="1:20" s="147" customFormat="1" ht="12.75" customHeight="1" x14ac:dyDescent="0.35">
      <c r="A72" s="152" t="s">
        <v>256</v>
      </c>
      <c r="B72" s="152"/>
      <c r="C72" s="152"/>
      <c r="D72" s="152"/>
      <c r="E72" s="152"/>
      <c r="F72" s="152"/>
      <c r="G72" s="152"/>
      <c r="H72" s="152"/>
      <c r="I72" s="152"/>
      <c r="J72" s="152"/>
      <c r="K72" s="152"/>
      <c r="L72" s="152"/>
      <c r="M72" s="152"/>
      <c r="N72" s="152"/>
      <c r="O72" s="152"/>
      <c r="P72" s="152"/>
      <c r="T72" s="148"/>
    </row>
    <row r="73" spans="1:20" s="147" customFormat="1" ht="15" customHeight="1" x14ac:dyDescent="0.35">
      <c r="A73" s="152" t="s">
        <v>257</v>
      </c>
      <c r="B73" s="152"/>
      <c r="C73" s="152"/>
      <c r="D73" s="152"/>
      <c r="E73" s="152"/>
      <c r="F73" s="152"/>
      <c r="G73" s="152"/>
      <c r="H73" s="152"/>
      <c r="I73" s="152"/>
      <c r="J73" s="152"/>
      <c r="K73" s="152"/>
      <c r="L73" s="152"/>
      <c r="M73" s="152"/>
      <c r="N73" s="152"/>
      <c r="O73" s="152"/>
      <c r="P73" s="152"/>
      <c r="T73" s="148"/>
    </row>
    <row r="74" spans="1:20" s="147" customFormat="1" ht="12.75" customHeight="1" x14ac:dyDescent="0.35">
      <c r="A74" s="153" t="s">
        <v>258</v>
      </c>
      <c r="B74" s="153"/>
      <c r="C74" s="153"/>
      <c r="D74" s="153"/>
      <c r="E74" s="153"/>
      <c r="F74" s="153"/>
      <c r="G74" s="153"/>
      <c r="H74" s="153"/>
      <c r="I74" s="153"/>
      <c r="J74" s="153"/>
      <c r="K74" s="153"/>
      <c r="L74" s="153"/>
      <c r="M74" s="153"/>
      <c r="N74" s="153"/>
      <c r="O74" s="153"/>
      <c r="P74" s="153"/>
      <c r="T74" s="148"/>
    </row>
    <row r="75" spans="1:20" s="146" customFormat="1" ht="12.75" customHeight="1" x14ac:dyDescent="0.35">
      <c r="A75" s="151" t="s">
        <v>259</v>
      </c>
      <c r="B75" s="151"/>
      <c r="C75" s="151"/>
      <c r="D75" s="151"/>
      <c r="E75" s="151"/>
      <c r="F75" s="151"/>
      <c r="G75" s="151"/>
      <c r="H75" s="151"/>
      <c r="I75" s="151"/>
      <c r="J75" s="151"/>
      <c r="K75" s="151"/>
      <c r="L75" s="151"/>
      <c r="M75" s="151"/>
      <c r="N75" s="151"/>
      <c r="O75" s="151"/>
      <c r="P75" s="151"/>
      <c r="T75" s="145"/>
    </row>
    <row r="76" spans="1:20" s="147" customFormat="1" ht="12.75" customHeight="1" x14ac:dyDescent="0.35">
      <c r="A76" s="154" t="s">
        <v>260</v>
      </c>
      <c r="B76" s="154"/>
      <c r="C76" s="154"/>
      <c r="D76" s="154"/>
      <c r="E76" s="154"/>
      <c r="F76" s="154"/>
      <c r="G76" s="154"/>
      <c r="H76" s="154"/>
      <c r="I76" s="154"/>
      <c r="J76" s="154"/>
      <c r="K76" s="154"/>
      <c r="L76" s="154"/>
      <c r="M76" s="154"/>
      <c r="N76" s="154"/>
      <c r="O76" s="154"/>
      <c r="P76" s="154"/>
      <c r="T76" s="148"/>
    </row>
    <row r="77" spans="1:20" s="147" customFormat="1" ht="12.75" customHeight="1" x14ac:dyDescent="0.25">
      <c r="A77" s="156" t="s">
        <v>261</v>
      </c>
      <c r="B77" s="156"/>
      <c r="C77" s="156"/>
      <c r="D77" s="156"/>
      <c r="E77" s="156"/>
      <c r="F77" s="156"/>
      <c r="G77" s="156"/>
      <c r="H77" s="156"/>
      <c r="I77" s="156"/>
      <c r="J77" s="156"/>
      <c r="K77" s="156"/>
      <c r="L77" s="156"/>
      <c r="M77" s="156"/>
      <c r="N77" s="156"/>
      <c r="O77" s="156"/>
      <c r="P77" s="156"/>
      <c r="T77" s="148"/>
    </row>
    <row r="78" spans="1:20" s="147" customFormat="1" ht="12.75" customHeight="1" x14ac:dyDescent="0.3">
      <c r="A78" s="157" t="s">
        <v>262</v>
      </c>
      <c r="B78" s="157"/>
      <c r="C78" s="157"/>
      <c r="D78" s="157"/>
      <c r="E78" s="157"/>
      <c r="F78" s="157"/>
      <c r="G78" s="157"/>
      <c r="H78" s="157"/>
      <c r="I78" s="157"/>
      <c r="J78" s="157"/>
      <c r="K78" s="157"/>
      <c r="L78" s="157"/>
      <c r="M78" s="157"/>
      <c r="N78" s="157"/>
      <c r="O78" s="157"/>
      <c r="P78" s="157"/>
      <c r="T78" s="148"/>
    </row>
    <row r="79" spans="1:20" s="147" customFormat="1" ht="13.5" customHeight="1" x14ac:dyDescent="0.25">
      <c r="A79" s="156" t="s">
        <v>263</v>
      </c>
      <c r="B79" s="156"/>
      <c r="C79" s="156"/>
      <c r="D79" s="156"/>
      <c r="E79" s="156"/>
      <c r="F79" s="156"/>
      <c r="G79" s="156"/>
      <c r="H79" s="156"/>
      <c r="I79" s="156"/>
      <c r="J79" s="156"/>
      <c r="K79" s="156"/>
      <c r="L79" s="156"/>
      <c r="M79" s="156"/>
      <c r="N79" s="156"/>
      <c r="O79" s="156"/>
      <c r="P79" s="156"/>
      <c r="T79" s="148"/>
    </row>
    <row r="80" spans="1:20" s="147" customFormat="1" ht="12.75" customHeight="1" x14ac:dyDescent="0.35">
      <c r="A80" s="151" t="s">
        <v>264</v>
      </c>
      <c r="B80" s="151"/>
      <c r="C80" s="151"/>
      <c r="D80" s="151"/>
      <c r="E80" s="151"/>
      <c r="F80" s="151"/>
      <c r="G80" s="151"/>
      <c r="H80" s="151"/>
      <c r="I80" s="151"/>
      <c r="J80" s="151"/>
      <c r="K80" s="151"/>
      <c r="L80" s="151"/>
      <c r="M80" s="151"/>
      <c r="N80" s="151"/>
      <c r="O80" s="151"/>
      <c r="P80" s="151"/>
      <c r="T80" s="148"/>
    </row>
    <row r="81" spans="1:20" s="147" customFormat="1" ht="12.75" customHeight="1" x14ac:dyDescent="0.35">
      <c r="A81" s="154" t="s">
        <v>265</v>
      </c>
      <c r="B81" s="154"/>
      <c r="C81" s="154"/>
      <c r="D81" s="154"/>
      <c r="E81" s="154"/>
      <c r="F81" s="154"/>
      <c r="G81" s="154"/>
      <c r="H81" s="154"/>
      <c r="I81" s="154"/>
      <c r="J81" s="154"/>
      <c r="K81" s="154"/>
      <c r="L81" s="154"/>
      <c r="M81" s="154"/>
      <c r="N81" s="154"/>
      <c r="O81" s="154"/>
      <c r="P81" s="154"/>
      <c r="T81" s="148"/>
    </row>
    <row r="82" spans="1:20" s="147" customFormat="1" ht="12.75" customHeight="1" x14ac:dyDescent="0.25">
      <c r="A82" s="156" t="s">
        <v>266</v>
      </c>
      <c r="B82" s="156"/>
      <c r="C82" s="156"/>
      <c r="D82" s="156"/>
      <c r="E82" s="156"/>
      <c r="F82" s="156"/>
      <c r="G82" s="156"/>
      <c r="H82" s="156"/>
      <c r="I82" s="156"/>
      <c r="J82" s="156"/>
      <c r="K82" s="156"/>
      <c r="L82" s="156"/>
      <c r="M82" s="156"/>
      <c r="N82" s="156"/>
      <c r="O82" s="156"/>
      <c r="P82" s="156"/>
      <c r="T82" s="148"/>
    </row>
    <row r="83" spans="1:20" s="147" customFormat="1" ht="12.75" customHeight="1" x14ac:dyDescent="0.35">
      <c r="A83" s="151" t="s">
        <v>267</v>
      </c>
      <c r="B83" s="151"/>
      <c r="C83" s="151"/>
      <c r="D83" s="151"/>
      <c r="E83" s="151"/>
      <c r="F83" s="151"/>
      <c r="G83" s="151"/>
      <c r="H83" s="151"/>
      <c r="I83" s="151"/>
      <c r="J83" s="151"/>
      <c r="K83" s="151"/>
      <c r="L83" s="151"/>
      <c r="M83" s="151"/>
      <c r="N83" s="151"/>
      <c r="O83" s="151"/>
      <c r="P83" s="151"/>
      <c r="T83" s="148"/>
    </row>
    <row r="84" spans="1:20" s="147" customFormat="1" ht="12.75" customHeight="1" x14ac:dyDescent="0.35">
      <c r="A84" s="154" t="s">
        <v>268</v>
      </c>
      <c r="B84" s="154"/>
      <c r="C84" s="154"/>
      <c r="D84" s="154"/>
      <c r="E84" s="154"/>
      <c r="F84" s="154"/>
      <c r="G84" s="154"/>
      <c r="H84" s="154"/>
      <c r="I84" s="154"/>
      <c r="J84" s="154"/>
      <c r="K84" s="154"/>
      <c r="L84" s="154"/>
      <c r="M84" s="154"/>
      <c r="N84" s="154"/>
      <c r="O84" s="154"/>
      <c r="P84" s="154"/>
      <c r="T84" s="148"/>
    </row>
    <row r="85" spans="1:20" s="147" customFormat="1" ht="12.75" customHeight="1" x14ac:dyDescent="0.25">
      <c r="A85" s="156" t="s">
        <v>261</v>
      </c>
      <c r="B85" s="156"/>
      <c r="C85" s="156"/>
      <c r="D85" s="156"/>
      <c r="E85" s="156"/>
      <c r="F85" s="156"/>
      <c r="G85" s="156"/>
      <c r="H85" s="156"/>
      <c r="I85" s="156"/>
      <c r="J85" s="156"/>
      <c r="K85" s="156"/>
      <c r="L85" s="156"/>
      <c r="M85" s="156"/>
      <c r="N85" s="156"/>
      <c r="O85" s="156"/>
      <c r="P85" s="156"/>
      <c r="T85" s="148"/>
    </row>
    <row r="86" spans="1:20" s="147" customFormat="1" ht="12.75" customHeight="1" x14ac:dyDescent="0.3">
      <c r="A86" s="157" t="s">
        <v>269</v>
      </c>
      <c r="B86" s="157"/>
      <c r="C86" s="157"/>
      <c r="D86" s="157"/>
      <c r="E86" s="157"/>
      <c r="F86" s="157"/>
      <c r="G86" s="157"/>
      <c r="H86" s="157"/>
      <c r="I86" s="157"/>
      <c r="J86" s="157"/>
      <c r="K86" s="157"/>
      <c r="L86" s="157"/>
      <c r="M86" s="157"/>
      <c r="N86" s="157"/>
      <c r="O86" s="157"/>
      <c r="P86" s="157"/>
      <c r="T86" s="148"/>
    </row>
    <row r="87" spans="1:20" s="147" customFormat="1" ht="13.5" customHeight="1" x14ac:dyDescent="0.25">
      <c r="A87" s="156" t="s">
        <v>270</v>
      </c>
      <c r="B87" s="156"/>
      <c r="C87" s="156"/>
      <c r="D87" s="156"/>
      <c r="E87" s="156"/>
      <c r="F87" s="156"/>
      <c r="G87" s="156"/>
      <c r="H87" s="156"/>
      <c r="I87" s="156"/>
      <c r="J87" s="156"/>
      <c r="K87" s="156"/>
      <c r="L87" s="156"/>
      <c r="M87" s="156"/>
      <c r="N87" s="156"/>
      <c r="O87" s="156"/>
      <c r="P87" s="156"/>
      <c r="T87" s="148"/>
    </row>
    <row r="88" spans="1:20" s="147" customFormat="1" ht="12.75" customHeight="1" x14ac:dyDescent="0.35">
      <c r="A88" s="151" t="s">
        <v>271</v>
      </c>
      <c r="B88" s="151"/>
      <c r="C88" s="151"/>
      <c r="D88" s="151"/>
      <c r="E88" s="151"/>
      <c r="F88" s="151"/>
      <c r="G88" s="151"/>
      <c r="H88" s="151"/>
      <c r="I88" s="151"/>
      <c r="J88" s="151"/>
      <c r="K88" s="151"/>
      <c r="L88" s="151"/>
      <c r="M88" s="151"/>
      <c r="N88" s="151"/>
      <c r="O88" s="151"/>
      <c r="P88" s="151"/>
      <c r="T88" s="148"/>
    </row>
    <row r="89" spans="1:20" s="147" customFormat="1" ht="12.75" customHeight="1" x14ac:dyDescent="0.35">
      <c r="A89" s="154" t="s">
        <v>272</v>
      </c>
      <c r="B89" s="154"/>
      <c r="C89" s="154"/>
      <c r="D89" s="154"/>
      <c r="E89" s="154"/>
      <c r="F89" s="154"/>
      <c r="G89" s="154"/>
      <c r="H89" s="154"/>
      <c r="I89" s="154"/>
      <c r="J89" s="154"/>
      <c r="K89" s="154"/>
      <c r="L89" s="154"/>
      <c r="M89" s="154"/>
      <c r="N89" s="154"/>
      <c r="O89" s="154"/>
      <c r="P89" s="154"/>
      <c r="T89" s="148"/>
    </row>
    <row r="90" spans="1:20" s="147" customFormat="1" ht="12.75" customHeight="1" x14ac:dyDescent="0.25">
      <c r="A90" s="156" t="s">
        <v>266</v>
      </c>
      <c r="B90" s="156"/>
      <c r="C90" s="156"/>
      <c r="D90" s="156"/>
      <c r="E90" s="156"/>
      <c r="F90" s="156"/>
      <c r="G90" s="156"/>
      <c r="H90" s="156"/>
      <c r="I90" s="156"/>
      <c r="J90" s="156"/>
      <c r="K90" s="156"/>
      <c r="L90" s="156"/>
      <c r="M90" s="156"/>
      <c r="N90" s="156"/>
      <c r="O90" s="156"/>
      <c r="P90" s="156"/>
      <c r="T90" s="148"/>
    </row>
    <row r="91" spans="1:20" s="147" customFormat="1" ht="12.75" customHeight="1" x14ac:dyDescent="0.35">
      <c r="A91" s="153" t="s">
        <v>273</v>
      </c>
      <c r="B91" s="153"/>
      <c r="C91" s="153"/>
      <c r="D91" s="153"/>
      <c r="E91" s="153"/>
      <c r="F91" s="153"/>
      <c r="G91" s="153"/>
      <c r="H91" s="153"/>
      <c r="I91" s="153"/>
      <c r="J91" s="153"/>
      <c r="K91" s="153"/>
      <c r="L91" s="153"/>
      <c r="M91" s="153"/>
      <c r="N91" s="153"/>
      <c r="O91" s="153"/>
      <c r="P91" s="153"/>
      <c r="T91" s="148"/>
    </row>
    <row r="92" spans="1:20" s="147" customFormat="1" ht="15.75" customHeight="1" x14ac:dyDescent="0.35">
      <c r="A92" s="152" t="s">
        <v>274</v>
      </c>
      <c r="B92" s="152"/>
      <c r="C92" s="152"/>
      <c r="D92" s="152"/>
      <c r="E92" s="152"/>
      <c r="F92" s="152"/>
      <c r="G92" s="152"/>
      <c r="H92" s="152"/>
      <c r="I92" s="152"/>
      <c r="J92" s="152"/>
      <c r="K92" s="152"/>
      <c r="L92" s="152"/>
      <c r="M92" s="152"/>
      <c r="N92" s="152"/>
      <c r="O92" s="152"/>
      <c r="P92" s="152"/>
      <c r="T92" s="148"/>
    </row>
    <row r="93" spans="1:20" s="147" customFormat="1" ht="15.75" customHeight="1" x14ac:dyDescent="0.35">
      <c r="A93" s="152" t="s">
        <v>275</v>
      </c>
      <c r="B93" s="152"/>
      <c r="C93" s="152"/>
      <c r="D93" s="152"/>
      <c r="E93" s="152"/>
      <c r="F93" s="152"/>
      <c r="G93" s="152"/>
      <c r="H93" s="152"/>
      <c r="I93" s="152"/>
      <c r="J93" s="152"/>
      <c r="K93" s="152"/>
      <c r="L93" s="152"/>
      <c r="M93" s="152"/>
      <c r="N93" s="152"/>
      <c r="O93" s="152"/>
      <c r="P93" s="152"/>
      <c r="T93" s="148"/>
    </row>
    <row r="94" spans="1:20" s="147" customFormat="1" ht="12.75" customHeight="1" x14ac:dyDescent="0.35">
      <c r="A94" s="153" t="s">
        <v>276</v>
      </c>
      <c r="B94" s="153"/>
      <c r="C94" s="153"/>
      <c r="D94" s="153"/>
      <c r="E94" s="153"/>
      <c r="F94" s="153"/>
      <c r="G94" s="153"/>
      <c r="H94" s="153"/>
      <c r="I94" s="153"/>
      <c r="J94" s="153"/>
      <c r="K94" s="153"/>
      <c r="L94" s="153"/>
      <c r="M94" s="153"/>
      <c r="N94" s="153"/>
      <c r="O94" s="153"/>
      <c r="P94" s="153"/>
      <c r="T94" s="148"/>
    </row>
    <row r="95" spans="1:20" s="147" customFormat="1" ht="12.75" customHeight="1" x14ac:dyDescent="0.35">
      <c r="A95" s="152" t="s">
        <v>277</v>
      </c>
      <c r="B95" s="152"/>
      <c r="C95" s="152"/>
      <c r="D95" s="152"/>
      <c r="E95" s="152"/>
      <c r="F95" s="152"/>
      <c r="G95" s="152"/>
      <c r="H95" s="152"/>
      <c r="I95" s="152"/>
      <c r="J95" s="152"/>
      <c r="K95" s="152"/>
      <c r="L95" s="152"/>
      <c r="M95" s="152"/>
      <c r="N95" s="152"/>
      <c r="O95" s="152"/>
      <c r="P95" s="152"/>
      <c r="T95" s="148"/>
    </row>
    <row r="96" spans="1:20" s="147" customFormat="1" ht="12.75" customHeight="1" x14ac:dyDescent="0.35">
      <c r="A96" s="153" t="s">
        <v>278</v>
      </c>
      <c r="B96" s="153"/>
      <c r="C96" s="153"/>
      <c r="D96" s="153"/>
      <c r="E96" s="153"/>
      <c r="F96" s="153"/>
      <c r="G96" s="153"/>
      <c r="H96" s="153"/>
      <c r="I96" s="153"/>
      <c r="J96" s="153"/>
      <c r="K96" s="153"/>
      <c r="L96" s="153"/>
      <c r="M96" s="153"/>
      <c r="N96" s="153"/>
      <c r="O96" s="153"/>
      <c r="P96" s="153"/>
      <c r="T96" s="148"/>
    </row>
    <row r="97" spans="1:20" s="147" customFormat="1" ht="12.75" customHeight="1" x14ac:dyDescent="0.35">
      <c r="A97" s="151" t="s">
        <v>279</v>
      </c>
      <c r="B97" s="151"/>
      <c r="C97" s="151"/>
      <c r="D97" s="151"/>
      <c r="E97" s="151"/>
      <c r="F97" s="151"/>
      <c r="G97" s="151"/>
      <c r="H97" s="151"/>
      <c r="I97" s="151"/>
      <c r="J97" s="151"/>
      <c r="K97" s="151"/>
      <c r="L97" s="151"/>
      <c r="M97" s="151"/>
      <c r="N97" s="151"/>
      <c r="O97" s="151"/>
      <c r="P97" s="151"/>
      <c r="T97" s="148"/>
    </row>
    <row r="98" spans="1:20" s="147" customFormat="1" ht="12.75" customHeight="1" x14ac:dyDescent="0.35">
      <c r="A98" s="152" t="s">
        <v>280</v>
      </c>
      <c r="B98" s="152"/>
      <c r="C98" s="152"/>
      <c r="D98" s="152"/>
      <c r="E98" s="152"/>
      <c r="F98" s="152"/>
      <c r="G98" s="152"/>
      <c r="H98" s="152"/>
      <c r="I98" s="152"/>
      <c r="J98" s="152"/>
      <c r="K98" s="152"/>
      <c r="L98" s="152"/>
      <c r="M98" s="152"/>
      <c r="N98" s="152"/>
      <c r="O98" s="152"/>
      <c r="P98" s="152"/>
      <c r="T98" s="148"/>
    </row>
    <row r="99" spans="1:20" s="147" customFormat="1" ht="12.75" customHeight="1" x14ac:dyDescent="0.35">
      <c r="A99" s="152" t="s">
        <v>281</v>
      </c>
      <c r="B99" s="152"/>
      <c r="C99" s="152"/>
      <c r="D99" s="152"/>
      <c r="E99" s="152"/>
      <c r="F99" s="152"/>
      <c r="G99" s="152"/>
      <c r="H99" s="152"/>
      <c r="I99" s="152"/>
      <c r="J99" s="152"/>
      <c r="K99" s="152"/>
      <c r="L99" s="152"/>
      <c r="M99" s="152"/>
      <c r="N99" s="152"/>
      <c r="O99" s="152"/>
      <c r="P99" s="152"/>
      <c r="T99" s="148"/>
    </row>
    <row r="100" spans="1:20" s="147" customFormat="1" ht="12.75" customHeight="1" x14ac:dyDescent="0.35">
      <c r="A100" s="152" t="s">
        <v>282</v>
      </c>
      <c r="B100" s="152"/>
      <c r="C100" s="152"/>
      <c r="D100" s="152"/>
      <c r="E100" s="152"/>
      <c r="F100" s="152"/>
      <c r="G100" s="152"/>
      <c r="H100" s="152"/>
      <c r="I100" s="152"/>
      <c r="J100" s="152"/>
      <c r="K100" s="152"/>
      <c r="L100" s="152"/>
      <c r="M100" s="152"/>
      <c r="N100" s="152"/>
      <c r="O100" s="152"/>
      <c r="P100" s="152"/>
      <c r="T100" s="148"/>
    </row>
    <row r="101" spans="1:20" s="147" customFormat="1" ht="12.75" customHeight="1" x14ac:dyDescent="0.35">
      <c r="A101" s="153" t="s">
        <v>283</v>
      </c>
      <c r="B101" s="153"/>
      <c r="C101" s="153"/>
      <c r="D101" s="153"/>
      <c r="E101" s="153"/>
      <c r="F101" s="153"/>
      <c r="G101" s="153"/>
      <c r="H101" s="153"/>
      <c r="I101" s="153"/>
      <c r="J101" s="153"/>
      <c r="K101" s="153"/>
      <c r="L101" s="153"/>
      <c r="M101" s="153"/>
      <c r="N101" s="153"/>
      <c r="O101" s="153"/>
      <c r="P101" s="153"/>
      <c r="T101" s="148"/>
    </row>
    <row r="102" spans="1:20" s="147" customFormat="1" ht="12.75" customHeight="1" x14ac:dyDescent="0.35">
      <c r="A102" s="151" t="s">
        <v>284</v>
      </c>
      <c r="B102" s="151"/>
      <c r="C102" s="151"/>
      <c r="D102" s="151"/>
      <c r="E102" s="151"/>
      <c r="F102" s="151"/>
      <c r="G102" s="151"/>
      <c r="H102" s="151"/>
      <c r="I102" s="151"/>
      <c r="J102" s="151"/>
      <c r="K102" s="151"/>
      <c r="L102" s="151"/>
      <c r="M102" s="151"/>
      <c r="N102" s="151"/>
      <c r="O102" s="151"/>
      <c r="P102" s="151"/>
      <c r="T102" s="148"/>
    </row>
    <row r="103" spans="1:20" s="147" customFormat="1" ht="15" customHeight="1" x14ac:dyDescent="0.35">
      <c r="A103" s="154" t="s">
        <v>285</v>
      </c>
      <c r="B103" s="154"/>
      <c r="C103" s="154"/>
      <c r="D103" s="154"/>
      <c r="E103" s="154"/>
      <c r="F103" s="154"/>
      <c r="G103" s="154"/>
      <c r="H103" s="154"/>
      <c r="I103" s="154"/>
      <c r="J103" s="154"/>
      <c r="K103" s="154"/>
      <c r="L103" s="154"/>
      <c r="M103" s="154"/>
      <c r="N103" s="154"/>
      <c r="O103" s="154"/>
      <c r="P103" s="154"/>
      <c r="T103" s="148"/>
    </row>
    <row r="104" spans="1:20" s="147" customFormat="1" ht="12.75" customHeight="1" x14ac:dyDescent="0.35">
      <c r="A104" s="151" t="s">
        <v>286</v>
      </c>
      <c r="B104" s="151"/>
      <c r="C104" s="151"/>
      <c r="D104" s="151"/>
      <c r="E104" s="151"/>
      <c r="F104" s="151"/>
      <c r="G104" s="151"/>
      <c r="H104" s="151"/>
      <c r="I104" s="151"/>
      <c r="J104" s="151"/>
      <c r="K104" s="151"/>
      <c r="L104" s="151"/>
      <c r="M104" s="151"/>
      <c r="N104" s="151"/>
      <c r="O104" s="151"/>
      <c r="P104" s="151"/>
      <c r="T104" s="148"/>
    </row>
    <row r="105" spans="1:20" s="147" customFormat="1" ht="12.75" customHeight="1" x14ac:dyDescent="0.25">
      <c r="A105" s="155" t="s">
        <v>287</v>
      </c>
      <c r="B105" s="155"/>
      <c r="C105" s="155"/>
      <c r="D105" s="155"/>
      <c r="E105" s="155"/>
      <c r="F105" s="155"/>
      <c r="G105" s="155"/>
      <c r="H105" s="155"/>
      <c r="I105" s="155"/>
      <c r="J105" s="155"/>
      <c r="K105" s="155"/>
      <c r="L105" s="155"/>
      <c r="M105" s="155"/>
      <c r="N105" s="155"/>
      <c r="O105" s="155"/>
      <c r="P105" s="155"/>
      <c r="T105" s="148"/>
    </row>
    <row r="106" spans="1:20" s="147" customFormat="1" ht="13.5" customHeight="1" x14ac:dyDescent="0.25">
      <c r="A106" s="150" t="s">
        <v>288</v>
      </c>
      <c r="B106" s="150"/>
      <c r="C106" s="150"/>
      <c r="D106" s="150"/>
      <c r="E106" s="150"/>
      <c r="F106" s="150"/>
      <c r="G106" s="150"/>
      <c r="H106" s="150"/>
      <c r="I106" s="150"/>
      <c r="J106" s="150"/>
      <c r="K106" s="150"/>
      <c r="L106" s="150"/>
      <c r="M106" s="150"/>
      <c r="N106" s="150"/>
      <c r="O106" s="150"/>
      <c r="P106" s="150"/>
      <c r="T106" s="148"/>
    </row>
    <row r="107" spans="1:20" s="147" customFormat="1" ht="12.75" customHeight="1" x14ac:dyDescent="0.35">
      <c r="A107" s="151" t="s">
        <v>289</v>
      </c>
      <c r="B107" s="151"/>
      <c r="C107" s="151"/>
      <c r="D107" s="151"/>
      <c r="E107" s="151"/>
      <c r="F107" s="151"/>
      <c r="G107" s="151"/>
      <c r="H107" s="151"/>
      <c r="I107" s="151"/>
      <c r="J107" s="151"/>
      <c r="K107" s="151"/>
      <c r="L107" s="151"/>
      <c r="M107" s="151"/>
      <c r="N107" s="151"/>
      <c r="O107" s="151"/>
      <c r="P107" s="151"/>
      <c r="T107" s="148"/>
    </row>
    <row r="108" spans="1:20" s="147" customFormat="1" ht="15.75" customHeight="1" x14ac:dyDescent="0.35">
      <c r="A108" s="152" t="s">
        <v>290</v>
      </c>
      <c r="B108" s="152"/>
      <c r="C108" s="152"/>
      <c r="D108" s="152"/>
      <c r="E108" s="152"/>
      <c r="F108" s="152"/>
      <c r="G108" s="152"/>
      <c r="H108" s="152"/>
      <c r="I108" s="152"/>
      <c r="J108" s="152"/>
      <c r="K108" s="152"/>
      <c r="L108" s="152"/>
      <c r="M108" s="152"/>
      <c r="N108" s="152"/>
      <c r="O108" s="152"/>
      <c r="P108" s="152"/>
      <c r="T108" s="148"/>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workbookViewId="0"/>
  </sheetViews>
  <sheetFormatPr defaultColWidth="8.81640625" defaultRowHeight="14.5" x14ac:dyDescent="0.35"/>
  <cols>
    <col min="2" max="2" width="40.453125" customWidth="1"/>
    <col min="3" max="3" width="8.453125" customWidth="1"/>
    <col min="4" max="4" width="9.453125" customWidth="1"/>
    <col min="5" max="5" width="8.453125" customWidth="1"/>
    <col min="6" max="6" width="7.453125" customWidth="1"/>
    <col min="7" max="7" width="8.453125" customWidth="1"/>
    <col min="8" max="8" width="8.1796875" customWidth="1"/>
    <col min="9" max="10" width="8.36328125" customWidth="1"/>
    <col min="11" max="11" width="8.453125" customWidth="1"/>
    <col min="12" max="12" width="7" customWidth="1"/>
    <col min="13" max="13" width="7.81640625" customWidth="1"/>
    <col min="14" max="14" width="8.453125" customWidth="1"/>
    <col min="15" max="15" width="9.453125" customWidth="1"/>
  </cols>
  <sheetData>
    <row r="1" spans="1:15" x14ac:dyDescent="0.35">
      <c r="A1" s="1" t="s">
        <v>159</v>
      </c>
    </row>
    <row r="3" spans="1:15" ht="18.5" thickBot="1" x14ac:dyDescent="0.45">
      <c r="B3" s="6" t="s">
        <v>27</v>
      </c>
    </row>
    <row r="4" spans="1:15" ht="15" thickBot="1" x14ac:dyDescent="0.4">
      <c r="B4" s="173" t="s">
        <v>28</v>
      </c>
      <c r="C4" s="175" t="s">
        <v>29</v>
      </c>
      <c r="D4" s="176"/>
      <c r="E4" s="176"/>
      <c r="F4" s="176"/>
      <c r="G4" s="177"/>
      <c r="H4" s="175" t="s">
        <v>30</v>
      </c>
      <c r="I4" s="176"/>
      <c r="J4" s="176"/>
      <c r="K4" s="177"/>
      <c r="L4" s="175" t="s">
        <v>31</v>
      </c>
      <c r="M4" s="176"/>
      <c r="N4" s="177"/>
      <c r="O4" s="178" t="s">
        <v>32</v>
      </c>
    </row>
    <row r="5" spans="1:15" ht="39.5" thickBot="1" x14ac:dyDescent="0.4">
      <c r="B5" s="174"/>
      <c r="C5" s="7" t="s">
        <v>33</v>
      </c>
      <c r="D5" s="8" t="s">
        <v>34</v>
      </c>
      <c r="E5" s="8" t="s">
        <v>35</v>
      </c>
      <c r="F5" s="8" t="s">
        <v>36</v>
      </c>
      <c r="G5" s="9" t="s">
        <v>37</v>
      </c>
      <c r="H5" s="7" t="s">
        <v>38</v>
      </c>
      <c r="I5" s="8" t="s">
        <v>39</v>
      </c>
      <c r="J5" s="8" t="s">
        <v>40</v>
      </c>
      <c r="K5" s="9" t="s">
        <v>41</v>
      </c>
      <c r="L5" s="7" t="s">
        <v>42</v>
      </c>
      <c r="M5" s="8" t="s">
        <v>43</v>
      </c>
      <c r="N5" s="9" t="s">
        <v>44</v>
      </c>
      <c r="O5" s="179"/>
    </row>
    <row r="6" spans="1:15" x14ac:dyDescent="0.35">
      <c r="B6" s="10" t="s">
        <v>45</v>
      </c>
      <c r="C6" s="11">
        <v>0</v>
      </c>
      <c r="D6" s="12">
        <v>28</v>
      </c>
      <c r="E6" s="12">
        <v>2</v>
      </c>
      <c r="F6" s="12">
        <v>0</v>
      </c>
      <c r="G6" s="13">
        <v>30</v>
      </c>
      <c r="H6" s="11">
        <v>9</v>
      </c>
      <c r="I6" s="12">
        <v>8</v>
      </c>
      <c r="J6" s="12">
        <v>0</v>
      </c>
      <c r="K6" s="13">
        <v>17</v>
      </c>
      <c r="L6" s="11">
        <v>0</v>
      </c>
      <c r="M6" s="12">
        <v>0</v>
      </c>
      <c r="N6" s="14">
        <v>0</v>
      </c>
      <c r="O6" s="15">
        <v>47</v>
      </c>
    </row>
    <row r="7" spans="1:15" x14ac:dyDescent="0.35">
      <c r="B7" s="16" t="s">
        <v>46</v>
      </c>
      <c r="C7" s="17">
        <v>0</v>
      </c>
      <c r="D7" s="18">
        <v>4</v>
      </c>
      <c r="E7" s="18">
        <v>20</v>
      </c>
      <c r="F7" s="18">
        <v>53</v>
      </c>
      <c r="G7" s="19">
        <v>77</v>
      </c>
      <c r="H7" s="17">
        <v>46</v>
      </c>
      <c r="I7" s="18">
        <v>26</v>
      </c>
      <c r="J7" s="18">
        <v>19</v>
      </c>
      <c r="K7" s="19">
        <v>91</v>
      </c>
      <c r="L7" s="17">
        <v>0</v>
      </c>
      <c r="M7" s="18">
        <v>10</v>
      </c>
      <c r="N7" s="20">
        <v>10</v>
      </c>
      <c r="O7" s="21">
        <v>178</v>
      </c>
    </row>
    <row r="8" spans="1:15" x14ac:dyDescent="0.35">
      <c r="B8" s="16" t="s">
        <v>47</v>
      </c>
      <c r="C8" s="17">
        <v>0</v>
      </c>
      <c r="D8" s="18">
        <v>71</v>
      </c>
      <c r="E8" s="18">
        <v>19</v>
      </c>
      <c r="F8" s="18">
        <v>8</v>
      </c>
      <c r="G8" s="19">
        <v>98</v>
      </c>
      <c r="H8" s="17">
        <v>6</v>
      </c>
      <c r="I8" s="18">
        <v>0</v>
      </c>
      <c r="J8" s="18">
        <v>0</v>
      </c>
      <c r="K8" s="19">
        <v>6</v>
      </c>
      <c r="L8" s="17">
        <v>0</v>
      </c>
      <c r="M8" s="18">
        <v>0</v>
      </c>
      <c r="N8" s="20">
        <v>0</v>
      </c>
      <c r="O8" s="21">
        <v>104</v>
      </c>
    </row>
    <row r="9" spans="1:15" x14ac:dyDescent="0.35">
      <c r="B9" s="16" t="s">
        <v>48</v>
      </c>
      <c r="C9" s="17">
        <v>0</v>
      </c>
      <c r="D9" s="18">
        <v>53</v>
      </c>
      <c r="E9" s="18">
        <v>14</v>
      </c>
      <c r="F9" s="18">
        <v>6</v>
      </c>
      <c r="G9" s="19">
        <v>73</v>
      </c>
      <c r="H9" s="17">
        <v>0</v>
      </c>
      <c r="I9" s="18">
        <v>0</v>
      </c>
      <c r="J9" s="18">
        <v>0</v>
      </c>
      <c r="K9" s="19">
        <v>0</v>
      </c>
      <c r="L9" s="17">
        <v>0</v>
      </c>
      <c r="M9" s="18">
        <v>0</v>
      </c>
      <c r="N9" s="20">
        <v>0</v>
      </c>
      <c r="O9" s="21">
        <v>73</v>
      </c>
    </row>
    <row r="10" spans="1:15" x14ac:dyDescent="0.3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3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35">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3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3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3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35">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3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3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3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3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3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3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3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3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35">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35">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35">
      <c r="B27" s="16" t="s">
        <v>66</v>
      </c>
      <c r="C27" s="17">
        <v>0</v>
      </c>
      <c r="D27" s="18">
        <v>4</v>
      </c>
      <c r="E27" s="18">
        <v>3</v>
      </c>
      <c r="F27" s="18">
        <v>0</v>
      </c>
      <c r="G27" s="19">
        <v>7</v>
      </c>
      <c r="H27" s="17">
        <v>0</v>
      </c>
      <c r="I27" s="18">
        <v>0</v>
      </c>
      <c r="J27" s="18">
        <v>0</v>
      </c>
      <c r="K27" s="19">
        <v>0</v>
      </c>
      <c r="L27" s="17">
        <v>0</v>
      </c>
      <c r="M27" s="18">
        <v>0</v>
      </c>
      <c r="N27" s="20">
        <v>0</v>
      </c>
      <c r="O27" s="21">
        <v>7</v>
      </c>
    </row>
    <row r="28" spans="2:15" x14ac:dyDescent="0.35">
      <c r="B28" s="16" t="s">
        <v>67</v>
      </c>
      <c r="C28" s="17">
        <v>0</v>
      </c>
      <c r="D28" s="18">
        <v>1</v>
      </c>
      <c r="E28" s="18">
        <v>2</v>
      </c>
      <c r="F28" s="18">
        <v>0</v>
      </c>
      <c r="G28" s="19">
        <v>3</v>
      </c>
      <c r="H28" s="17">
        <v>0</v>
      </c>
      <c r="I28" s="18">
        <v>1</v>
      </c>
      <c r="J28" s="18">
        <v>0</v>
      </c>
      <c r="K28" s="19">
        <v>1</v>
      </c>
      <c r="L28" s="17">
        <v>0</v>
      </c>
      <c r="M28" s="18">
        <v>0</v>
      </c>
      <c r="N28" s="20">
        <v>0</v>
      </c>
      <c r="O28" s="21">
        <v>4</v>
      </c>
    </row>
    <row r="29" spans="2:15" x14ac:dyDescent="0.3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35">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35">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3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35">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35">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35">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35">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35">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35">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35">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35">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3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35">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3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3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35">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3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3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3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3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 x14ac:dyDescent="0.3">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 x14ac:dyDescent="0.3">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3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3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 x14ac:dyDescent="0.3">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35">
      <c r="B55" s="37"/>
      <c r="C55" s="38"/>
      <c r="D55" s="39"/>
      <c r="E55" s="39"/>
      <c r="F55" s="39"/>
      <c r="G55" s="40"/>
      <c r="H55" s="38"/>
      <c r="I55" s="39"/>
      <c r="J55" s="39"/>
      <c r="K55" s="40"/>
      <c r="L55" s="38"/>
      <c r="M55" s="39"/>
      <c r="N55" s="41"/>
      <c r="O55" s="42"/>
    </row>
    <row r="56" spans="2:15" s="5" customFormat="1" ht="13.5" thickBot="1" x14ac:dyDescent="0.3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35">
      <c r="B58" s="49" t="s">
        <v>95</v>
      </c>
    </row>
    <row r="59" spans="2:15" x14ac:dyDescent="0.35">
      <c r="B59" s="49" t="s">
        <v>95</v>
      </c>
    </row>
    <row r="60" spans="2:15" x14ac:dyDescent="0.35">
      <c r="B60" s="49" t="s">
        <v>95</v>
      </c>
    </row>
  </sheetData>
  <mergeCells count="5">
    <mergeCell ref="B4:B5"/>
    <mergeCell ref="C4:G4"/>
    <mergeCell ref="H4:K4"/>
    <mergeCell ref="L4:N4"/>
    <mergeCell ref="O4:O5"/>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ColWidth="8.81640625" defaultRowHeight="14.5" x14ac:dyDescent="0.35"/>
  <cols>
    <col min="1" max="1" width="12.81640625" customWidth="1"/>
    <col min="2" max="2" width="30.81640625" customWidth="1"/>
    <col min="3" max="3" width="23.1796875" customWidth="1"/>
  </cols>
  <sheetData>
    <row r="1" spans="1:5" x14ac:dyDescent="0.35">
      <c r="A1" s="1" t="s">
        <v>115</v>
      </c>
    </row>
    <row r="3" spans="1:5" x14ac:dyDescent="0.35">
      <c r="A3" s="71" t="s">
        <v>117</v>
      </c>
      <c r="B3" s="71"/>
      <c r="C3" s="71"/>
      <c r="D3" s="74"/>
      <c r="E3" s="74"/>
    </row>
    <row r="4" spans="1:5" x14ac:dyDescent="0.35">
      <c r="A4" s="72" t="s">
        <v>118</v>
      </c>
      <c r="B4" s="72" t="s">
        <v>119</v>
      </c>
      <c r="C4" s="72" t="s">
        <v>120</v>
      </c>
      <c r="D4" s="74"/>
      <c r="E4" s="74"/>
    </row>
    <row r="5" spans="1:5" x14ac:dyDescent="0.35">
      <c r="A5" s="73">
        <v>0.21299999999999999</v>
      </c>
      <c r="B5" s="73">
        <v>0.23599999999999999</v>
      </c>
      <c r="C5" s="73">
        <f>SUM(A5:B5)</f>
        <v>0.44899999999999995</v>
      </c>
    </row>
    <row r="7" spans="1:5" x14ac:dyDescent="0.35">
      <c r="A7" s="2" t="s">
        <v>121</v>
      </c>
      <c r="B7" s="70"/>
    </row>
    <row r="8" spans="1:5" x14ac:dyDescent="0.35">
      <c r="A8">
        <f>Population!B13</f>
        <v>311582564</v>
      </c>
    </row>
    <row r="10" spans="1:5" x14ac:dyDescent="0.35">
      <c r="A10" s="2" t="s">
        <v>122</v>
      </c>
      <c r="B10" s="70"/>
    </row>
    <row r="11" spans="1:5" x14ac:dyDescent="0.35">
      <c r="A11" s="75">
        <f>A8/1000*C5</f>
        <v>139900.57123599999</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1" sqref="B1"/>
    </sheetView>
  </sheetViews>
  <sheetFormatPr defaultColWidth="8.81640625" defaultRowHeight="14.5" x14ac:dyDescent="0.35"/>
  <cols>
    <col min="1" max="1" width="11.81640625" customWidth="1"/>
    <col min="2" max="2" width="29.36328125" customWidth="1"/>
    <col min="3" max="3" width="16.6328125" customWidth="1"/>
    <col min="4" max="4" width="18.36328125" customWidth="1"/>
  </cols>
  <sheetData>
    <row r="1" spans="1:4" x14ac:dyDescent="0.35">
      <c r="A1" s="1" t="s">
        <v>127</v>
      </c>
    </row>
    <row r="3" spans="1:4" x14ac:dyDescent="0.35">
      <c r="A3" s="77" t="s">
        <v>135</v>
      </c>
      <c r="B3" s="78"/>
      <c r="C3" s="78"/>
      <c r="D3" s="78"/>
    </row>
    <row r="4" spans="1:4" x14ac:dyDescent="0.35">
      <c r="A4" s="2" t="s">
        <v>128</v>
      </c>
      <c r="B4" s="2" t="s">
        <v>129</v>
      </c>
      <c r="C4" s="2" t="s">
        <v>130</v>
      </c>
      <c r="D4" s="70"/>
    </row>
    <row r="5" spans="1:4" x14ac:dyDescent="0.35">
      <c r="A5" s="73">
        <v>286180</v>
      </c>
      <c r="B5" s="73">
        <v>52008</v>
      </c>
      <c r="C5" s="73">
        <v>11162</v>
      </c>
    </row>
    <row r="7" spans="1:4" x14ac:dyDescent="0.35">
      <c r="A7" s="2" t="s">
        <v>137</v>
      </c>
      <c r="B7" s="2" t="s">
        <v>136</v>
      </c>
    </row>
    <row r="8" spans="1:4" x14ac:dyDescent="0.35">
      <c r="A8" s="73">
        <v>2007</v>
      </c>
      <c r="B8" s="79">
        <f>Population!B9</f>
        <v>301579895</v>
      </c>
    </row>
    <row r="9" spans="1:4" x14ac:dyDescent="0.35">
      <c r="A9" s="73">
        <v>2011</v>
      </c>
      <c r="B9" s="73">
        <f>Population!B13</f>
        <v>311582564</v>
      </c>
    </row>
    <row r="11" spans="1:4" x14ac:dyDescent="0.35">
      <c r="A11" s="77" t="s">
        <v>138</v>
      </c>
      <c r="B11" s="78"/>
      <c r="C11" s="78"/>
      <c r="D11" s="78"/>
    </row>
    <row r="12" spans="1:4" x14ac:dyDescent="0.35">
      <c r="A12" s="2" t="s">
        <v>128</v>
      </c>
      <c r="B12" s="2" t="s">
        <v>129</v>
      </c>
      <c r="C12" s="2" t="s">
        <v>130</v>
      </c>
      <c r="D12" s="70"/>
    </row>
    <row r="13" spans="1:4" x14ac:dyDescent="0.35">
      <c r="A13" s="79">
        <f>A5*($B9/$B8)</f>
        <v>295671.89207198308</v>
      </c>
      <c r="B13" s="79">
        <f t="shared" ref="B13:C13" si="0">B5*($B9/$B8)</f>
        <v>53732.978415262063</v>
      </c>
      <c r="C13" s="79">
        <f t="shared" si="0"/>
        <v>11532.216295015289</v>
      </c>
    </row>
    <row r="15" spans="1:4" x14ac:dyDescent="0.35">
      <c r="A15" t="s">
        <v>139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ColWidth="8.81640625" defaultRowHeight="14.5" x14ac:dyDescent="0.35"/>
  <cols>
    <col min="2" max="2" width="87.453125" customWidth="1"/>
  </cols>
  <sheetData>
    <row r="1" spans="1:2" x14ac:dyDescent="0.35">
      <c r="A1" s="1" t="s">
        <v>140</v>
      </c>
    </row>
    <row r="3" spans="1:2" x14ac:dyDescent="0.35">
      <c r="A3" s="1" t="s">
        <v>149</v>
      </c>
    </row>
    <row r="4" spans="1:2" x14ac:dyDescent="0.35">
      <c r="A4" t="s">
        <v>141</v>
      </c>
    </row>
    <row r="5" spans="1:2" x14ac:dyDescent="0.35">
      <c r="A5" t="s">
        <v>147</v>
      </c>
    </row>
    <row r="6" spans="1:2" x14ac:dyDescent="0.35">
      <c r="A6" t="s">
        <v>146</v>
      </c>
    </row>
    <row r="8" spans="1:2" x14ac:dyDescent="0.35">
      <c r="A8" s="2" t="s">
        <v>145</v>
      </c>
      <c r="B8" s="70"/>
    </row>
    <row r="9" spans="1:2" x14ac:dyDescent="0.35">
      <c r="A9" s="73">
        <v>233000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2014-04-12T22:49:27Z</dcterms:created>
  <dcterms:modified xsi:type="dcterms:W3CDTF">2018-01-25T21:01:34Z</dcterms:modified>
</cp:coreProperties>
</file>