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CO\trans\SYFAFE\"/>
    </mc:Choice>
  </mc:AlternateContent>
  <xr:revisionPtr revIDLastSave="0" documentId="8_{1780F047-6BC6-42D4-AFF2-2F7BE9CD72EB}"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3" i="43" l="1"/>
  <c r="A9" i="43"/>
  <c r="F9" i="43" s="1"/>
  <c r="A8" i="43"/>
  <c r="F8"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I3" i="43" l="1"/>
  <c r="D3" i="43"/>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<sst xmlns="http://schemas.openxmlformats.org/spreadsheetml/2006/main" count="46361" uniqueCount="8805">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</sst>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8761</v>
      </c>
      <c r="C1" s="85">
        <v>44944</v>
      </c>
      <c r="F1" s="126" t="s">
        <v>2377</v>
      </c>
      <c r="G1" s="126" t="s">
        <v>2377</v>
      </c>
    </row>
    <row r="2" spans="1:7">
      <c r="B2" t="str">
        <f>LOOKUP(B1,F2:G51,G2:G51)</f>
        <v>CO</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CO</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CO</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CO</v>
      </c>
      <c r="B5" s="91" t="s">
        <v>2442</v>
      </c>
      <c r="C5" s="125" t="s">
        <v>8749</v>
      </c>
      <c r="D5">
        <f>SUMIFS('APTA Energy Stats'!$N:$N,'APTA Energy Stats'!$C:$C,$A5,'APTA Energy Stats'!$J:$J,'Passenger Rail Calcs'!$B5)</f>
        <v>0</v>
      </c>
      <c r="E5">
        <f>SUMIFS('APTA Energy Stats'!$Z:$Z,'APTA Energy Stats'!$C:$C,$A5,'APTA Energy Stats'!$J:$J,'Passenger Rail Calcs'!$B5)</f>
        <v>76829593</v>
      </c>
      <c r="F5">
        <f>SUMIFS('APTA Energy Stats'!$AE:$AE,'APTA Energy Stats'!$C:$C,$A5,'APTA Energy Stats'!$J:$J,'Passenger Rail Calcs'!$B5)</f>
        <v>0</v>
      </c>
      <c r="G5">
        <f>SUMIFS('APTA Energy Stats'!$AO:$AO,'APTA Energy Stats'!$C:$C,$A5,'APTA Energy Stats'!$J:$J,'Passenger Rail Calcs'!$B5)</f>
        <v>14489393</v>
      </c>
      <c r="H5">
        <f>SUMIFS('APTA Service Stats'!$X:$X,'APTA Service Stats'!$C:$C,'Passenger Rail Calcs'!$A5,'APTA Service Stats'!$J:$J,'Passenger Rail Calcs'!$B5)</f>
        <v>14721952</v>
      </c>
      <c r="I5">
        <f>SUMIFS('APTA Service Stats'!$AT:$AT,'APTA Service Stats'!$C:$C,'Passenger Rail Calcs'!$A5,'APTA Service Stats'!$J:$J,'Passenger Rail Calcs'!$B5)</f>
        <v>178266835</v>
      </c>
    </row>
    <row r="6" spans="1:9">
      <c r="A6" t="str">
        <f>About!$B$2</f>
        <v>CO</v>
      </c>
      <c r="B6" s="91" t="s">
        <v>2443</v>
      </c>
      <c r="C6" s="125" t="s">
        <v>8750</v>
      </c>
      <c r="D6">
        <f>SUMIFS('APTA Energy Stats'!$N:$N,'APTA Energy Stats'!$C:$C,$A6,'APTA Energy Stats'!$J:$J,'Passenger Rail Calcs'!$B6)</f>
        <v>0</v>
      </c>
      <c r="E6">
        <f>SUMIFS('APTA Energy Stats'!$Z:$Z,'APTA Energy Stats'!$C:$C,$A6,'APTA Energy Stats'!$J:$J,'Passenger Rail Calcs'!$B6)</f>
        <v>40059292</v>
      </c>
      <c r="F6">
        <f>SUMIFS('APTA Energy Stats'!$AE:$AE,'APTA Energy Stats'!$C:$C,$A6,'APTA Energy Stats'!$J:$J,'Passenger Rail Calcs'!$B6)</f>
        <v>0</v>
      </c>
      <c r="G6">
        <f>SUMIFS('APTA Energy Stats'!$AO:$AO,'APTA Energy Stats'!$C:$C,$A6,'APTA Energy Stats'!$J:$J,'Passenger Rail Calcs'!$B6)</f>
        <v>5866496</v>
      </c>
      <c r="H6">
        <f>SUMIFS('APTA Service Stats'!$X:$X,'APTA Service Stats'!$C:$C,'Passenger Rail Calcs'!$A6,'APTA Service Stats'!$J:$J,'Passenger Rail Calcs'!$B6)</f>
        <v>5557528</v>
      </c>
      <c r="I6">
        <f>SUMIFS('APTA Service Stats'!$AT:$AT,'APTA Service Stats'!$C:$C,'Passenger Rail Calcs'!$A6,'APTA Service Stats'!$J:$J,'Passenger Rail Calcs'!$B6)</f>
        <v>121331394</v>
      </c>
    </row>
    <row r="7" spans="1:9">
      <c r="A7" t="str">
        <f>About!$B$2</f>
        <v>CO</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CO</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CO</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14.773467021836852</v>
      </c>
    </row>
    <row r="15" spans="1:9">
      <c r="A15" t="s">
        <v>8756</v>
      </c>
      <c r="D15">
        <f>IFERROR(SUM(F3:F9)*$B$13/(SUM(D3:D9)*D11),0)</f>
        <v>0</v>
      </c>
      <c r="E15">
        <f>IFERROR(SUM(G3:G9)*$B$13/(SUM(E3:E9)*E11),0)</f>
        <v>7.5403284304714237E-4</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7.5403284304714237E-4</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2023-01-18T17:32:59Z</dcterms:modified>
</cp:coreProperties>
</file>