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O\trans\BCDTRtSY\"/>
    </mc:Choice>
  </mc:AlternateContent>
  <xr:revisionPtr revIDLastSave="0" documentId="8_{CF1BF993-436A-4ABD-806B-D68B89E3EB99}"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7" i="61"/>
  <c r="F11" i="61"/>
  <c r="E11" i="61"/>
  <c r="G11" i="61" s="1"/>
  <c r="E7" i="61"/>
  <c r="F10" i="61"/>
  <c r="G10" i="61" s="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7" i="61" l="1"/>
  <c r="D3" i="62"/>
  <c r="D3" i="63"/>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3" i="24" l="1"/>
  <c r="J3" i="63"/>
  <c r="J3" i="24" s="1"/>
  <c r="R3" i="63"/>
  <c r="R3" i="24" s="1"/>
  <c r="Z3" i="63"/>
  <c r="Z3" i="24" s="1"/>
  <c r="AB3" i="63"/>
  <c r="AB3" i="24" s="1"/>
  <c r="E3" i="63"/>
  <c r="E3" i="24" s="1"/>
  <c r="M3" i="63"/>
  <c r="M3" i="24" s="1"/>
  <c r="U3" i="63"/>
  <c r="U3" i="24" s="1"/>
  <c r="N3" i="63"/>
  <c r="N3" i="24" s="1"/>
  <c r="G3" i="63"/>
  <c r="G3" i="24" s="1"/>
  <c r="W3" i="63"/>
  <c r="W3" i="24" s="1"/>
  <c r="K3" i="63"/>
  <c r="K3" i="24" s="1"/>
  <c r="S3" i="63"/>
  <c r="S3" i="24" s="1"/>
  <c r="AA3" i="63"/>
  <c r="AA3" i="24" s="1"/>
  <c r="L3" i="63"/>
  <c r="L3" i="24" s="1"/>
  <c r="V3" i="63"/>
  <c r="V3" i="24" s="1"/>
  <c r="T3" i="63"/>
  <c r="T3" i="24" s="1"/>
  <c r="AC3" i="63"/>
  <c r="AC3" i="24" s="1"/>
  <c r="F3" i="63"/>
  <c r="F3" i="24" s="1"/>
  <c r="AD3" i="63"/>
  <c r="AD3" i="24" s="1"/>
  <c r="O3" i="63"/>
  <c r="O3" i="24" s="1"/>
  <c r="AE3" i="63"/>
  <c r="AE3" i="24" s="1"/>
  <c r="H3" i="63"/>
  <c r="H3" i="24" s="1"/>
  <c r="P3" i="63"/>
  <c r="P3" i="24" s="1"/>
  <c r="Q3" i="63"/>
  <c r="Q3" i="24" s="1"/>
  <c r="X3" i="63"/>
  <c r="X3" i="24" s="1"/>
  <c r="I3" i="63"/>
  <c r="I3" i="24" s="1"/>
  <c r="Y3" i="63"/>
  <c r="Y3" i="24" s="1"/>
  <c r="AF3" i="63"/>
  <c r="AF3" i="24" s="1"/>
  <c r="J3" i="62"/>
  <c r="J3" i="23" s="1"/>
  <c r="R3" i="62"/>
  <c r="R3" i="23" s="1"/>
  <c r="Z3" i="62"/>
  <c r="Z3" i="23" s="1"/>
  <c r="U3" i="62"/>
  <c r="U3" i="23" s="1"/>
  <c r="N3" i="62"/>
  <c r="N3" i="23" s="1"/>
  <c r="O3" i="62"/>
  <c r="O3" i="23" s="1"/>
  <c r="D3" i="23"/>
  <c r="K3" i="62"/>
  <c r="K3" i="23" s="1"/>
  <c r="S3" i="62"/>
  <c r="S3" i="23" s="1"/>
  <c r="AA3" i="62"/>
  <c r="AA3" i="23" s="1"/>
  <c r="AC3" i="62"/>
  <c r="AC3" i="23" s="1"/>
  <c r="V3" i="62"/>
  <c r="V3" i="23" s="1"/>
  <c r="AD3" i="62"/>
  <c r="AD3" i="23" s="1"/>
  <c r="G3" i="62"/>
  <c r="G3" i="23" s="1"/>
  <c r="AE3" i="62"/>
  <c r="AE3" i="23" s="1"/>
  <c r="L3" i="62"/>
  <c r="L3" i="23" s="1"/>
  <c r="T3" i="62"/>
  <c r="T3" i="23" s="1"/>
  <c r="AB3" i="62"/>
  <c r="AB3" i="23" s="1"/>
  <c r="M3" i="62"/>
  <c r="M3" i="23" s="1"/>
  <c r="F3" i="62"/>
  <c r="F3" i="23" s="1"/>
  <c r="W3" i="62"/>
  <c r="W3" i="23" s="1"/>
  <c r="AF3" i="62"/>
  <c r="AF3" i="23" s="1"/>
  <c r="E3" i="62"/>
  <c r="E3" i="23" s="1"/>
  <c r="H3" i="62"/>
  <c r="H3" i="23" s="1"/>
  <c r="I3" i="62"/>
  <c r="I3" i="23" s="1"/>
  <c r="P3" i="62"/>
  <c r="P3" i="23" s="1"/>
  <c r="Q3" i="62"/>
  <c r="Q3" i="23" s="1"/>
  <c r="X3" i="62"/>
  <c r="X3" i="23" s="1"/>
  <c r="Y3" i="62"/>
  <c r="Y3" i="23" s="1"/>
  <c r="D2" i="63"/>
  <c r="D2" i="62"/>
  <c r="D4" i="62"/>
  <c r="D4" i="63"/>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AF4" i="63" l="1"/>
  <c r="AF4" i="24" s="1"/>
  <c r="AA4" i="63"/>
  <c r="AA4" i="24" s="1"/>
  <c r="Q4" i="63"/>
  <c r="Q4" i="24" s="1"/>
  <c r="K4" i="63"/>
  <c r="K4" i="24" s="1"/>
  <c r="I4" i="63"/>
  <c r="I4" i="24" s="1"/>
  <c r="D4" i="24"/>
  <c r="Y4" i="63"/>
  <c r="Y4" i="24" s="1"/>
  <c r="S4" i="63"/>
  <c r="S4" i="24" s="1"/>
  <c r="E4" i="63"/>
  <c r="E4" i="24" s="1"/>
  <c r="Z4" i="63"/>
  <c r="Z4" i="24" s="1"/>
  <c r="N4" i="63"/>
  <c r="N4" i="24" s="1"/>
  <c r="P4" i="63"/>
  <c r="P4" i="24" s="1"/>
  <c r="V4" i="63"/>
  <c r="V4" i="24" s="1"/>
  <c r="X4" i="63"/>
  <c r="X4" i="24" s="1"/>
  <c r="AD4" i="63"/>
  <c r="AD4" i="24" s="1"/>
  <c r="G4" i="63"/>
  <c r="G4" i="24" s="1"/>
  <c r="J4" i="63"/>
  <c r="J4" i="24" s="1"/>
  <c r="R4" i="63"/>
  <c r="R4" i="24" s="1"/>
  <c r="L4" i="63"/>
  <c r="L4" i="24" s="1"/>
  <c r="AC4" i="63"/>
  <c r="AC4" i="24" s="1"/>
  <c r="AE4" i="63"/>
  <c r="AE4" i="24" s="1"/>
  <c r="F4" i="63"/>
  <c r="F4" i="24" s="1"/>
  <c r="T4" i="63"/>
  <c r="T4" i="24" s="1"/>
  <c r="O4" i="63"/>
  <c r="O4" i="24" s="1"/>
  <c r="U4" i="63"/>
  <c r="U4" i="24" s="1"/>
  <c r="W4" i="63"/>
  <c r="W4" i="24" s="1"/>
  <c r="AB4" i="63"/>
  <c r="AB4" i="24" s="1"/>
  <c r="M4" i="63"/>
  <c r="M4" i="24" s="1"/>
  <c r="H4" i="63"/>
  <c r="H4" i="24" s="1"/>
  <c r="F2" i="62"/>
  <c r="F2" i="23" s="1"/>
  <c r="N2" i="62"/>
  <c r="N2" i="23" s="1"/>
  <c r="V2" i="62"/>
  <c r="V2" i="23" s="1"/>
  <c r="AD2" i="62"/>
  <c r="AD2" i="23" s="1"/>
  <c r="I2" i="62"/>
  <c r="I2" i="23" s="1"/>
  <c r="Q2" i="62"/>
  <c r="Q2" i="23" s="1"/>
  <c r="Y2" i="62"/>
  <c r="Y2" i="23" s="1"/>
  <c r="E2" i="62"/>
  <c r="E2" i="23" s="1"/>
  <c r="Z2" i="62"/>
  <c r="Z2" i="23" s="1"/>
  <c r="K2" i="62"/>
  <c r="K2" i="23" s="1"/>
  <c r="AA2" i="62"/>
  <c r="AA2" i="23" s="1"/>
  <c r="G2" i="62"/>
  <c r="G2" i="23" s="1"/>
  <c r="O2" i="62"/>
  <c r="O2" i="23" s="1"/>
  <c r="W2" i="62"/>
  <c r="W2" i="23" s="1"/>
  <c r="AE2" i="62"/>
  <c r="AE2" i="23" s="1"/>
  <c r="X2" i="62"/>
  <c r="X2" i="23" s="1"/>
  <c r="D2" i="23"/>
  <c r="R2" i="62"/>
  <c r="R2" i="23" s="1"/>
  <c r="S2" i="62"/>
  <c r="S2" i="23" s="1"/>
  <c r="H2" i="62"/>
  <c r="H2" i="23" s="1"/>
  <c r="P2" i="62"/>
  <c r="P2" i="23" s="1"/>
  <c r="AF2" i="62"/>
  <c r="AF2" i="23" s="1"/>
  <c r="J2" i="62"/>
  <c r="J2" i="23" s="1"/>
  <c r="L2" i="62"/>
  <c r="L2" i="23" s="1"/>
  <c r="M2" i="62"/>
  <c r="M2" i="23" s="1"/>
  <c r="T2" i="62"/>
  <c r="T2" i="23" s="1"/>
  <c r="U2" i="62"/>
  <c r="U2" i="23" s="1"/>
  <c r="AB2" i="62"/>
  <c r="AB2" i="23" s="1"/>
  <c r="AC2" i="62"/>
  <c r="AC2" i="23" s="1"/>
  <c r="F4" i="62"/>
  <c r="F4" i="23" s="1"/>
  <c r="N4" i="62"/>
  <c r="N4" i="23" s="1"/>
  <c r="V4" i="62"/>
  <c r="V4" i="23" s="1"/>
  <c r="AD4" i="62"/>
  <c r="AD4" i="23" s="1"/>
  <c r="I4" i="62"/>
  <c r="I4" i="23" s="1"/>
  <c r="J4" i="62"/>
  <c r="J4" i="23" s="1"/>
  <c r="AA4" i="62"/>
  <c r="AA4" i="23" s="1"/>
  <c r="L4" i="62"/>
  <c r="L4" i="23" s="1"/>
  <c r="G4" i="62"/>
  <c r="G4" i="23" s="1"/>
  <c r="O4" i="62"/>
  <c r="O4" i="23" s="1"/>
  <c r="W4" i="62"/>
  <c r="W4" i="23" s="1"/>
  <c r="AE4" i="62"/>
  <c r="AE4" i="23" s="1"/>
  <c r="Y4" i="62"/>
  <c r="Y4" i="23" s="1"/>
  <c r="Z4" i="62"/>
  <c r="Z4" i="23" s="1"/>
  <c r="K4" i="62"/>
  <c r="K4" i="23" s="1"/>
  <c r="T4" i="62"/>
  <c r="T4" i="23" s="1"/>
  <c r="H4" i="62"/>
  <c r="H4" i="23" s="1"/>
  <c r="P4" i="62"/>
  <c r="P4" i="23" s="1"/>
  <c r="X4" i="62"/>
  <c r="X4" i="23" s="1"/>
  <c r="AF4" i="62"/>
  <c r="AF4" i="23" s="1"/>
  <c r="D4" i="23"/>
  <c r="Q4" i="62"/>
  <c r="Q4" i="23" s="1"/>
  <c r="E4" i="62"/>
  <c r="E4" i="23" s="1"/>
  <c r="R4" i="62"/>
  <c r="R4" i="23" s="1"/>
  <c r="S4" i="62"/>
  <c r="S4" i="23" s="1"/>
  <c r="AB4" i="62"/>
  <c r="AB4" i="23" s="1"/>
  <c r="M4" i="62"/>
  <c r="M4" i="23" s="1"/>
  <c r="U4" i="62"/>
  <c r="U4" i="23" s="1"/>
  <c r="AC4" i="62"/>
  <c r="AC4" i="23" s="1"/>
  <c r="G2" i="63"/>
  <c r="G2" i="24" s="1"/>
  <c r="O2" i="63"/>
  <c r="O2" i="24" s="1"/>
  <c r="W2" i="63"/>
  <c r="W2" i="24" s="1"/>
  <c r="AE2" i="63"/>
  <c r="AE2" i="24" s="1"/>
  <c r="J2" i="63"/>
  <c r="J2" i="24" s="1"/>
  <c r="S2" i="63"/>
  <c r="S2" i="24" s="1"/>
  <c r="T2" i="63"/>
  <c r="T2" i="24" s="1"/>
  <c r="H2" i="63"/>
  <c r="H2" i="24" s="1"/>
  <c r="P2" i="63"/>
  <c r="P2" i="24" s="1"/>
  <c r="X2" i="63"/>
  <c r="X2" i="24" s="1"/>
  <c r="AF2" i="63"/>
  <c r="AF2" i="24" s="1"/>
  <c r="Z2" i="63"/>
  <c r="Z2" i="24" s="1"/>
  <c r="AA2" i="63"/>
  <c r="AA2" i="24" s="1"/>
  <c r="AB2" i="63"/>
  <c r="AB2" i="24" s="1"/>
  <c r="D2" i="24"/>
  <c r="I2" i="63"/>
  <c r="I2" i="24" s="1"/>
  <c r="Q2" i="63"/>
  <c r="Q2" i="24" s="1"/>
  <c r="Y2" i="63"/>
  <c r="Y2" i="24" s="1"/>
  <c r="E2" i="63"/>
  <c r="E2" i="24" s="1"/>
  <c r="R2" i="63"/>
  <c r="R2" i="24" s="1"/>
  <c r="K2" i="63"/>
  <c r="K2" i="24" s="1"/>
  <c r="L2" i="63"/>
  <c r="L2" i="24" s="1"/>
  <c r="V2" i="63"/>
  <c r="V2" i="24" s="1"/>
  <c r="F2" i="63"/>
  <c r="F2" i="24" s="1"/>
  <c r="M2" i="63"/>
  <c r="M2" i="24" s="1"/>
  <c r="N2" i="63"/>
  <c r="N2" i="24" s="1"/>
  <c r="U2" i="63"/>
  <c r="U2" i="24" s="1"/>
  <c r="AC2" i="63"/>
  <c r="AC2" i="24" s="1"/>
  <c r="AD2" i="63"/>
  <c r="AD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<sst xmlns="http://schemas.openxmlformats.org/spreadsheetml/2006/main" count="53128" uniqueCount="4272">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</sst>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4220</v>
      </c>
      <c r="C1" s="104">
        <v>45660</v>
      </c>
      <c r="E1" s="106" t="s">
        <v>3851</v>
      </c>
      <c r="F1" s="106" t="s">
        <v>3851</v>
      </c>
    </row>
    <row r="2" spans="1:6">
      <c r="B2" t="str">
        <f>LOOKUP(B1,E2:F51,F2:F51)</f>
        <v>CO</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CO</v>
      </c>
    </row>
    <row r="2" spans="1:8">
      <c r="E2">
        <v>2021</v>
      </c>
      <c r="F2">
        <v>2022</v>
      </c>
      <c r="G2" t="s">
        <v>4265</v>
      </c>
      <c r="H2" t="s">
        <v>4266</v>
      </c>
    </row>
    <row r="3" spans="1:8">
      <c r="A3" t="s">
        <v>4105</v>
      </c>
      <c r="C3" t="s">
        <v>4195</v>
      </c>
      <c r="D3" t="s">
        <v>4196</v>
      </c>
      <c r="E3" s="107">
        <f>SUMIFS('SEDS 2022'!F:F,'SEDS 2022'!$C:$C,$A3,'SEDS 2022'!$B:$B,$A$1)</f>
        <v>432975</v>
      </c>
      <c r="F3" s="107">
        <f>SUMIFS('SEDS 2022'!G:G,'SEDS 2022'!$C:$C,$A3,'SEDS 2022'!$B:$B,$A$1)</f>
        <v>500665</v>
      </c>
      <c r="G3" s="82">
        <f>F3/E3</f>
        <v>1.1563369709567528</v>
      </c>
    </row>
    <row r="4" spans="1:8">
      <c r="A4" t="s">
        <v>3864</v>
      </c>
      <c r="C4" t="s">
        <v>4197</v>
      </c>
      <c r="D4" t="s">
        <v>4198</v>
      </c>
      <c r="E4" s="107">
        <f>SUMIFS('SEDS 2022'!F:F,'SEDS 2022'!$C:$C,$A4,'SEDS 2022'!$B:$B,$A$1)</f>
        <v>860</v>
      </c>
      <c r="F4" s="107">
        <f>SUMIFS('SEDS 2022'!G:G,'SEDS 2022'!$C:$C,$A4,'SEDS 2022'!$B:$B,$A$1)</f>
        <v>635</v>
      </c>
      <c r="G4" s="82">
        <f t="shared" ref="G4:G12" si="0">F4/E4</f>
        <v>0.73837209302325579</v>
      </c>
    </row>
    <row r="5" spans="1:8">
      <c r="A5" t="s">
        <v>3909</v>
      </c>
      <c r="C5" t="s">
        <v>4199</v>
      </c>
      <c r="D5" t="s">
        <v>4200</v>
      </c>
      <c r="E5" s="107">
        <f>SUMIFS('SEDS 2022'!F:F,'SEDS 2022'!$C:$C,$A5,'SEDS 2022'!$B:$B,$A$1)</f>
        <v>17982</v>
      </c>
      <c r="F5" s="107">
        <f>SUMIFS('SEDS 2022'!G:G,'SEDS 2022'!$C:$C,$A5,'SEDS 2022'!$B:$B,$A$1)</f>
        <v>18705</v>
      </c>
      <c r="G5" s="82">
        <f t="shared" si="0"/>
        <v>1.0402068735402068</v>
      </c>
    </row>
    <row r="6" spans="1:8">
      <c r="A6" t="s">
        <v>3916</v>
      </c>
      <c r="C6" t="s">
        <v>4201</v>
      </c>
      <c r="D6" t="s">
        <v>4202</v>
      </c>
      <c r="E6" s="107">
        <f>SUMIFS('SEDS 2022'!F:F,'SEDS 2022'!$C:$C,$A6,'SEDS 2022'!$B:$B,$A$1)</f>
        <v>302</v>
      </c>
      <c r="F6" s="107">
        <f>SUMIFS('SEDS 2022'!G:G,'SEDS 2022'!$C:$C,$A6,'SEDS 2022'!$B:$B,$A$1)</f>
        <v>312</v>
      </c>
      <c r="G6" s="82">
        <f t="shared" si="0"/>
        <v>1.0331125827814569</v>
      </c>
    </row>
    <row r="7" spans="1:8">
      <c r="A7" t="s">
        <v>4070</v>
      </c>
      <c r="C7" t="s">
        <v>4203</v>
      </c>
      <c r="D7" t="s">
        <v>4204</v>
      </c>
      <c r="E7" s="107">
        <f>SUMIFS('SEDS 2022'!F:F,'SEDS 2022'!$C:$C,$A7,'SEDS 2022'!$B:$B,$A$1)</f>
        <v>0</v>
      </c>
      <c r="F7" s="107">
        <f>SUMIFS('SEDS 2022'!G:G,'SEDS 2022'!$C:$C,$A7,'SEDS 2022'!$B:$B,$A$1)</f>
        <v>0</v>
      </c>
      <c r="G7" s="82" t="e">
        <f t="shared" si="0"/>
        <v>#DIV/0!</v>
      </c>
    </row>
    <row r="8" spans="1:8">
      <c r="A8" t="s">
        <v>3973</v>
      </c>
      <c r="B8" t="s">
        <v>3859</v>
      </c>
      <c r="C8" t="s">
        <v>4205</v>
      </c>
      <c r="D8" t="s">
        <v>4206</v>
      </c>
      <c r="E8" s="107">
        <f>SUMIFS('SEDS 2022'!F:F,'SEDS 2022'!$C:$C,$A8,'SEDS 2022'!$B:$B,$A$1)</f>
        <v>65264</v>
      </c>
      <c r="F8" s="107">
        <f>SUMIFS('SEDS 2022'!G:G,'SEDS 2022'!$C:$C,$A8,'SEDS 2022'!$B:$B,$A$1)</f>
        <v>73776</v>
      </c>
      <c r="G8" s="82">
        <f t="shared" si="0"/>
        <v>1.1304241235596959</v>
      </c>
      <c r="H8" t="s">
        <v>122</v>
      </c>
    </row>
    <row r="9" spans="1:8">
      <c r="A9" t="s">
        <v>4055</v>
      </c>
      <c r="C9" t="s">
        <v>4207</v>
      </c>
      <c r="D9" t="s">
        <v>4208</v>
      </c>
      <c r="E9" s="107">
        <f>SUMIFS('SEDS 2022'!F:F,'SEDS 2022'!$C:$C,$A9,'SEDS 2022'!$B:$B,$A$1)</f>
        <v>229</v>
      </c>
      <c r="F9" s="107">
        <f>SUMIFS('SEDS 2022'!G:G,'SEDS 2022'!$C:$C,$A9,'SEDS 2022'!$B:$B,$A$1)</f>
        <v>259</v>
      </c>
      <c r="G9" s="82">
        <f t="shared" si="0"/>
        <v>1.1310043668122272</v>
      </c>
    </row>
    <row r="10" spans="1:8">
      <c r="A10" t="s">
        <v>4004</v>
      </c>
      <c r="C10" t="s">
        <v>4209</v>
      </c>
      <c r="D10" t="s">
        <v>4210</v>
      </c>
      <c r="E10" s="107">
        <f>SUMIFS('SEDS 2022'!F:F,'SEDS 2022'!$C:$C,$A10,'SEDS 2022'!$B:$B,$A$1)</f>
        <v>10777</v>
      </c>
      <c r="F10" s="107">
        <f>SUMIFS('SEDS 2022'!G:G,'SEDS 2022'!$C:$C,$A10,'SEDS 2022'!$B:$B,$A$1)</f>
        <v>9797</v>
      </c>
      <c r="G10" s="82">
        <f t="shared" si="0"/>
        <v>0.90906560267235781</v>
      </c>
    </row>
    <row r="11" spans="1:8">
      <c r="A11" t="s">
        <v>3892</v>
      </c>
      <c r="C11" t="s">
        <v>4211</v>
      </c>
      <c r="D11" t="s">
        <v>4212</v>
      </c>
      <c r="E11" s="107">
        <f>SUMIFS('SEDS 2022'!F:F,'SEDS 2022'!$C:$C,$A11,'SEDS 2022'!$B:$B,$A$1)</f>
        <v>94489</v>
      </c>
      <c r="F11" s="107">
        <f>SUMIFS('SEDS 2022'!G:G,'SEDS 2022'!$C:$C,$A11,'SEDS 2022'!$B:$B,$A$1)</f>
        <v>124505</v>
      </c>
      <c r="G11" s="82">
        <f t="shared" si="0"/>
        <v>1.3176666066949592</v>
      </c>
      <c r="H11" t="s">
        <v>124</v>
      </c>
    </row>
    <row r="12" spans="1:8">
      <c r="A12" t="s">
        <v>3993</v>
      </c>
      <c r="C12" t="s">
        <v>4213</v>
      </c>
      <c r="D12" t="s">
        <v>4214</v>
      </c>
      <c r="E12" s="107">
        <f>SUMIFS('SEDS 2022'!F:F,'SEDS 2022'!$C:$C,$A12,'SEDS 2022'!$B:$B,$A$1)</f>
        <v>258990</v>
      </c>
      <c r="F12" s="107">
        <f>SUMIFS('SEDS 2022'!G:G,'SEDS 2022'!$C:$C,$A12,'SEDS 2022'!$B:$B,$A$1)</f>
        <v>288659</v>
      </c>
      <c r="G12" s="82">
        <f t="shared" si="0"/>
        <v>1.1145565465848102</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1.1145565465848102</v>
      </c>
      <c r="E2">
        <f>$D$2*INDEX('AEO 2023 Table 7'!18:18,MATCH(E$1,'AEO 2023 Table 7'!1:1,0))/INDEX('AEO 2023 Table 7'!18:18,MATCH($D$1,'AEO 2023 Table 7'!1:1,0))</f>
        <v>1.1373160436632137</v>
      </c>
      <c r="F2">
        <f>$D$2*INDEX('AEO 2023 Table 7'!18:18,MATCH(F$1,'AEO 2023 Table 7'!1:1,0))/INDEX('AEO 2023 Table 7'!18:18,MATCH($D$1,'AEO 2023 Table 7'!1:1,0))</f>
        <v>1.1456058227356767</v>
      </c>
      <c r="G2">
        <f>$D$2*INDEX('AEO 2023 Table 7'!18:18,MATCH(G$1,'AEO 2023 Table 7'!1:1,0))/INDEX('AEO 2023 Table 7'!18:18,MATCH($D$1,'AEO 2023 Table 7'!1:1,0))</f>
        <v>1.1498603383679715</v>
      </c>
      <c r="H2">
        <f>$D$2*INDEX('AEO 2023 Table 7'!18:18,MATCH(H$1,'AEO 2023 Table 7'!1:1,0))/INDEX('AEO 2023 Table 7'!18:18,MATCH($D$1,'AEO 2023 Table 7'!1:1,0))</f>
        <v>1.1580443671876635</v>
      </c>
      <c r="I2">
        <f>$D$2*INDEX('AEO 2023 Table 7'!18:18,MATCH(I$1,'AEO 2023 Table 7'!1:1,0))/INDEX('AEO 2023 Table 7'!18:18,MATCH($D$1,'AEO 2023 Table 7'!1:1,0))</f>
        <v>1.1689011536303098</v>
      </c>
      <c r="J2">
        <f>$D$2*INDEX('AEO 2023 Table 7'!18:18,MATCH(J$1,'AEO 2023 Table 7'!1:1,0))/INDEX('AEO 2023 Table 7'!18:18,MATCH($D$1,'AEO 2023 Table 7'!1:1,0))</f>
        <v>1.1789455280393351</v>
      </c>
      <c r="K2">
        <f>$D$2*INDEX('AEO 2023 Table 7'!18:18,MATCH(K$1,'AEO 2023 Table 7'!1:1,0))/INDEX('AEO 2023 Table 7'!18:18,MATCH($D$1,'AEO 2023 Table 7'!1:1,0))</f>
        <v>1.1867912513047665</v>
      </c>
      <c r="L2">
        <f>$D$2*INDEX('AEO 2023 Table 7'!18:18,MATCH(L$1,'AEO 2023 Table 7'!1:1,0))/INDEX('AEO 2023 Table 7'!18:18,MATCH($D$1,'AEO 2023 Table 7'!1:1,0))</f>
        <v>1.192777107213868</v>
      </c>
      <c r="M2">
        <f>$D$2*INDEX('AEO 2023 Table 7'!18:18,MATCH(M$1,'AEO 2023 Table 7'!1:1,0))/INDEX('AEO 2023 Table 7'!18:18,MATCH($D$1,'AEO 2023 Table 7'!1:1,0))</f>
        <v>1.1978461402809799</v>
      </c>
      <c r="N2">
        <f>$D$2*INDEX('AEO 2023 Table 7'!18:18,MATCH(N$1,'AEO 2023 Table 7'!1:1,0))/INDEX('AEO 2023 Table 7'!18:18,MATCH($D$1,'AEO 2023 Table 7'!1:1,0))</f>
        <v>1.2021098434748518</v>
      </c>
      <c r="O2">
        <f>$D$2*INDEX('AEO 2023 Table 7'!18:18,MATCH(O$1,'AEO 2023 Table 7'!1:1,0))/INDEX('AEO 2023 Table 7'!18:18,MATCH($D$1,'AEO 2023 Table 7'!1:1,0))</f>
        <v>1.2082671968747782</v>
      </c>
      <c r="P2">
        <f>$D$2*INDEX('AEO 2023 Table 7'!18:18,MATCH(P$1,'AEO 2023 Table 7'!1:1,0))/INDEX('AEO 2023 Table 7'!18:18,MATCH($D$1,'AEO 2023 Table 7'!1:1,0))</f>
        <v>1.2161301463281737</v>
      </c>
      <c r="Q2">
        <f>$D$2*INDEX('AEO 2023 Table 7'!18:18,MATCH(Q$1,'AEO 2023 Table 7'!1:1,0))/INDEX('AEO 2023 Table 7'!18:18,MATCH($D$1,'AEO 2023 Table 7'!1:1,0))</f>
        <v>1.2233112209740615</v>
      </c>
      <c r="R2">
        <f>$D$2*INDEX('AEO 2023 Table 7'!18:18,MATCH(R$1,'AEO 2023 Table 7'!1:1,0))/INDEX('AEO 2023 Table 7'!18:18,MATCH($D$1,'AEO 2023 Table 7'!1:1,0))</f>
        <v>1.2291453896064954</v>
      </c>
      <c r="S2">
        <f>$D$2*INDEX('AEO 2023 Table 7'!18:18,MATCH(S$1,'AEO 2023 Table 7'!1:1,0))/INDEX('AEO 2023 Table 7'!18:18,MATCH($D$1,'AEO 2023 Table 7'!1:1,0))</f>
        <v>1.2359256654044606</v>
      </c>
      <c r="T2">
        <f>$D$2*INDEX('AEO 2023 Table 7'!18:18,MATCH(T$1,'AEO 2023 Table 7'!1:1,0))/INDEX('AEO 2023 Table 7'!18:18,MATCH($D$1,'AEO 2023 Table 7'!1:1,0))</f>
        <v>1.2435765396887226</v>
      </c>
      <c r="U2">
        <f>$D$2*INDEX('AEO 2023 Table 7'!18:18,MATCH(U$1,'AEO 2023 Table 7'!1:1,0))/INDEX('AEO 2023 Table 7'!18:18,MATCH($D$1,'AEO 2023 Table 7'!1:1,0))</f>
        <v>1.2512851221926569</v>
      </c>
      <c r="V2">
        <f>$D$2*INDEX('AEO 2023 Table 7'!18:18,MATCH(V$1,'AEO 2023 Table 7'!1:1,0))/INDEX('AEO 2023 Table 7'!18:18,MATCH($D$1,'AEO 2023 Table 7'!1:1,0))</f>
        <v>1.2600902549489938</v>
      </c>
      <c r="W2">
        <f>$D$2*INDEX('AEO 2023 Table 7'!18:18,MATCH(W$1,'AEO 2023 Table 7'!1:1,0))/INDEX('AEO 2023 Table 7'!18:18,MATCH($D$1,'AEO 2023 Table 7'!1:1,0))</f>
        <v>1.2691130135132531</v>
      </c>
      <c r="X2">
        <f>$D$2*INDEX('AEO 2023 Table 7'!18:18,MATCH(X$1,'AEO 2023 Table 7'!1:1,0))/INDEX('AEO 2023 Table 7'!18:18,MATCH($D$1,'AEO 2023 Table 7'!1:1,0))</f>
        <v>1.2785225030352625</v>
      </c>
      <c r="Y2">
        <f>$D$2*INDEX('AEO 2023 Table 7'!18:18,MATCH(Y$1,'AEO 2023 Table 7'!1:1,0))/INDEX('AEO 2023 Table 7'!18:18,MATCH($D$1,'AEO 2023 Table 7'!1:1,0))</f>
        <v>1.2876609649786688</v>
      </c>
      <c r="Z2">
        <f>$D$2*INDEX('AEO 2023 Table 7'!18:18,MATCH(Z$1,'AEO 2023 Table 7'!1:1,0))/INDEX('AEO 2023 Table 7'!18:18,MATCH($D$1,'AEO 2023 Table 7'!1:1,0))</f>
        <v>1.2971243341123666</v>
      </c>
      <c r="AA2">
        <f>$D$2*INDEX('AEO 2023 Table 7'!18:18,MATCH(AA$1,'AEO 2023 Table 7'!1:1,0))/INDEX('AEO 2023 Table 7'!18:18,MATCH($D$1,'AEO 2023 Table 7'!1:1,0))</f>
        <v>1.3071845952649532</v>
      </c>
      <c r="AB2">
        <f>$D$2*INDEX('AEO 2023 Table 7'!18:18,MATCH(AB$1,'AEO 2023 Table 7'!1:1,0))/INDEX('AEO 2023 Table 7'!18:18,MATCH($D$1,'AEO 2023 Table 7'!1:1,0))</f>
        <v>1.3188735083087775</v>
      </c>
      <c r="AC2">
        <f>$D$2*INDEX('AEO 2023 Table 7'!18:18,MATCH(AC$1,'AEO 2023 Table 7'!1:1,0))/INDEX('AEO 2023 Table 7'!18:18,MATCH($D$1,'AEO 2023 Table 7'!1:1,0))</f>
        <v>1.3314223011477229</v>
      </c>
      <c r="AD2">
        <f>$D$2*INDEX('AEO 2023 Table 7'!18:18,MATCH(AD$1,'AEO 2023 Table 7'!1:1,0))/INDEX('AEO 2023 Table 7'!18:18,MATCH($D$1,'AEO 2023 Table 7'!1:1,0))</f>
        <v>1.344368926221996</v>
      </c>
      <c r="AE2">
        <f>$D$2*INDEX('AEO 2023 Table 7'!18:18,MATCH(AE$1,'AEO 2023 Table 7'!1:1,0))/INDEX('AEO 2023 Table 7'!18:18,MATCH($D$1,'AEO 2023 Table 7'!1:1,0))</f>
        <v>1.3574859002438979</v>
      </c>
      <c r="AF2">
        <f>$D$2*INDEX('AEO 2023 Table 7'!18:18,MATCH(AF$1,'AEO 2023 Table 7'!1:1,0))/INDEX('AEO 2023 Table 7'!18:18,MATCH($D$1,'AEO 2023 Table 7'!1:1,0))</f>
        <v>1.3718007730673745</v>
      </c>
    </row>
    <row r="3" spans="1:32">
      <c r="A3" t="s">
        <v>124</v>
      </c>
      <c r="B3">
        <f>INDEX('AEO 2021 Table 7'!22:22,MATCH(B$1,'AEO 2021 Table 7'!1:1,0))/INDEX('AEO 2021 Table 7'!22:22,MATCH(B$1,'AEO 2021 Table 7'!1:1,0))</f>
        <v>1</v>
      </c>
      <c r="C3">
        <v>1</v>
      </c>
      <c r="D3" s="108">
        <f>'seds growth'!G11</f>
        <v>1.3176666066949592</v>
      </c>
      <c r="E3">
        <f>$D$3*INDEX('AEO 2023 Table 7'!22:22,MATCH(E$1,'AEO 2023 Table 7'!1:1,0))/INDEX('AEO 2023 Table 7'!22:22,MATCH($D$1,'AEO 2023 Table 7'!1:1,0))</f>
        <v>1.4033438531557945</v>
      </c>
      <c r="F3">
        <f>$D$3*INDEX('AEO 2023 Table 7'!22:22,MATCH(F$1,'AEO 2023 Table 7'!1:1,0))/INDEX('AEO 2023 Table 7'!22:22,MATCH($D$1,'AEO 2023 Table 7'!1:1,0))</f>
        <v>1.4520478894851043</v>
      </c>
      <c r="G3">
        <f>$D$3*INDEX('AEO 2023 Table 7'!22:22,MATCH(G$1,'AEO 2023 Table 7'!1:1,0))/INDEX('AEO 2023 Table 7'!22:22,MATCH($D$1,'AEO 2023 Table 7'!1:1,0))</f>
        <v>1.482258044334464</v>
      </c>
      <c r="H3">
        <f>$D$3*INDEX('AEO 2023 Table 7'!22:22,MATCH(H$1,'AEO 2023 Table 7'!1:1,0))/INDEX('AEO 2023 Table 7'!22:22,MATCH($D$1,'AEO 2023 Table 7'!1:1,0))</f>
        <v>1.5042992490683473</v>
      </c>
      <c r="I3">
        <f>$D$3*INDEX('AEO 2023 Table 7'!22:22,MATCH(I$1,'AEO 2023 Table 7'!1:1,0))/INDEX('AEO 2023 Table 7'!22:22,MATCH($D$1,'AEO 2023 Table 7'!1:1,0))</f>
        <v>1.5208357300765907</v>
      </c>
      <c r="J3">
        <f>$D$3*INDEX('AEO 2023 Table 7'!22:22,MATCH(J$1,'AEO 2023 Table 7'!1:1,0))/INDEX('AEO 2023 Table 7'!22:22,MATCH($D$1,'AEO 2023 Table 7'!1:1,0))</f>
        <v>1.5334641984576491</v>
      </c>
      <c r="K3">
        <f>$D$3*INDEX('AEO 2023 Table 7'!22:22,MATCH(K$1,'AEO 2023 Table 7'!1:1,0))/INDEX('AEO 2023 Table 7'!22:22,MATCH($D$1,'AEO 2023 Table 7'!1:1,0))</f>
        <v>1.5429030593150763</v>
      </c>
      <c r="L3">
        <f>$D$3*INDEX('AEO 2023 Table 7'!22:22,MATCH(L$1,'AEO 2023 Table 7'!1:1,0))/INDEX('AEO 2023 Table 7'!22:22,MATCH($D$1,'AEO 2023 Table 7'!1:1,0))</f>
        <v>1.5498504654417313</v>
      </c>
      <c r="M3">
        <f>$D$3*INDEX('AEO 2023 Table 7'!22:22,MATCH(M$1,'AEO 2023 Table 7'!1:1,0))/INDEX('AEO 2023 Table 7'!22:22,MATCH($D$1,'AEO 2023 Table 7'!1:1,0))</f>
        <v>1.5546250697128028</v>
      </c>
      <c r="N3">
        <f>$D$3*INDEX('AEO 2023 Table 7'!22:22,MATCH(N$1,'AEO 2023 Table 7'!1:1,0))/INDEX('AEO 2023 Table 7'!22:22,MATCH($D$1,'AEO 2023 Table 7'!1:1,0))</f>
        <v>1.5584656046744656</v>
      </c>
      <c r="O3">
        <f>$D$3*INDEX('AEO 2023 Table 7'!22:22,MATCH(O$1,'AEO 2023 Table 7'!1:1,0))/INDEX('AEO 2023 Table 7'!22:22,MATCH($D$1,'AEO 2023 Table 7'!1:1,0))</f>
        <v>1.5618808110747149</v>
      </c>
      <c r="P3">
        <f>$D$3*INDEX('AEO 2023 Table 7'!22:22,MATCH(P$1,'AEO 2023 Table 7'!1:1,0))/INDEX('AEO 2023 Table 7'!22:22,MATCH($D$1,'AEO 2023 Table 7'!1:1,0))</f>
        <v>1.565215699078522</v>
      </c>
      <c r="Q3">
        <f>$D$3*INDEX('AEO 2023 Table 7'!22:22,MATCH(Q$1,'AEO 2023 Table 7'!1:1,0))/INDEX('AEO 2023 Table 7'!22:22,MATCH($D$1,'AEO 2023 Table 7'!1:1,0))</f>
        <v>1.5678971290441102</v>
      </c>
      <c r="R3">
        <f>$D$3*INDEX('AEO 2023 Table 7'!22:22,MATCH(R$1,'AEO 2023 Table 7'!1:1,0))/INDEX('AEO 2023 Table 7'!22:22,MATCH($D$1,'AEO 2023 Table 7'!1:1,0))</f>
        <v>1.5701990741104277</v>
      </c>
      <c r="S3">
        <f>$D$3*INDEX('AEO 2023 Table 7'!22:22,MATCH(S$1,'AEO 2023 Table 7'!1:1,0))/INDEX('AEO 2023 Table 7'!22:22,MATCH($D$1,'AEO 2023 Table 7'!1:1,0))</f>
        <v>1.572202062931499</v>
      </c>
      <c r="T3">
        <f>$D$3*INDEX('AEO 2023 Table 7'!22:22,MATCH(T$1,'AEO 2023 Table 7'!1:1,0))/INDEX('AEO 2023 Table 7'!22:22,MATCH($D$1,'AEO 2023 Table 7'!1:1,0))</f>
        <v>1.5731306355069701</v>
      </c>
      <c r="U3">
        <f>$D$3*INDEX('AEO 2023 Table 7'!22:22,MATCH(U$1,'AEO 2023 Table 7'!1:1,0))/INDEX('AEO 2023 Table 7'!22:22,MATCH($D$1,'AEO 2023 Table 7'!1:1,0))</f>
        <v>1.5735088663699464</v>
      </c>
      <c r="V3">
        <f>$D$3*INDEX('AEO 2023 Table 7'!22:22,MATCH(V$1,'AEO 2023 Table 7'!1:1,0))/INDEX('AEO 2023 Table 7'!22:22,MATCH($D$1,'AEO 2023 Table 7'!1:1,0))</f>
        <v>1.5735045110343129</v>
      </c>
      <c r="W3">
        <f>$D$3*INDEX('AEO 2023 Table 7'!22:22,MATCH(W$1,'AEO 2023 Table 7'!1:1,0))/INDEX('AEO 2023 Table 7'!22:22,MATCH($D$1,'AEO 2023 Table 7'!1:1,0))</f>
        <v>1.5731110364966192</v>
      </c>
      <c r="X3">
        <f>$D$3*INDEX('AEO 2023 Table 7'!22:22,MATCH(X$1,'AEO 2023 Table 7'!1:1,0))/INDEX('AEO 2023 Table 7'!22:22,MATCH($D$1,'AEO 2023 Table 7'!1:1,0))</f>
        <v>1.572515331710741</v>
      </c>
      <c r="Y3">
        <f>$D$3*INDEX('AEO 2023 Table 7'!22:22,MATCH(Y$1,'AEO 2023 Table 7'!1:1,0))/INDEX('AEO 2023 Table 7'!22:22,MATCH($D$1,'AEO 2023 Table 7'!1:1,0))</f>
        <v>1.5713633304172687</v>
      </c>
      <c r="Z3">
        <f>$D$3*INDEX('AEO 2023 Table 7'!22:22,MATCH(Z$1,'AEO 2023 Table 7'!1:1,0))/INDEX('AEO 2023 Table 7'!22:22,MATCH($D$1,'AEO 2023 Table 7'!1:1,0))</f>
        <v>1.5702421543872029</v>
      </c>
      <c r="AA3">
        <f>$D$3*INDEX('AEO 2023 Table 7'!22:22,MATCH(AA$1,'AEO 2023 Table 7'!1:1,0))/INDEX('AEO 2023 Table 7'!22:22,MATCH($D$1,'AEO 2023 Table 7'!1:1,0))</f>
        <v>1.5689046458325389</v>
      </c>
      <c r="AB3">
        <f>$D$3*INDEX('AEO 2023 Table 7'!22:22,MATCH(AB$1,'AEO 2023 Table 7'!1:1,0))/INDEX('AEO 2023 Table 7'!22:22,MATCH($D$1,'AEO 2023 Table 7'!1:1,0))</f>
        <v>1.5680101124578041</v>
      </c>
      <c r="AC3">
        <f>$D$3*INDEX('AEO 2023 Table 7'!22:22,MATCH(AC$1,'AEO 2023 Table 7'!1:1,0))/INDEX('AEO 2023 Table 7'!22:22,MATCH($D$1,'AEO 2023 Table 7'!1:1,0))</f>
        <v>1.5664649820498089</v>
      </c>
      <c r="AD3">
        <f>$D$3*INDEX('AEO 2023 Table 7'!22:22,MATCH(AD$1,'AEO 2023 Table 7'!1:1,0))/INDEX('AEO 2023 Table 7'!22:22,MATCH($D$1,'AEO 2023 Table 7'!1:1,0))</f>
        <v>1.5650500161036622</v>
      </c>
      <c r="AE3">
        <f>$D$3*INDEX('AEO 2023 Table 7'!22:22,MATCH(AE$1,'AEO 2023 Table 7'!1:1,0))/INDEX('AEO 2023 Table 7'!22:22,MATCH($D$1,'AEO 2023 Table 7'!1:1,0))</f>
        <v>1.5633578780996364</v>
      </c>
      <c r="AF3">
        <f>$D$3*INDEX('AEO 2023 Table 7'!22:22,MATCH(AF$1,'AEO 2023 Table 7'!1:1,0))/INDEX('AEO 2023 Table 7'!22:22,MATCH($D$1,'AEO 2023 Table 7'!1:1,0))</f>
        <v>1.5618828761045409</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1.1304241235596959</v>
      </c>
      <c r="E4">
        <f>$D$4*'AEO 2023 Table 7'!G65/'AEO 2023 Table 7'!$F$65*'calibration multiplier'!$E$3</f>
        <v>1.2132495964476777</v>
      </c>
      <c r="F4">
        <f>$D$4*'AEO 2023 Table 7'!H65/'AEO 2023 Table 7'!$F$65*'calibration multiplier'!$E$3</f>
        <v>1.2306064051043506</v>
      </c>
      <c r="G4">
        <f>$D$4*'AEO 2023 Table 7'!I65/'AEO 2023 Table 7'!$F$65*'calibration multiplier'!$E$3</f>
        <v>1.232989210391759</v>
      </c>
      <c r="H4">
        <f>$D$4*'AEO 2023 Table 7'!J65/'AEO 2023 Table 7'!$F$65*'calibration multiplier'!$E$3</f>
        <v>1.2486327223556573</v>
      </c>
      <c r="I4">
        <f>$D$4*'AEO 2023 Table 7'!K65/'AEO 2023 Table 7'!$F$65*'calibration multiplier'!$E$3</f>
        <v>1.2640915144783855</v>
      </c>
      <c r="J4">
        <f>$D$4*'AEO 2023 Table 7'!L65/'AEO 2023 Table 7'!$F$65*'calibration multiplier'!$E$3</f>
        <v>1.276322145883372</v>
      </c>
      <c r="K4">
        <f>$D$4*'AEO 2023 Table 7'!M65/'AEO 2023 Table 7'!$F$65*'calibration multiplier'!$E$3</f>
        <v>1.2854193964017853</v>
      </c>
      <c r="L4">
        <f>$D$4*'AEO 2023 Table 7'!N65/'AEO 2023 Table 7'!$F$65*'calibration multiplier'!$E$3</f>
        <v>1.2918039271566391</v>
      </c>
      <c r="M4">
        <f>$D$4*'AEO 2023 Table 7'!O65/'AEO 2023 Table 7'!$F$65*'calibration multiplier'!$E$3</f>
        <v>1.2981945076879502</v>
      </c>
      <c r="N4">
        <f>$D$4*'AEO 2023 Table 7'!P65/'AEO 2023 Table 7'!$F$65*'calibration multiplier'!$E$3</f>
        <v>1.3083395794888086</v>
      </c>
      <c r="O4">
        <f>$D$4*'AEO 2023 Table 7'!Q65/'AEO 2023 Table 7'!$F$65*'calibration multiplier'!$E$3</f>
        <v>1.319031954399859</v>
      </c>
      <c r="P4">
        <f>$D$4*'AEO 2023 Table 7'!R65/'AEO 2023 Table 7'!$F$65*'calibration multiplier'!$E$3</f>
        <v>1.3286934474025451</v>
      </c>
      <c r="Q4">
        <f>$D$4*'AEO 2023 Table 7'!S65/'AEO 2023 Table 7'!$F$65*'calibration multiplier'!$E$3</f>
        <v>1.3401964923589054</v>
      </c>
      <c r="R4">
        <f>$D$4*'AEO 2023 Table 7'!T65/'AEO 2023 Table 7'!$F$65*'calibration multiplier'!$E$3</f>
        <v>1.3550793457628758</v>
      </c>
      <c r="S4">
        <f>$D$4*'AEO 2023 Table 7'!U65/'AEO 2023 Table 7'!$F$65*'calibration multiplier'!$E$3</f>
        <v>1.3728535889951188</v>
      </c>
      <c r="T4">
        <f>$D$4*'AEO 2023 Table 7'!V65/'AEO 2023 Table 7'!$F$65*'calibration multiplier'!$E$3</f>
        <v>1.3915179560034803</v>
      </c>
      <c r="U4">
        <f>$D$4*'AEO 2023 Table 7'!W65/'AEO 2023 Table 7'!$F$65*'calibration multiplier'!$E$3</f>
        <v>1.4110046892916366</v>
      </c>
      <c r="V4">
        <f>$D$4*'AEO 2023 Table 7'!X65/'AEO 2023 Table 7'!$F$65*'calibration multiplier'!$E$3</f>
        <v>1.4336534390749318</v>
      </c>
      <c r="W4">
        <f>$D$4*'AEO 2023 Table 7'!Y65/'AEO 2023 Table 7'!$F$65*'calibration multiplier'!$E$3</f>
        <v>1.4553354345803127</v>
      </c>
      <c r="X4">
        <f>$D$4*'AEO 2023 Table 7'!Z65/'AEO 2023 Table 7'!$F$65*'calibration multiplier'!$E$3</f>
        <v>1.4773949361366439</v>
      </c>
      <c r="Y4">
        <f>$D$4*'AEO 2023 Table 7'!AA65/'AEO 2023 Table 7'!$F$65*'calibration multiplier'!$E$3</f>
        <v>1.499789998627153</v>
      </c>
      <c r="Z4">
        <f>$D$4*'AEO 2023 Table 7'!AB65/'AEO 2023 Table 7'!$F$65*'calibration multiplier'!$E$3</f>
        <v>1.522127789900531</v>
      </c>
      <c r="AA4">
        <f>$D$4*'AEO 2023 Table 7'!AC65/'AEO 2023 Table 7'!$F$65*'calibration multiplier'!$E$3</f>
        <v>1.5438702831704874</v>
      </c>
      <c r="AB4">
        <f>$D$4*'AEO 2023 Table 7'!AD65/'AEO 2023 Table 7'!$F$65*'calibration multiplier'!$E$3</f>
        <v>1.5650505505483234</v>
      </c>
      <c r="AC4">
        <f>$D$4*'AEO 2023 Table 7'!AE65/'AEO 2023 Table 7'!$F$65*'calibration multiplier'!$E$3</f>
        <v>1.5877589914593331</v>
      </c>
      <c r="AD4">
        <f>$D$4*'AEO 2023 Table 7'!AF65/'AEO 2023 Table 7'!$F$65*'calibration multiplier'!$E$3</f>
        <v>1.6106940973282848</v>
      </c>
      <c r="AE4">
        <f>$D$4*'AEO 2023 Table 7'!AG65/'AEO 2023 Table 7'!$F$65*'calibration multiplier'!$E$3</f>
        <v>1.6332988854026553</v>
      </c>
      <c r="AF4">
        <f>$D$4*'AEO 2023 Table 7'!AH65/'AEO 2023 Table 7'!$F$65*'calibration multiplier'!$E$3</f>
        <v>1.6585091105380716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1.1145565465848102</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1.1121754384991367</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1.1103036936219342</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1.1171583151424409</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1.1287112733543261</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1.1384430368011726</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1.1470917761932893</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1.1550976331755709</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1.1636629195430332</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1.1736890848885881</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1.1878376943380893</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1.2013101097042502</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1.2138786886890445</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1.2276166577627539</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1.2400905686362</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1.2550324751521793</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1.2700016793865034</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1.2840746257626439</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1.299961164888628</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1.3165213186749967</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1.3334359199436281</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1.3499462518702154</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1.3656902696557045</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1.3812288826820531</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1.3983840092682807</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1.416169595688215</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1.4332204083428253</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1.4514157847277047</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1.4724355728680136</v>
      </c>
    </row>
    <row r="3" spans="1:32">
      <c r="A3" t="s">
        <v>124</v>
      </c>
      <c r="B3">
        <v>1</v>
      </c>
      <c r="C3">
        <v>1</v>
      </c>
      <c r="D3" s="108">
        <f>'seds growth'!G11</f>
        <v>1.3176666066949592</v>
      </c>
      <c r="E3">
        <f>$D$3*INDEX('AEO 2023 Table 49'!50:50,MATCH(E1,'AEO 2023 Table 49'!13:13,0))/INDEX('AEO 2023 Table 49'!50:50,MATCH($D$1,'AEO 2023 Table 49'!13:13,0))</f>
        <v>1.2970452638007675</v>
      </c>
      <c r="F3">
        <f>$D$3*INDEX('AEO 2023 Table 49'!50:50,MATCH(F1,'AEO 2023 Table 49'!13:13,0))/INDEX('AEO 2023 Table 49'!50:50,MATCH($D$1,'AEO 2023 Table 49'!13:13,0))</f>
        <v>1.2808414464665829</v>
      </c>
      <c r="G3">
        <f>$D$3*INDEX('AEO 2023 Table 49'!50:50,MATCH(G1,'AEO 2023 Table 49'!13:13,0))/INDEX('AEO 2023 Table 49'!50:50,MATCH($D$1,'AEO 2023 Table 49'!13:13,0))</f>
        <v>1.2795604462369001</v>
      </c>
      <c r="H3">
        <f>$D$3*INDEX('AEO 2023 Table 49'!50:50,MATCH(H1,'AEO 2023 Table 49'!13:13,0))/INDEX('AEO 2023 Table 49'!50:50,MATCH($D$1,'AEO 2023 Table 49'!13:13,0))</f>
        <v>1.2875751291542281</v>
      </c>
      <c r="I3">
        <f>$D$3*INDEX('AEO 2023 Table 49'!50:50,MATCH(I1,'AEO 2023 Table 49'!13:13,0))/INDEX('AEO 2023 Table 49'!50:50,MATCH($D$1,'AEO 2023 Table 49'!13:13,0))</f>
        <v>1.2932771085916395</v>
      </c>
      <c r="J3">
        <f>$D$3*INDEX('AEO 2023 Table 49'!50:50,MATCH(J1,'AEO 2023 Table 49'!13:13,0))/INDEX('AEO 2023 Table 49'!50:50,MATCH($D$1,'AEO 2023 Table 49'!13:13,0))</f>
        <v>1.2974159811665598</v>
      </c>
      <c r="K3">
        <f>$D$3*INDEX('AEO 2023 Table 49'!50:50,MATCH(K1,'AEO 2023 Table 49'!13:13,0))/INDEX('AEO 2023 Table 49'!50:50,MATCH($D$1,'AEO 2023 Table 49'!13:13,0))</f>
        <v>1.2982453922876684</v>
      </c>
      <c r="L3">
        <f>$D$3*INDEX('AEO 2023 Table 49'!50:50,MATCH(L1,'AEO 2023 Table 49'!13:13,0))/INDEX('AEO 2023 Table 49'!50:50,MATCH($D$1,'AEO 2023 Table 49'!13:13,0))</f>
        <v>1.2985446966764806</v>
      </c>
      <c r="M3">
        <f>$D$3*INDEX('AEO 2023 Table 49'!50:50,MATCH(M1,'AEO 2023 Table 49'!13:13,0))/INDEX('AEO 2023 Table 49'!50:50,MATCH($D$1,'AEO 2023 Table 49'!13:13,0))</f>
        <v>1.2988861567122845</v>
      </c>
      <c r="N3">
        <f>$D$3*INDEX('AEO 2023 Table 49'!50:50,MATCH(N1,'AEO 2023 Table 49'!13:13,0))/INDEX('AEO 2023 Table 49'!50:50,MATCH($D$1,'AEO 2023 Table 49'!13:13,0))</f>
        <v>1.301817161810102</v>
      </c>
      <c r="O3">
        <f>$D$3*INDEX('AEO 2023 Table 49'!50:50,MATCH(O1,'AEO 2023 Table 49'!13:13,0))/INDEX('AEO 2023 Table 49'!50:50,MATCH($D$1,'AEO 2023 Table 49'!13:13,0))</f>
        <v>1.3017949034029466</v>
      </c>
      <c r="P3">
        <f>$D$3*INDEX('AEO 2023 Table 49'!50:50,MATCH(P1,'AEO 2023 Table 49'!13:13,0))/INDEX('AEO 2023 Table 49'!50:50,MATCH($D$1,'AEO 2023 Table 49'!13:13,0))</f>
        <v>1.2982521656661601</v>
      </c>
      <c r="Q3">
        <f>$D$3*INDEX('AEO 2023 Table 49'!50:50,MATCH(Q1,'AEO 2023 Table 49'!13:13,0))/INDEX('AEO 2023 Table 49'!50:50,MATCH($D$1,'AEO 2023 Table 49'!13:13,0))</f>
        <v>1.2952942714539348</v>
      </c>
      <c r="R3">
        <f>$D$3*INDEX('AEO 2023 Table 49'!50:50,MATCH(R1,'AEO 2023 Table 49'!13:13,0))/INDEX('AEO 2023 Table 49'!50:50,MATCH($D$1,'AEO 2023 Table 49'!13:13,0))</f>
        <v>1.2901005702855641</v>
      </c>
      <c r="S3">
        <f>$D$3*INDEX('AEO 2023 Table 49'!50:50,MATCH(S1,'AEO 2023 Table 49'!13:13,0))/INDEX('AEO 2023 Table 49'!50:50,MATCH($D$1,'AEO 2023 Table 49'!13:13,0))</f>
        <v>1.2890875731191145</v>
      </c>
      <c r="T3">
        <f>$D$3*INDEX('AEO 2023 Table 49'!50:50,MATCH(T1,'AEO 2023 Table 49'!13:13,0))/INDEX('AEO 2023 Table 49'!50:50,MATCH($D$1,'AEO 2023 Table 49'!13:13,0))</f>
        <v>1.2890052987724621</v>
      </c>
      <c r="U3">
        <f>$D$3*INDEX('AEO 2023 Table 49'!50:50,MATCH(U1,'AEO 2023 Table 49'!13:13,0))/INDEX('AEO 2023 Table 49'!50:50,MATCH($D$1,'AEO 2023 Table 49'!13:13,0))</f>
        <v>1.2874936089714657</v>
      </c>
      <c r="V3">
        <f>$D$3*INDEX('AEO 2023 Table 49'!50:50,MATCH(V1,'AEO 2023 Table 49'!13:13,0))/INDEX('AEO 2023 Table 49'!50:50,MATCH($D$1,'AEO 2023 Table 49'!13:13,0))</f>
        <v>1.2873659508744406</v>
      </c>
      <c r="W3">
        <f>$D$3*INDEX('AEO 2023 Table 49'!50:50,MATCH(W1,'AEO 2023 Table 49'!13:13,0))/INDEX('AEO 2023 Table 49'!50:50,MATCH($D$1,'AEO 2023 Table 49'!13:13,0))</f>
        <v>1.2863116579488003</v>
      </c>
      <c r="X3">
        <f>$D$3*INDEX('AEO 2023 Table 49'!50:50,MATCH(X1,'AEO 2023 Table 49'!13:13,0))/INDEX('AEO 2023 Table 49'!50:50,MATCH($D$1,'AEO 2023 Table 49'!13:13,0))</f>
        <v>1.286089785751569</v>
      </c>
      <c r="Y3">
        <f>$D$3*INDEX('AEO 2023 Table 49'!50:50,MATCH(Y1,'AEO 2023 Table 49'!13:13,0))/INDEX('AEO 2023 Table 49'!50:50,MATCH($D$1,'AEO 2023 Table 49'!13:13,0))</f>
        <v>1.2850851830635623</v>
      </c>
      <c r="Z3">
        <f>$D$3*INDEX('AEO 2023 Table 49'!50:50,MATCH(Z1,'AEO 2023 Table 49'!13:13,0))/INDEX('AEO 2023 Table 49'!50:50,MATCH($D$1,'AEO 2023 Table 49'!13:13,0))</f>
        <v>1.2832429932720848</v>
      </c>
      <c r="AA3">
        <f>$D$3*INDEX('AEO 2023 Table 49'!50:50,MATCH(AA1,'AEO 2023 Table 49'!13:13,0))/INDEX('AEO 2023 Table 49'!50:50,MATCH($D$1,'AEO 2023 Table 49'!13:13,0))</f>
        <v>1.2804689036012806</v>
      </c>
      <c r="AB3">
        <f>$D$3*INDEX('AEO 2023 Table 49'!50:50,MATCH(AB1,'AEO 2023 Table 49'!13:13,0))/INDEX('AEO 2023 Table 49'!50:50,MATCH($D$1,'AEO 2023 Table 49'!13:13,0))</f>
        <v>1.2776164090789244</v>
      </c>
      <c r="AC3">
        <f>$D$3*INDEX('AEO 2023 Table 49'!50:50,MATCH(AC1,'AEO 2023 Table 49'!13:13,0))/INDEX('AEO 2023 Table 49'!50:50,MATCH($D$1,'AEO 2023 Table 49'!13:13,0))</f>
        <v>1.2739337492715694</v>
      </c>
      <c r="AD3">
        <f>$D$3*INDEX('AEO 2023 Table 49'!50:50,MATCH(AD1,'AEO 2023 Table 49'!13:13,0))/INDEX('AEO 2023 Table 49'!50:50,MATCH($D$1,'AEO 2023 Table 49'!13:13,0))</f>
        <v>1.2697527210496578</v>
      </c>
      <c r="AE3">
        <f>$D$3*INDEX('AEO 2023 Table 49'!50:50,MATCH(AE1,'AEO 2023 Table 49'!13:13,0))/INDEX('AEO 2023 Table 49'!50:50,MATCH($D$1,'AEO 2023 Table 49'!13:13,0))</f>
        <v>1.2679787161317788</v>
      </c>
      <c r="AF3">
        <f>$D$3*INDEX('AEO 2023 Table 49'!50:50,MATCH(AF1,'AEO 2023 Table 49'!13:13,0))/INDEX('AEO 2023 Table 49'!50:50,MATCH($D$1,'AEO 2023 Table 49'!13:13,0))</f>
        <v>1.2677694250798208</v>
      </c>
    </row>
    <row r="4" spans="1:32">
      <c r="A4" t="s">
        <v>122</v>
      </c>
      <c r="B4">
        <v>1</v>
      </c>
      <c r="C4">
        <v>1</v>
      </c>
      <c r="D4" s="108">
        <f>'seds growth'!G8</f>
        <v>1.1304241235596959</v>
      </c>
      <c r="E4">
        <f>$D$4*'AEO 2023 Table 7'!G65/'AEO 2023 Table 7'!$F$65</f>
        <v>1.2132495964476777</v>
      </c>
      <c r="F4">
        <f>$D$4*'AEO 2023 Table 7'!H65/'AEO 2023 Table 7'!$F$65</f>
        <v>1.2306064051043506</v>
      </c>
      <c r="G4">
        <f>$D$4*'AEO 2023 Table 7'!I65/'AEO 2023 Table 7'!$F$65</f>
        <v>1.232989210391759</v>
      </c>
      <c r="H4">
        <f>$D$4*'AEO 2023 Table 7'!J65/'AEO 2023 Table 7'!$F$65</f>
        <v>1.2486327223556573</v>
      </c>
      <c r="I4">
        <f>$D$4*'AEO 2023 Table 7'!K65/'AEO 2023 Table 7'!$F$65</f>
        <v>1.2640915144783855</v>
      </c>
      <c r="J4">
        <f>$D$4*'AEO 2023 Table 7'!L65/'AEO 2023 Table 7'!$F$65</f>
        <v>1.276322145883372</v>
      </c>
      <c r="K4">
        <f>$D$4*'AEO 2023 Table 7'!M65/'AEO 2023 Table 7'!$F$65</f>
        <v>1.2854193964017853</v>
      </c>
      <c r="L4">
        <f>$D$4*'AEO 2023 Table 7'!N65/'AEO 2023 Table 7'!$F$65</f>
        <v>1.2918039271566391</v>
      </c>
      <c r="M4">
        <f>$D$4*'AEO 2023 Table 7'!O65/'AEO 2023 Table 7'!$F$65</f>
        <v>1.2981945076879502</v>
      </c>
      <c r="N4">
        <f>$D$4*'AEO 2023 Table 7'!P65/'AEO 2023 Table 7'!$F$65</f>
        <v>1.3083395794888086</v>
      </c>
      <c r="O4">
        <f>$D$4*'AEO 2023 Table 7'!Q65/'AEO 2023 Table 7'!$F$65</f>
        <v>1.319031954399859</v>
      </c>
      <c r="P4">
        <f>$D$4*'AEO 2023 Table 7'!R65/'AEO 2023 Table 7'!$F$65</f>
        <v>1.3286934474025451</v>
      </c>
      <c r="Q4">
        <f>$D$4*'AEO 2023 Table 7'!S65/'AEO 2023 Table 7'!$F$65</f>
        <v>1.3401964923589054</v>
      </c>
      <c r="R4">
        <f>$D$4*'AEO 2023 Table 7'!T65/'AEO 2023 Table 7'!$F$65</f>
        <v>1.3550793457628758</v>
      </c>
      <c r="S4">
        <f>$D$4*'AEO 2023 Table 7'!U65/'AEO 2023 Table 7'!$F$65</f>
        <v>1.3728535889951188</v>
      </c>
      <c r="T4">
        <f>$D$4*'AEO 2023 Table 7'!V65/'AEO 2023 Table 7'!$F$65</f>
        <v>1.3915179560034803</v>
      </c>
      <c r="U4">
        <f>$D$4*'AEO 2023 Table 7'!W65/'AEO 2023 Table 7'!$F$65</f>
        <v>1.4110046892916366</v>
      </c>
      <c r="V4">
        <f>$D$4*'AEO 2023 Table 7'!X65/'AEO 2023 Table 7'!$F$65</f>
        <v>1.4336534390749318</v>
      </c>
      <c r="W4">
        <f>$D$4*'AEO 2023 Table 7'!Y65/'AEO 2023 Table 7'!$F$65</f>
        <v>1.4553354345803127</v>
      </c>
      <c r="X4">
        <f>$D$4*'AEO 2023 Table 7'!Z65/'AEO 2023 Table 7'!$F$65</f>
        <v>1.4773949361366439</v>
      </c>
      <c r="Y4">
        <f>$D$4*'AEO 2023 Table 7'!AA65/'AEO 2023 Table 7'!$F$65</f>
        <v>1.499789998627153</v>
      </c>
      <c r="Z4">
        <f>$D$4*'AEO 2023 Table 7'!AB65/'AEO 2023 Table 7'!$F$65</f>
        <v>1.522127789900531</v>
      </c>
      <c r="AA4">
        <f>$D$4*'AEO 2023 Table 7'!AC65/'AEO 2023 Table 7'!$F$65</f>
        <v>1.5438702831704874</v>
      </c>
      <c r="AB4">
        <f>$D$4*'AEO 2023 Table 7'!AD65/'AEO 2023 Table 7'!$F$65</f>
        <v>1.5650505505483234</v>
      </c>
      <c r="AC4">
        <f>$D$4*'AEO 2023 Table 7'!AE65/'AEO 2023 Table 7'!$F$65</f>
        <v>1.5877589914593331</v>
      </c>
      <c r="AD4">
        <f>$D$4*'AEO 2023 Table 7'!AF65/'AEO 2023 Table 7'!$F$65</f>
        <v>1.6106940973282848</v>
      </c>
      <c r="AE4">
        <f>$D$4*'AEO 2023 Table 7'!AG65/'AEO 2023 Table 7'!$F$65</f>
        <v>1.6332988854026553</v>
      </c>
      <c r="AF4">
        <f>$D$4*'AEO 2023 Table 7'!AH65/'AEO 2023 Table 7'!$F$65</f>
        <v>1.6585091105380716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1.1145565465848102</v>
      </c>
      <c r="E2" s="108">
        <f>'growth rates from 2022 psgr'!E2</f>
        <v>1.1373160436632137</v>
      </c>
      <c r="F2" s="108">
        <f>'growth rates from 2022 psgr'!F2</f>
        <v>1.1456058227356767</v>
      </c>
      <c r="G2" s="108">
        <f>'growth rates from 2022 psgr'!G2</f>
        <v>1.1498603383679715</v>
      </c>
      <c r="H2" s="108">
        <f>'growth rates from 2022 psgr'!H2</f>
        <v>1.1580443671876635</v>
      </c>
      <c r="I2" s="108">
        <f>'growth rates from 2022 psgr'!I2</f>
        <v>1.1689011536303098</v>
      </c>
      <c r="J2" s="108">
        <f>'growth rates from 2022 psgr'!J2</f>
        <v>1.1789455280393351</v>
      </c>
      <c r="K2" s="108">
        <f>'growth rates from 2022 psgr'!K2</f>
        <v>1.1867912513047665</v>
      </c>
      <c r="L2" s="108">
        <f>'growth rates from 2022 psgr'!L2</f>
        <v>1.192777107213868</v>
      </c>
      <c r="M2" s="108">
        <f>'growth rates from 2022 psgr'!M2</f>
        <v>1.1978461402809799</v>
      </c>
      <c r="N2" s="108">
        <f>'growth rates from 2022 psgr'!N2</f>
        <v>1.2021098434748518</v>
      </c>
      <c r="O2" s="108">
        <f>'growth rates from 2022 psgr'!O2</f>
        <v>1.2082671968747782</v>
      </c>
      <c r="P2" s="108">
        <f>'growth rates from 2022 psgr'!P2</f>
        <v>1.2161301463281737</v>
      </c>
      <c r="Q2" s="108">
        <f>'growth rates from 2022 psgr'!Q2</f>
        <v>1.2233112209740615</v>
      </c>
      <c r="R2" s="108">
        <f>'growth rates from 2022 psgr'!R2</f>
        <v>1.2291453896064954</v>
      </c>
      <c r="S2" s="108">
        <f>'growth rates from 2022 psgr'!S2</f>
        <v>1.2359256654044606</v>
      </c>
      <c r="T2" s="108">
        <f>'growth rates from 2022 psgr'!T2</f>
        <v>1.2435765396887226</v>
      </c>
      <c r="U2" s="108">
        <f>'growth rates from 2022 psgr'!U2</f>
        <v>1.2512851221926569</v>
      </c>
      <c r="V2" s="108">
        <f>'growth rates from 2022 psgr'!V2</f>
        <v>1.2600902549489938</v>
      </c>
      <c r="W2" s="108">
        <f>'growth rates from 2022 psgr'!W2</f>
        <v>1.2691130135132531</v>
      </c>
      <c r="X2" s="108">
        <f>'growth rates from 2022 psgr'!X2</f>
        <v>1.2785225030352625</v>
      </c>
      <c r="Y2" s="108">
        <f>'growth rates from 2022 psgr'!Y2</f>
        <v>1.2876609649786688</v>
      </c>
      <c r="Z2" s="108">
        <f>'growth rates from 2022 psgr'!Z2</f>
        <v>1.2971243341123666</v>
      </c>
      <c r="AA2" s="108">
        <f>'growth rates from 2022 psgr'!AA2</f>
        <v>1.3071845952649532</v>
      </c>
      <c r="AB2" s="108">
        <f>'growth rates from 2022 psgr'!AB2</f>
        <v>1.3188735083087775</v>
      </c>
      <c r="AC2" s="108">
        <f>'growth rates from 2022 psgr'!AC2</f>
        <v>1.3314223011477229</v>
      </c>
      <c r="AD2" s="108">
        <f>'growth rates from 2022 psgr'!AD2</f>
        <v>1.344368926221996</v>
      </c>
      <c r="AE2" s="108">
        <f>'growth rates from 2022 psgr'!AE2</f>
        <v>1.3574859002438979</v>
      </c>
      <c r="AF2" s="108">
        <f>'growth rates from 2022 psgr'!AF2</f>
        <v>1.3718007730673745</v>
      </c>
    </row>
    <row r="3" spans="1:32">
      <c r="A3" t="s">
        <v>124</v>
      </c>
      <c r="B3">
        <f>INDEX('AEO 2021 Table 7'!22:22,MATCH(B$1,'AEO 2021 Table 7'!1:1,0))/INDEX('AEO 2021 Table 7'!22:22,MATCH(B$1,'AEO 2021 Table 7'!1:1,0))</f>
        <v>1</v>
      </c>
      <c r="C3">
        <v>1</v>
      </c>
      <c r="D3" s="108">
        <f>'growth rates from 2022 psgr'!D3</f>
        <v>1.3176666066949592</v>
      </c>
      <c r="E3" s="108">
        <f>'growth rates from 2022 psgr'!E3</f>
        <v>1.4033438531557945</v>
      </c>
      <c r="F3" s="108">
        <f>'growth rates from 2022 psgr'!F3</f>
        <v>1.4520478894851043</v>
      </c>
      <c r="G3" s="108">
        <f>'growth rates from 2022 psgr'!G3</f>
        <v>1.482258044334464</v>
      </c>
      <c r="H3" s="108">
        <f>'growth rates from 2022 psgr'!H3</f>
        <v>1.5042992490683473</v>
      </c>
      <c r="I3" s="108">
        <f>'growth rates from 2022 psgr'!I3</f>
        <v>1.5208357300765907</v>
      </c>
      <c r="J3" s="108">
        <f>'growth rates from 2022 psgr'!J3</f>
        <v>1.5334641984576491</v>
      </c>
      <c r="K3" s="108">
        <f>'growth rates from 2022 psgr'!K3</f>
        <v>1.5429030593150763</v>
      </c>
      <c r="L3" s="108">
        <f>'growth rates from 2022 psgr'!L3</f>
        <v>1.5498504654417313</v>
      </c>
      <c r="M3" s="108">
        <f>'growth rates from 2022 psgr'!M3</f>
        <v>1.5546250697128028</v>
      </c>
      <c r="N3" s="108">
        <f>'growth rates from 2022 psgr'!N3</f>
        <v>1.5584656046744656</v>
      </c>
      <c r="O3" s="108">
        <f>'growth rates from 2022 psgr'!O3</f>
        <v>1.5618808110747149</v>
      </c>
      <c r="P3" s="108">
        <f>'growth rates from 2022 psgr'!P3</f>
        <v>1.565215699078522</v>
      </c>
      <c r="Q3" s="108">
        <f>'growth rates from 2022 psgr'!Q3</f>
        <v>1.5678971290441102</v>
      </c>
      <c r="R3" s="108">
        <f>'growth rates from 2022 psgr'!R3</f>
        <v>1.5701990741104277</v>
      </c>
      <c r="S3" s="108">
        <f>'growth rates from 2022 psgr'!S3</f>
        <v>1.572202062931499</v>
      </c>
      <c r="T3" s="108">
        <f>'growth rates from 2022 psgr'!T3</f>
        <v>1.5731306355069701</v>
      </c>
      <c r="U3" s="108">
        <f>'growth rates from 2022 psgr'!U3</f>
        <v>1.5735088663699464</v>
      </c>
      <c r="V3" s="108">
        <f>'growth rates from 2022 psgr'!V3</f>
        <v>1.5735045110343129</v>
      </c>
      <c r="W3" s="108">
        <f>'growth rates from 2022 psgr'!W3</f>
        <v>1.5731110364966192</v>
      </c>
      <c r="X3" s="108">
        <f>'growth rates from 2022 psgr'!X3</f>
        <v>1.572515331710741</v>
      </c>
      <c r="Y3" s="108">
        <f>'growth rates from 2022 psgr'!Y3</f>
        <v>1.5713633304172687</v>
      </c>
      <c r="Z3" s="108">
        <f>'growth rates from 2022 psgr'!Z3</f>
        <v>1.5702421543872029</v>
      </c>
      <c r="AA3" s="108">
        <f>'growth rates from 2022 psgr'!AA3</f>
        <v>1.5689046458325389</v>
      </c>
      <c r="AB3" s="108">
        <f>'growth rates from 2022 psgr'!AB3</f>
        <v>1.5680101124578041</v>
      </c>
      <c r="AC3" s="108">
        <f>'growth rates from 2022 psgr'!AC3</f>
        <v>1.5664649820498089</v>
      </c>
      <c r="AD3" s="108">
        <f>'growth rates from 2022 psgr'!AD3</f>
        <v>1.5650500161036622</v>
      </c>
      <c r="AE3" s="108">
        <f>'growth rates from 2022 psgr'!AE3</f>
        <v>1.5633578780996364</v>
      </c>
      <c r="AF3" s="108">
        <f>'growth rates from 2022 psgr'!AF3</f>
        <v>1.5618828761045409</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1.1304241235596959</v>
      </c>
      <c r="E4" s="108">
        <f>'growth rates from 2022 psgr'!E4</f>
        <v>1.2132495964476777</v>
      </c>
      <c r="F4" s="108">
        <f>'growth rates from 2022 psgr'!F4</f>
        <v>1.2306064051043506</v>
      </c>
      <c r="G4" s="108">
        <f>'growth rates from 2022 psgr'!G4</f>
        <v>1.232989210391759</v>
      </c>
      <c r="H4" s="108">
        <f>'growth rates from 2022 psgr'!H4</f>
        <v>1.2486327223556573</v>
      </c>
      <c r="I4" s="108">
        <f>'growth rates from 2022 psgr'!I4</f>
        <v>1.2640915144783855</v>
      </c>
      <c r="J4" s="108">
        <f>'growth rates from 2022 psgr'!J4</f>
        <v>1.276322145883372</v>
      </c>
      <c r="K4" s="108">
        <f>'growth rates from 2022 psgr'!K4</f>
        <v>1.2854193964017853</v>
      </c>
      <c r="L4" s="108">
        <f>'growth rates from 2022 psgr'!L4</f>
        <v>1.2918039271566391</v>
      </c>
      <c r="M4" s="108">
        <f>'growth rates from 2022 psgr'!M4</f>
        <v>1.2981945076879502</v>
      </c>
      <c r="N4" s="108">
        <f>'growth rates from 2022 psgr'!N4</f>
        <v>1.3083395794888086</v>
      </c>
      <c r="O4" s="108">
        <f>'growth rates from 2022 psgr'!O4</f>
        <v>1.319031954399859</v>
      </c>
      <c r="P4" s="108">
        <f>'growth rates from 2022 psgr'!P4</f>
        <v>1.3286934474025451</v>
      </c>
      <c r="Q4" s="108">
        <f>'growth rates from 2022 psgr'!Q4</f>
        <v>1.3401964923589054</v>
      </c>
      <c r="R4" s="108">
        <f>'growth rates from 2022 psgr'!R4</f>
        <v>1.3550793457628758</v>
      </c>
      <c r="S4" s="108">
        <f>'growth rates from 2022 psgr'!S4</f>
        <v>1.3728535889951188</v>
      </c>
      <c r="T4" s="108">
        <f>'growth rates from 2022 psgr'!T4</f>
        <v>1.3915179560034803</v>
      </c>
      <c r="U4" s="108">
        <f>'growth rates from 2022 psgr'!U4</f>
        <v>1.4110046892916366</v>
      </c>
      <c r="V4" s="108">
        <f>'growth rates from 2022 psgr'!V4</f>
        <v>1.4336534390749318</v>
      </c>
      <c r="W4" s="108">
        <f>'growth rates from 2022 psgr'!W4</f>
        <v>1.4553354345803127</v>
      </c>
      <c r="X4" s="108">
        <f>'growth rates from 2022 psgr'!X4</f>
        <v>1.4773949361366439</v>
      </c>
      <c r="Y4" s="108">
        <f>'growth rates from 2022 psgr'!Y4</f>
        <v>1.499789998627153</v>
      </c>
      <c r="Z4" s="108">
        <f>'growth rates from 2022 psgr'!Z4</f>
        <v>1.522127789900531</v>
      </c>
      <c r="AA4" s="108">
        <f>'growth rates from 2022 psgr'!AA4</f>
        <v>1.5438702831704874</v>
      </c>
      <c r="AB4" s="108">
        <f>'growth rates from 2022 psgr'!AB4</f>
        <v>1.5650505505483234</v>
      </c>
      <c r="AC4" s="108">
        <f>'growth rates from 2022 psgr'!AC4</f>
        <v>1.5877589914593331</v>
      </c>
      <c r="AD4" s="108">
        <f>'growth rates from 2022 psgr'!AD4</f>
        <v>1.6106940973282848</v>
      </c>
      <c r="AE4" s="108">
        <f>'growth rates from 2022 psgr'!AE4</f>
        <v>1.6332988854026553</v>
      </c>
      <c r="AF4" s="108">
        <f>'growth rates from 2022 psgr'!AF4</f>
        <v>1.6585091105380716</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1.1145565465848102</v>
      </c>
      <c r="E2" s="108">
        <f>'growth rates from 2022 frgt'!E2</f>
        <v>1.1121754384991367</v>
      </c>
      <c r="F2" s="108">
        <f>'growth rates from 2022 frgt'!F2</f>
        <v>1.1103036936219342</v>
      </c>
      <c r="G2" s="108">
        <f>'growth rates from 2022 frgt'!G2</f>
        <v>1.1171583151424409</v>
      </c>
      <c r="H2" s="108">
        <f>'growth rates from 2022 frgt'!H2</f>
        <v>1.1287112733543261</v>
      </c>
      <c r="I2" s="108">
        <f>'growth rates from 2022 frgt'!I2</f>
        <v>1.1384430368011726</v>
      </c>
      <c r="J2" s="108">
        <f>'growth rates from 2022 frgt'!J2</f>
        <v>1.1470917761932893</v>
      </c>
      <c r="K2" s="108">
        <f>'growth rates from 2022 frgt'!K2</f>
        <v>1.1550976331755709</v>
      </c>
      <c r="L2" s="108">
        <f>'growth rates from 2022 frgt'!L2</f>
        <v>1.1636629195430332</v>
      </c>
      <c r="M2" s="108">
        <f>'growth rates from 2022 frgt'!M2</f>
        <v>1.1736890848885881</v>
      </c>
      <c r="N2" s="108">
        <f>'growth rates from 2022 frgt'!N2</f>
        <v>1.1878376943380893</v>
      </c>
      <c r="O2" s="108">
        <f>'growth rates from 2022 frgt'!O2</f>
        <v>1.2013101097042502</v>
      </c>
      <c r="P2" s="108">
        <f>'growth rates from 2022 frgt'!P2</f>
        <v>1.2138786886890445</v>
      </c>
      <c r="Q2" s="108">
        <f>'growth rates from 2022 frgt'!Q2</f>
        <v>1.2276166577627539</v>
      </c>
      <c r="R2" s="108">
        <f>'growth rates from 2022 frgt'!R2</f>
        <v>1.2400905686362</v>
      </c>
      <c r="S2" s="108">
        <f>'growth rates from 2022 frgt'!S2</f>
        <v>1.2550324751521793</v>
      </c>
      <c r="T2" s="108">
        <f>'growth rates from 2022 frgt'!T2</f>
        <v>1.2700016793865034</v>
      </c>
      <c r="U2" s="108">
        <f>'growth rates from 2022 frgt'!U2</f>
        <v>1.2840746257626439</v>
      </c>
      <c r="V2" s="108">
        <f>'growth rates from 2022 frgt'!V2</f>
        <v>1.299961164888628</v>
      </c>
      <c r="W2" s="108">
        <f>'growth rates from 2022 frgt'!W2</f>
        <v>1.3165213186749967</v>
      </c>
      <c r="X2" s="108">
        <f>'growth rates from 2022 frgt'!X2</f>
        <v>1.3334359199436281</v>
      </c>
      <c r="Y2" s="108">
        <f>'growth rates from 2022 frgt'!Y2</f>
        <v>1.3499462518702154</v>
      </c>
      <c r="Z2" s="108">
        <f>'growth rates from 2022 frgt'!Z2</f>
        <v>1.3656902696557045</v>
      </c>
      <c r="AA2" s="108">
        <f>'growth rates from 2022 frgt'!AA2</f>
        <v>1.3812288826820531</v>
      </c>
      <c r="AB2" s="108">
        <f>'growth rates from 2022 frgt'!AB2</f>
        <v>1.3983840092682807</v>
      </c>
      <c r="AC2" s="108">
        <f>'growth rates from 2022 frgt'!AC2</f>
        <v>1.416169595688215</v>
      </c>
      <c r="AD2" s="108">
        <f>'growth rates from 2022 frgt'!AD2</f>
        <v>1.4332204083428253</v>
      </c>
      <c r="AE2" s="108">
        <f>'growth rates from 2022 frgt'!AE2</f>
        <v>1.4514157847277047</v>
      </c>
      <c r="AF2" s="108">
        <f>'growth rates from 2022 frgt'!AF2</f>
        <v>1.4724355728680136</v>
      </c>
    </row>
    <row r="3" spans="1:32">
      <c r="A3" t="s">
        <v>124</v>
      </c>
      <c r="B3">
        <v>1</v>
      </c>
      <c r="C3">
        <v>1</v>
      </c>
      <c r="D3" s="108">
        <f>'growth rates from 2022 frgt'!D3</f>
        <v>1.3176666066949592</v>
      </c>
      <c r="E3" s="108">
        <f>'growth rates from 2022 frgt'!E3</f>
        <v>1.2970452638007675</v>
      </c>
      <c r="F3" s="108">
        <f>'growth rates from 2022 frgt'!F3</f>
        <v>1.2808414464665829</v>
      </c>
      <c r="G3" s="108">
        <f>'growth rates from 2022 frgt'!G3</f>
        <v>1.2795604462369001</v>
      </c>
      <c r="H3" s="108">
        <f>'growth rates from 2022 frgt'!H3</f>
        <v>1.2875751291542281</v>
      </c>
      <c r="I3" s="108">
        <f>'growth rates from 2022 frgt'!I3</f>
        <v>1.2932771085916395</v>
      </c>
      <c r="J3" s="108">
        <f>'growth rates from 2022 frgt'!J3</f>
        <v>1.2974159811665598</v>
      </c>
      <c r="K3" s="108">
        <f>'growth rates from 2022 frgt'!K3</f>
        <v>1.2982453922876684</v>
      </c>
      <c r="L3" s="108">
        <f>'growth rates from 2022 frgt'!L3</f>
        <v>1.2985446966764806</v>
      </c>
      <c r="M3" s="108">
        <f>'growth rates from 2022 frgt'!M3</f>
        <v>1.2988861567122845</v>
      </c>
      <c r="N3" s="108">
        <f>'growth rates from 2022 frgt'!N3</f>
        <v>1.301817161810102</v>
      </c>
      <c r="O3" s="108">
        <f>'growth rates from 2022 frgt'!O3</f>
        <v>1.3017949034029466</v>
      </c>
      <c r="P3" s="108">
        <f>'growth rates from 2022 frgt'!P3</f>
        <v>1.2982521656661601</v>
      </c>
      <c r="Q3" s="108">
        <f>'growth rates from 2022 frgt'!Q3</f>
        <v>1.2952942714539348</v>
      </c>
      <c r="R3" s="108">
        <f>'growth rates from 2022 frgt'!R3</f>
        <v>1.2901005702855641</v>
      </c>
      <c r="S3" s="108">
        <f>'growth rates from 2022 frgt'!S3</f>
        <v>1.2890875731191145</v>
      </c>
      <c r="T3" s="108">
        <f>'growth rates from 2022 frgt'!T3</f>
        <v>1.2890052987724621</v>
      </c>
      <c r="U3" s="108">
        <f>'growth rates from 2022 frgt'!U3</f>
        <v>1.2874936089714657</v>
      </c>
      <c r="V3" s="108">
        <f>'growth rates from 2022 frgt'!V3</f>
        <v>1.2873659508744406</v>
      </c>
      <c r="W3" s="108">
        <f>'growth rates from 2022 frgt'!W3</f>
        <v>1.2863116579488003</v>
      </c>
      <c r="X3" s="108">
        <f>'growth rates from 2022 frgt'!X3</f>
        <v>1.286089785751569</v>
      </c>
      <c r="Y3" s="108">
        <f>'growth rates from 2022 frgt'!Y3</f>
        <v>1.2850851830635623</v>
      </c>
      <c r="Z3" s="108">
        <f>'growth rates from 2022 frgt'!Z3</f>
        <v>1.2832429932720848</v>
      </c>
      <c r="AA3" s="108">
        <f>'growth rates from 2022 frgt'!AA3</f>
        <v>1.2804689036012806</v>
      </c>
      <c r="AB3" s="108">
        <f>'growth rates from 2022 frgt'!AB3</f>
        <v>1.2776164090789244</v>
      </c>
      <c r="AC3" s="108">
        <f>'growth rates from 2022 frgt'!AC3</f>
        <v>1.2739337492715694</v>
      </c>
      <c r="AD3" s="108">
        <f>'growth rates from 2022 frgt'!AD3</f>
        <v>1.2697527210496578</v>
      </c>
      <c r="AE3" s="108">
        <f>'growth rates from 2022 frgt'!AE3</f>
        <v>1.2679787161317788</v>
      </c>
      <c r="AF3" s="108">
        <f>'growth rates from 2022 frgt'!AF3</f>
        <v>1.2677694250798208</v>
      </c>
    </row>
    <row r="4" spans="1:32">
      <c r="A4" t="s">
        <v>122</v>
      </c>
      <c r="B4">
        <v>1</v>
      </c>
      <c r="C4">
        <v>1</v>
      </c>
      <c r="D4" s="108">
        <f>'growth rates from 2022 frgt'!D4</f>
        <v>1.1304241235596959</v>
      </c>
      <c r="E4" s="108">
        <f>'growth rates from 2022 frgt'!E4</f>
        <v>1.2132495964476777</v>
      </c>
      <c r="F4" s="108">
        <f>'growth rates from 2022 frgt'!F4</f>
        <v>1.2306064051043506</v>
      </c>
      <c r="G4" s="108">
        <f>'growth rates from 2022 frgt'!G4</f>
        <v>1.232989210391759</v>
      </c>
      <c r="H4" s="108">
        <f>'growth rates from 2022 frgt'!H4</f>
        <v>1.2486327223556573</v>
      </c>
      <c r="I4" s="108">
        <f>'growth rates from 2022 frgt'!I4</f>
        <v>1.2640915144783855</v>
      </c>
      <c r="J4" s="108">
        <f>'growth rates from 2022 frgt'!J4</f>
        <v>1.276322145883372</v>
      </c>
      <c r="K4" s="108">
        <f>'growth rates from 2022 frgt'!K4</f>
        <v>1.2854193964017853</v>
      </c>
      <c r="L4" s="108">
        <f>'growth rates from 2022 frgt'!L4</f>
        <v>1.2918039271566391</v>
      </c>
      <c r="M4" s="108">
        <f>'growth rates from 2022 frgt'!M4</f>
        <v>1.2981945076879502</v>
      </c>
      <c r="N4" s="108">
        <f>'growth rates from 2022 frgt'!N4</f>
        <v>1.3083395794888086</v>
      </c>
      <c r="O4" s="108">
        <f>'growth rates from 2022 frgt'!O4</f>
        <v>1.319031954399859</v>
      </c>
      <c r="P4" s="108">
        <f>'growth rates from 2022 frgt'!P4</f>
        <v>1.3286934474025451</v>
      </c>
      <c r="Q4" s="108">
        <f>'growth rates from 2022 frgt'!Q4</f>
        <v>1.3401964923589054</v>
      </c>
      <c r="R4" s="108">
        <f>'growth rates from 2022 frgt'!R4</f>
        <v>1.3550793457628758</v>
      </c>
      <c r="S4" s="108">
        <f>'growth rates from 2022 frgt'!S4</f>
        <v>1.3728535889951188</v>
      </c>
      <c r="T4" s="108">
        <f>'growth rates from 2022 frgt'!T4</f>
        <v>1.3915179560034803</v>
      </c>
      <c r="U4" s="108">
        <f>'growth rates from 2022 frgt'!U4</f>
        <v>1.4110046892916366</v>
      </c>
      <c r="V4" s="108">
        <f>'growth rates from 2022 frgt'!V4</f>
        <v>1.4336534390749318</v>
      </c>
      <c r="W4" s="108">
        <f>'growth rates from 2022 frgt'!W4</f>
        <v>1.4553354345803127</v>
      </c>
      <c r="X4" s="108">
        <f>'growth rates from 2022 frgt'!X4</f>
        <v>1.4773949361366439</v>
      </c>
      <c r="Y4" s="108">
        <f>'growth rates from 2022 frgt'!Y4</f>
        <v>1.499789998627153</v>
      </c>
      <c r="Z4" s="108">
        <f>'growth rates from 2022 frgt'!Z4</f>
        <v>1.522127789900531</v>
      </c>
      <c r="AA4" s="108">
        <f>'growth rates from 2022 frgt'!AA4</f>
        <v>1.5438702831704874</v>
      </c>
      <c r="AB4" s="108">
        <f>'growth rates from 2022 frgt'!AB4</f>
        <v>1.5650505505483234</v>
      </c>
      <c r="AC4" s="108">
        <f>'growth rates from 2022 frgt'!AC4</f>
        <v>1.5877589914593331</v>
      </c>
      <c r="AD4" s="108">
        <f>'growth rates from 2022 frgt'!AD4</f>
        <v>1.6106940973282848</v>
      </c>
      <c r="AE4" s="108">
        <f>'growth rates from 2022 frgt'!AE4</f>
        <v>1.6332988854026553</v>
      </c>
      <c r="AF4" s="108">
        <f>'growth rates from 2022 frgt'!AF4</f>
        <v>1.6585091105380716</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2025-01-03T23:19:21Z</dcterms:modified>
</cp:coreProperties>
</file>