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543F5931-A784-4BE6-BD41-56C56A7872BB}" xr6:coauthVersionLast="47" xr6:coauthVersionMax="47" xr10:uidLastSave="{00000000-0000-0000-0000-000000000000}"/>
  <bookViews>
    <workbookView xWindow="435" yWindow="1725" windowWidth="18645" windowHeight="9765" firstSheet="20" activeTab="21"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mbium"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6" i="34" l="1"/>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7" i="34"/>
  <c r="C48" i="34"/>
  <c r="C49" i="34"/>
  <c r="C50" i="34"/>
  <c r="C51" i="34"/>
  <c r="C2" i="34"/>
  <c r="D3" i="34"/>
  <c r="D4" i="34"/>
  <c r="D5" i="34"/>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2"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s="1"/>
  <c r="E2" i="10" l="1"/>
  <c r="C2" i="20"/>
  <c r="D2" i="20"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101" i="25" l="1"/>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E2" i="20"/>
  <c r="B2" i="5"/>
  <c r="L57" i="25"/>
  <c r="M57" i="25" s="1"/>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AA15" i="26"/>
  <c r="AC15" i="26"/>
  <c r="W15"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X15" i="26" l="1"/>
  <c r="I14" i="26"/>
  <c r="R15" i="26"/>
  <c r="Z15" i="26"/>
  <c r="AE15" i="26"/>
  <c r="N15" i="26"/>
  <c r="E5" i="28"/>
  <c r="E24" i="28" s="1"/>
  <c r="E16" i="3" s="1"/>
  <c r="F2" i="20"/>
  <c r="C2" i="5"/>
  <c r="F15" i="26"/>
  <c r="Z14" i="26"/>
  <c r="D14" i="26"/>
  <c r="D28" i="28"/>
  <c r="C28" i="28" s="1"/>
  <c r="D24" i="28"/>
  <c r="D16" i="3" s="1"/>
  <c r="T14" i="26"/>
  <c r="D12" i="28"/>
  <c r="B12" i="28" s="1"/>
  <c r="D31" i="28"/>
  <c r="D23" i="3" s="1"/>
  <c r="D27" i="28"/>
  <c r="D19" i="3" s="1"/>
  <c r="D30" i="28"/>
  <c r="D22" i="3" s="1"/>
  <c r="D26" i="28"/>
  <c r="D18" i="3" s="1"/>
  <c r="D22" i="28"/>
  <c r="D14" i="3" s="1"/>
  <c r="D33" i="28"/>
  <c r="C33" i="28" s="1"/>
  <c r="D25" i="28"/>
  <c r="C25" i="28" s="1"/>
  <c r="D29" i="28"/>
  <c r="D21" i="3" s="1"/>
  <c r="D17" i="28"/>
  <c r="B17" i="28" s="1"/>
  <c r="L15" i="26"/>
  <c r="AD15" i="26"/>
  <c r="S15" i="26"/>
  <c r="D21" i="28"/>
  <c r="D13" i="3" s="1"/>
  <c r="D32" i="28"/>
  <c r="B32" i="28" s="1"/>
  <c r="B24" i="3" s="1"/>
  <c r="Y15" i="26"/>
  <c r="O14" i="26"/>
  <c r="B27" i="28"/>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22" i="28" l="1"/>
  <c r="E22" i="28"/>
  <c r="E14" i="3" s="1"/>
  <c r="E29" i="28"/>
  <c r="E21" i="3" s="1"/>
  <c r="E12" i="28"/>
  <c r="E4" i="3" s="1"/>
  <c r="C26" i="28"/>
  <c r="C18" i="3" s="1"/>
  <c r="C29" i="28"/>
  <c r="F5" i="28"/>
  <c r="F21" i="28" s="1"/>
  <c r="F13" i="3" s="1"/>
  <c r="D4" i="3"/>
  <c r="E33" i="28"/>
  <c r="E25" i="3" s="1"/>
  <c r="E31" i="28"/>
  <c r="E23" i="3" s="1"/>
  <c r="E25" i="28"/>
  <c r="E17" i="3" s="1"/>
  <c r="B29" i="28"/>
  <c r="B21" i="3" s="1"/>
  <c r="E27" i="28"/>
  <c r="E19" i="3" s="1"/>
  <c r="E21" i="28"/>
  <c r="E13" i="3" s="1"/>
  <c r="E17" i="28"/>
  <c r="E9" i="3" s="1"/>
  <c r="E32" i="28"/>
  <c r="E24" i="3" s="1"/>
  <c r="E30" i="28"/>
  <c r="E22" i="3" s="1"/>
  <c r="E28" i="28"/>
  <c r="E20" i="3" s="1"/>
  <c r="E26" i="28"/>
  <c r="E18" i="3" s="1"/>
  <c r="B30" i="28"/>
  <c r="C31" i="28"/>
  <c r="C17" i="28"/>
  <c r="B26" i="28"/>
  <c r="B18" i="3" s="1"/>
  <c r="B31" i="28"/>
  <c r="C12" i="28"/>
  <c r="C4" i="3" s="1"/>
  <c r="D9" i="3"/>
  <c r="D20" i="3"/>
  <c r="B22" i="28"/>
  <c r="B25" i="28"/>
  <c r="C21" i="28"/>
  <c r="C27" i="28"/>
  <c r="C24" i="28"/>
  <c r="C32" i="28"/>
  <c r="C24" i="3" s="1"/>
  <c r="B24" i="28"/>
  <c r="D24" i="3"/>
  <c r="B21" i="28"/>
  <c r="B33" i="28"/>
  <c r="B25" i="3" s="1"/>
  <c r="D25" i="3"/>
  <c r="G2" i="20"/>
  <c r="D2" i="5"/>
  <c r="D17" i="3"/>
  <c r="B28" i="28"/>
  <c r="C30" i="28"/>
  <c r="AF14" i="26"/>
  <c r="AG11" i="26"/>
  <c r="AG15" i="26" s="1"/>
  <c r="B4" i="3"/>
  <c r="F12" i="28"/>
  <c r="F27" i="28"/>
  <c r="F19" i="3" s="1"/>
  <c r="F28" i="28"/>
  <c r="F20" i="3" s="1"/>
  <c r="F32" i="28"/>
  <c r="F24" i="3" s="1"/>
  <c r="B9" i="3"/>
  <c r="C9" i="3"/>
  <c r="C25" i="3"/>
  <c r="C21" i="3"/>
  <c r="G5" i="28"/>
  <c r="AA125" i="28"/>
  <c r="AB119" i="28"/>
  <c r="AA134" i="28"/>
  <c r="AB121" i="28"/>
  <c r="AC116" i="28"/>
  <c r="AB133" i="28"/>
  <c r="AB132" i="28"/>
  <c r="AB130" i="28"/>
  <c r="AC117" i="28"/>
  <c r="AC120" i="28"/>
  <c r="AB126" i="28"/>
  <c r="AD114" i="28"/>
  <c r="AC128" i="28"/>
  <c r="AD118" i="28"/>
  <c r="AC127" i="28"/>
  <c r="AA129" i="28"/>
  <c r="AB115" i="28"/>
  <c r="AH11" i="26"/>
  <c r="AG14" i="26"/>
  <c r="AH10" i="26"/>
  <c r="Q54" i="25"/>
  <c r="R32" i="25" s="1"/>
  <c r="AA93" i="23"/>
  <c r="AB87" i="23"/>
  <c r="AA99" i="23"/>
  <c r="AB83" i="23"/>
  <c r="AA100" i="23"/>
  <c r="AA92" i="23"/>
  <c r="AB86" i="23"/>
  <c r="AD81" i="23"/>
  <c r="AC95" i="23"/>
  <c r="AB97" i="23"/>
  <c r="AC84" i="23"/>
  <c r="AA101" i="23"/>
  <c r="AB88" i="23"/>
  <c r="AA96" i="23"/>
  <c r="AB82" i="23"/>
  <c r="AD85" i="23"/>
  <c r="AC94" i="23"/>
  <c r="F33" i="28" l="1"/>
  <c r="F25" i="3" s="1"/>
  <c r="F30" i="28"/>
  <c r="F22" i="3" s="1"/>
  <c r="F25" i="28"/>
  <c r="F17" i="3" s="1"/>
  <c r="F24" i="28"/>
  <c r="F16" i="3" s="1"/>
  <c r="F26" i="28"/>
  <c r="F18" i="3" s="1"/>
  <c r="F22" i="28"/>
  <c r="F14" i="3" s="1"/>
  <c r="F31" i="28"/>
  <c r="F23" i="3" s="1"/>
  <c r="F29" i="28"/>
  <c r="F21" i="3" s="1"/>
  <c r="F17" i="28"/>
  <c r="F9" i="3" s="1"/>
  <c r="H2" i="20"/>
  <c r="E2" i="5"/>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I2" i="20" l="1"/>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J2" i="20" l="1"/>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I15" i="28" s="1"/>
  <c r="I7" i="3" s="1"/>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I14" i="28" s="1"/>
  <c r="I6" i="3" s="1"/>
  <c r="E42" i="28"/>
  <c r="F14" i="28" s="1"/>
  <c r="F6" i="3" s="1"/>
  <c r="I46" i="28"/>
  <c r="I42" i="28"/>
  <c r="H40" i="28"/>
  <c r="I10" i="28" s="1"/>
  <c r="I2" i="3" s="1"/>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I20" i="28" s="1"/>
  <c r="I12" i="3" s="1"/>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2" i="28"/>
  <c r="I4" i="3" s="1"/>
  <c r="I16" i="28"/>
  <c r="I8" i="3" s="1"/>
  <c r="I17" i="28"/>
  <c r="I9" i="3" s="1"/>
  <c r="I18" i="28"/>
  <c r="I10" i="3" s="1"/>
  <c r="I22" i="28"/>
  <c r="I14" i="3" s="1"/>
  <c r="I26" i="28"/>
  <c r="I18" i="3" s="1"/>
  <c r="I30" i="28"/>
  <c r="I22" i="3" s="1"/>
  <c r="I19" i="28"/>
  <c r="I11" i="3" s="1"/>
  <c r="I23" i="28"/>
  <c r="I15" i="3" s="1"/>
  <c r="I27" i="28"/>
  <c r="I19" i="3" s="1"/>
  <c r="I31" i="28"/>
  <c r="I23" i="3" s="1"/>
  <c r="I11" i="28"/>
  <c r="I3" i="3" s="1"/>
  <c r="I13" i="28"/>
  <c r="I5" i="3" s="1"/>
  <c r="I24" i="28"/>
  <c r="I16" i="3" s="1"/>
  <c r="I28" i="28"/>
  <c r="I20" i="3" s="1"/>
  <c r="I32" i="28"/>
  <c r="I21" i="28"/>
  <c r="I13" i="3" s="1"/>
  <c r="I25" i="28"/>
  <c r="I17" i="3" s="1"/>
  <c r="I29" i="28"/>
  <c r="I21" i="3" s="1"/>
  <c r="I33" i="28"/>
  <c r="I25"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B10" i="28" l="1"/>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Q980" i="22"/>
  <c r="H981" i="22"/>
  <c r="O970" i="22"/>
  <c r="O1087" i="22"/>
  <c r="K1087" i="22"/>
  <c r="I1082"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F1006" i="22"/>
  <c r="M1012" i="22"/>
  <c r="H1003"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I1133" i="22"/>
  <c r="K1131" i="22"/>
  <c r="O1127" i="22"/>
  <c r="Q1125" i="22"/>
  <c r="H1122" i="22"/>
  <c r="J1120" i="22"/>
  <c r="R1131" i="22"/>
  <c r="L1129" i="22"/>
  <c r="K1126" i="22"/>
  <c r="R1123" i="22"/>
  <c r="Q1120" i="22"/>
  <c r="O1133" i="22"/>
  <c r="F1130" i="22"/>
  <c r="H1128" i="22"/>
  <c r="L1124" i="22"/>
  <c r="N1122" i="22"/>
  <c r="N1133" i="22"/>
  <c r="P1131" i="22"/>
  <c r="G1128" i="22"/>
  <c r="I1126" i="22"/>
  <c r="M1122" i="22"/>
  <c r="O1120" i="22"/>
  <c r="J1132" i="22"/>
  <c r="L1130" i="22"/>
  <c r="K1127" i="22"/>
  <c r="M1125" i="22"/>
  <c r="L1122" i="22"/>
  <c r="N1120" i="22"/>
  <c r="I1132" i="22"/>
  <c r="K1130" i="22"/>
  <c r="J1127" i="22"/>
  <c r="L1125" i="22"/>
  <c r="K1122" i="22"/>
  <c r="M1120" i="22"/>
  <c r="H1132" i="22"/>
  <c r="J1130" i="22"/>
  <c r="I1127" i="22"/>
  <c r="K1125" i="22"/>
  <c r="J1122" i="22"/>
  <c r="L1120" i="22"/>
  <c r="O1132" i="22"/>
  <c r="Q1130" i="22"/>
  <c r="P1127" i="22"/>
  <c r="R1125" i="22"/>
  <c r="Q1122" i="22"/>
  <c r="F1121"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29" i="22" l="1"/>
  <c r="N1124" i="22"/>
  <c r="O1119" i="22"/>
  <c r="G1130" i="22"/>
  <c r="H1125" i="22"/>
  <c r="I1120" i="22"/>
  <c r="N1130" i="22"/>
  <c r="O1125" i="22"/>
  <c r="P1120" i="22"/>
  <c r="M1130" i="22"/>
  <c r="N1125" i="22"/>
  <c r="G1087" i="22"/>
  <c r="Q1088" i="22"/>
  <c r="R1083" i="22"/>
  <c r="F1079" i="22"/>
  <c r="O1085" i="22"/>
  <c r="P1080" i="22"/>
  <c r="I1086" i="22"/>
  <c r="J1081" i="22"/>
  <c r="P1086" i="22"/>
  <c r="Q1081" i="22"/>
  <c r="R1076" i="22"/>
  <c r="Q1084" i="22"/>
  <c r="R1079" i="22"/>
  <c r="F1086" i="22"/>
  <c r="G1081" i="22"/>
  <c r="M1086" i="22"/>
  <c r="N1081" i="22"/>
  <c r="F1077" i="22"/>
  <c r="H1076" i="22"/>
  <c r="L1075" i="22"/>
  <c r="P1074" i="22"/>
  <c r="O1074" i="22"/>
  <c r="N1074" i="22"/>
  <c r="M1074" i="22"/>
  <c r="L1086" i="22"/>
  <c r="I1088" i="22"/>
  <c r="J1083" i="22"/>
  <c r="K1078" i="22"/>
  <c r="G1085" i="22"/>
  <c r="H1080" i="22"/>
  <c r="N1085" i="22"/>
  <c r="O1080" i="22"/>
  <c r="H1086" i="22"/>
  <c r="I1081" i="22"/>
  <c r="J1076" i="22"/>
  <c r="I1084" i="22"/>
  <c r="J1079" i="22"/>
  <c r="K1085" i="22"/>
  <c r="L1080" i="22"/>
  <c r="R1085" i="22"/>
  <c r="F1081" i="22"/>
  <c r="I1076" i="22"/>
  <c r="M1075" i="22"/>
  <c r="Q1074" i="22"/>
  <c r="H1074" i="22"/>
  <c r="G1074" i="22"/>
  <c r="F1074" i="22"/>
  <c r="J1080" i="22"/>
  <c r="Q1085" i="22"/>
  <c r="N1087" i="22"/>
  <c r="O1082" i="22"/>
  <c r="P1077" i="22"/>
  <c r="L1084" i="22"/>
  <c r="M1079" i="22"/>
  <c r="F1085" i="22"/>
  <c r="G1080" i="22"/>
  <c r="M1085" i="22"/>
  <c r="N1080" i="22"/>
  <c r="M1088" i="22"/>
  <c r="N1083" i="22"/>
  <c r="O1078" i="22"/>
  <c r="P1084" i="22"/>
  <c r="Q1079" i="22"/>
  <c r="J1085" i="22"/>
  <c r="K1080" i="22"/>
  <c r="N1075" i="22"/>
  <c r="R1074" i="22"/>
  <c r="I1074" i="22"/>
  <c r="H1082" i="22"/>
  <c r="M1081" i="22"/>
  <c r="R1080" i="22"/>
  <c r="Q1077" i="22"/>
  <c r="I1085" i="22"/>
  <c r="F1087" i="22"/>
  <c r="G1082" i="22"/>
  <c r="P1088" i="22"/>
  <c r="Q1083" i="22"/>
  <c r="R1078" i="22"/>
  <c r="K1084" i="22"/>
  <c r="L1079" i="22"/>
  <c r="R1084" i="22"/>
  <c r="F1080" i="22"/>
  <c r="R1087" i="22"/>
  <c r="F1083" i="22"/>
  <c r="G1078" i="22"/>
  <c r="H1084" i="22"/>
  <c r="I1079" i="22"/>
  <c r="O1084" i="22"/>
  <c r="P1079" i="22"/>
  <c r="F1075" i="22"/>
  <c r="J1074" i="22"/>
  <c r="J1078" i="22"/>
  <c r="I1078" i="22"/>
  <c r="F1078" i="22"/>
  <c r="R1077" i="22"/>
  <c r="G1077" i="22"/>
  <c r="N1084" i="22"/>
  <c r="K1086" i="22"/>
  <c r="L1081" i="22"/>
  <c r="H1088" i="22"/>
  <c r="I1083" i="22"/>
  <c r="O1088" i="22"/>
  <c r="P1083" i="22"/>
  <c r="Q1078" i="22"/>
  <c r="J1084" i="22"/>
  <c r="K1079" i="22"/>
  <c r="J1087" i="22"/>
  <c r="K1082" i="22"/>
  <c r="L1088" i="22"/>
  <c r="M1083" i="22"/>
  <c r="N1078" i="22"/>
  <c r="G1084" i="22"/>
  <c r="H1079" i="22"/>
  <c r="K1074" i="22"/>
  <c r="L1078" i="22"/>
  <c r="K1077" i="22"/>
  <c r="J1077" i="22"/>
  <c r="I1077" i="22"/>
  <c r="H1077" i="22"/>
  <c r="K1076" i="22"/>
  <c r="R1088" i="22"/>
  <c r="F1084" i="22"/>
  <c r="P1085" i="22"/>
  <c r="Q1080" i="22"/>
  <c r="M1087" i="22"/>
  <c r="N1082" i="22"/>
  <c r="G1088" i="22"/>
  <c r="H1083" i="22"/>
  <c r="N1088" i="22"/>
  <c r="O1083" i="22"/>
  <c r="P1078" i="22"/>
  <c r="O1086" i="22"/>
  <c r="P1081" i="22"/>
  <c r="Q1087" i="22"/>
  <c r="R1082" i="22"/>
  <c r="K1088" i="22"/>
  <c r="L1083" i="22"/>
  <c r="M1078" i="22"/>
  <c r="G1079" i="22"/>
  <c r="L1077" i="22"/>
  <c r="O1076" i="22"/>
  <c r="N1076" i="22"/>
  <c r="M1076" i="22"/>
  <c r="L1076" i="22"/>
  <c r="O1075" i="22"/>
  <c r="J1088" i="22"/>
  <c r="K1083" i="22"/>
  <c r="H1085" i="22"/>
  <c r="I1080" i="22"/>
  <c r="R1086" i="22"/>
  <c r="F1082" i="22"/>
  <c r="L1087" i="22"/>
  <c r="M1082" i="22"/>
  <c r="F1088" i="22"/>
  <c r="G1083" i="22"/>
  <c r="H1078" i="22"/>
  <c r="G1086" i="22"/>
  <c r="H1081" i="22"/>
  <c r="I1087" i="22"/>
  <c r="J1082" i="22"/>
  <c r="P1087" i="22"/>
  <c r="Q1082" i="22"/>
  <c r="O1079" i="22"/>
  <c r="N1077" i="22"/>
  <c r="P1076" i="22"/>
  <c r="F1076" i="22"/>
  <c r="R1075" i="22"/>
  <c r="Q1075" i="22"/>
  <c r="P1075" i="22"/>
  <c r="G1075" i="22"/>
  <c r="K1010" i="22"/>
  <c r="L1005" i="22"/>
  <c r="M1000" i="22"/>
  <c r="J1010" i="22"/>
  <c r="K1005" i="22"/>
  <c r="L1000" i="22"/>
  <c r="Q1010" i="22"/>
  <c r="R1005" i="22"/>
  <c r="F1001" i="22"/>
  <c r="K1011" i="22"/>
  <c r="L1006" i="22"/>
  <c r="M1001" i="22"/>
  <c r="R1011" i="22"/>
  <c r="F1007" i="22"/>
  <c r="G1002" i="22"/>
  <c r="L1012" i="22"/>
  <c r="M1007" i="22"/>
  <c r="N1002" i="22"/>
  <c r="K1012" i="22"/>
  <c r="L1007" i="22"/>
  <c r="M1002" i="22"/>
  <c r="J1012" i="22"/>
  <c r="K1007" i="22"/>
  <c r="L1002" i="22"/>
  <c r="P1009" i="22"/>
  <c r="Q1004" i="22"/>
  <c r="R999" i="22"/>
  <c r="O1009" i="22"/>
  <c r="P1004" i="22"/>
  <c r="Q999" i="22"/>
  <c r="I1010" i="22"/>
  <c r="J1005" i="22"/>
  <c r="K1000" i="22"/>
  <c r="P1010" i="22"/>
  <c r="Q1005" i="22"/>
  <c r="R1000" i="22"/>
  <c r="J1011" i="22"/>
  <c r="K1006" i="22"/>
  <c r="L1001" i="22"/>
  <c r="Q1011" i="22"/>
  <c r="R1006" i="22"/>
  <c r="F1002" i="22"/>
  <c r="P1011" i="22"/>
  <c r="Q1006" i="22"/>
  <c r="R1001" i="22"/>
  <c r="O1011" i="22"/>
  <c r="P1006" i="22"/>
  <c r="Q1001" i="22"/>
  <c r="H1009" i="22"/>
  <c r="I1004" i="22"/>
  <c r="J999" i="22"/>
  <c r="G1009" i="22"/>
  <c r="H1004" i="22"/>
  <c r="I999" i="22"/>
  <c r="N1009" i="22"/>
  <c r="O1004" i="22"/>
  <c r="P999" i="22"/>
  <c r="H1010" i="22"/>
  <c r="I1005" i="22"/>
  <c r="J1000" i="22"/>
  <c r="O1010" i="22"/>
  <c r="P1005" i="22"/>
  <c r="Q1000" i="22"/>
  <c r="I1011" i="22"/>
  <c r="J1006" i="22"/>
  <c r="K1001" i="22"/>
  <c r="H1011" i="22"/>
  <c r="I1006" i="22"/>
  <c r="J1001" i="22"/>
  <c r="G1011" i="22"/>
  <c r="H1006" i="22"/>
  <c r="I1001" i="22"/>
  <c r="L1013" i="22"/>
  <c r="M1008" i="22"/>
  <c r="N1003" i="22"/>
  <c r="K1013" i="22"/>
  <c r="L1008" i="22"/>
  <c r="M1003" i="22"/>
  <c r="R1013" i="22"/>
  <c r="F1009" i="22"/>
  <c r="G1004" i="22"/>
  <c r="H999" i="22"/>
  <c r="M1009" i="22"/>
  <c r="N1004" i="22"/>
  <c r="O999" i="22"/>
  <c r="G1010" i="22"/>
  <c r="H1005" i="22"/>
  <c r="I1000" i="22"/>
  <c r="N1010" i="22"/>
  <c r="O1005" i="22"/>
  <c r="P1000" i="22"/>
  <c r="M1010" i="22"/>
  <c r="N1005" i="22"/>
  <c r="O1000" i="22"/>
  <c r="L1010" i="22"/>
  <c r="M1005" i="22"/>
  <c r="N1000" i="22"/>
  <c r="Q1012" i="22"/>
  <c r="R1007" i="22"/>
  <c r="F1003" i="22"/>
  <c r="P1012" i="22"/>
  <c r="Q1007" i="22"/>
  <c r="R1002" i="22"/>
  <c r="J1013" i="22"/>
  <c r="K1008" i="22"/>
  <c r="L1003" i="22"/>
  <c r="Q1013" i="22"/>
  <c r="R1008" i="22"/>
  <c r="F1004" i="22"/>
  <c r="G999" i="22"/>
  <c r="L1009" i="22"/>
  <c r="M1004" i="22"/>
  <c r="N999" i="22"/>
  <c r="F1010" i="22"/>
  <c r="G1005" i="22"/>
  <c r="H1000" i="22"/>
  <c r="R1009" i="22"/>
  <c r="F1005" i="22"/>
  <c r="G1000" i="22"/>
  <c r="Q1009" i="22"/>
  <c r="R1004" i="22"/>
  <c r="F1000" i="22"/>
  <c r="I1012" i="22"/>
  <c r="J1007" i="22"/>
  <c r="K1002" i="22"/>
  <c r="H1012" i="22"/>
  <c r="I1007" i="22"/>
  <c r="J1002" i="22"/>
  <c r="O1012" i="22"/>
  <c r="P1007" i="22"/>
  <c r="Q1002" i="22"/>
  <c r="I1013" i="22"/>
  <c r="J1008" i="22"/>
  <c r="K1003" i="22"/>
  <c r="P1013" i="22"/>
  <c r="Q1008" i="22"/>
  <c r="R1003" i="22"/>
  <c r="F999" i="22"/>
  <c r="K1009" i="22"/>
  <c r="L1004" i="22"/>
  <c r="M999" i="22"/>
  <c r="J1009" i="22"/>
  <c r="K1004" i="22"/>
  <c r="L999" i="22"/>
  <c r="I1009" i="22"/>
  <c r="J1004" i="22"/>
  <c r="K999" i="22"/>
  <c r="N1011" i="22"/>
  <c r="O1006" i="22"/>
  <c r="P1001" i="22"/>
  <c r="M1011" i="22"/>
  <c r="N1006" i="22"/>
  <c r="O1001" i="22"/>
  <c r="G1012" i="22"/>
  <c r="H1007" i="22"/>
  <c r="I1002" i="22"/>
  <c r="N1012" i="22"/>
  <c r="O1007" i="22"/>
  <c r="P1002" i="22"/>
  <c r="H1013" i="22"/>
  <c r="I1008" i="22"/>
  <c r="J1003" i="22"/>
  <c r="O1013" i="22"/>
  <c r="P1008" i="22"/>
  <c r="Q1003" i="22"/>
  <c r="N1013" i="22"/>
  <c r="O1008" i="22"/>
  <c r="P1003" i="22"/>
  <c r="M1013" i="22"/>
  <c r="N1008" i="22"/>
  <c r="O1003" i="22"/>
  <c r="I980" i="22"/>
  <c r="J975" i="22"/>
  <c r="P980" i="22"/>
  <c r="Q975" i="22"/>
  <c r="J981" i="22"/>
  <c r="K976" i="22"/>
  <c r="N980" i="22"/>
  <c r="O975" i="22"/>
  <c r="M980" i="22"/>
  <c r="N975" i="22"/>
  <c r="G981" i="22"/>
  <c r="H976" i="22"/>
  <c r="F981" i="22"/>
  <c r="G976" i="22"/>
  <c r="J980" i="22"/>
  <c r="K975" i="22"/>
  <c r="G970" i="22"/>
  <c r="F970" i="22"/>
  <c r="R969" i="22"/>
  <c r="Q969" i="22"/>
  <c r="K970" i="22"/>
  <c r="R970" i="22"/>
  <c r="L971" i="22"/>
  <c r="F972" i="22"/>
  <c r="N979" i="22"/>
  <c r="O974" i="22"/>
  <c r="H980" i="22"/>
  <c r="I975" i="22"/>
  <c r="O980" i="22"/>
  <c r="P975" i="22"/>
  <c r="F980" i="22"/>
  <c r="G975" i="22"/>
  <c r="R979" i="22"/>
  <c r="F975" i="22"/>
  <c r="L980" i="22"/>
  <c r="M975" i="22"/>
  <c r="K980" i="22"/>
  <c r="L975" i="22"/>
  <c r="O979" i="22"/>
  <c r="P974" i="22"/>
  <c r="L969" i="22"/>
  <c r="K969" i="22"/>
  <c r="J969" i="22"/>
  <c r="I969" i="22"/>
  <c r="P969" i="22"/>
  <c r="J970" i="22"/>
  <c r="Q970" i="22"/>
  <c r="K971" i="22"/>
  <c r="R983" i="22"/>
  <c r="F979" i="22"/>
  <c r="G974" i="22"/>
  <c r="M979" i="22"/>
  <c r="N974" i="22"/>
  <c r="G980" i="22"/>
  <c r="H975" i="22"/>
  <c r="K979" i="22"/>
  <c r="L974" i="22"/>
  <c r="J979" i="22"/>
  <c r="K974" i="22"/>
  <c r="Q979" i="22"/>
  <c r="R974" i="22"/>
  <c r="P979" i="22"/>
  <c r="Q974" i="22"/>
  <c r="G979" i="22"/>
  <c r="Q973" i="22"/>
  <c r="O973" i="22"/>
  <c r="N973" i="22"/>
  <c r="M973" i="22"/>
  <c r="M974" i="22"/>
  <c r="H969" i="22"/>
  <c r="O969" i="22"/>
  <c r="I970" i="22"/>
  <c r="P970" i="22"/>
  <c r="J983" i="22"/>
  <c r="K978" i="22"/>
  <c r="Q983" i="22"/>
  <c r="R978" i="22"/>
  <c r="F974" i="22"/>
  <c r="L979" i="22"/>
  <c r="O983" i="22"/>
  <c r="P978" i="22"/>
  <c r="N983" i="22"/>
  <c r="O978" i="22"/>
  <c r="P973" i="22"/>
  <c r="I979" i="22"/>
  <c r="J974" i="22"/>
  <c r="H979" i="22"/>
  <c r="K983" i="22"/>
  <c r="L978" i="22"/>
  <c r="H973" i="22"/>
  <c r="G973" i="22"/>
  <c r="F973" i="22"/>
  <c r="R972" i="22"/>
  <c r="L973" i="22"/>
  <c r="I974" i="22"/>
  <c r="G969" i="22"/>
  <c r="N969" i="22"/>
  <c r="H970" i="22"/>
  <c r="O982" i="22"/>
  <c r="P977" i="22"/>
  <c r="I983" i="22"/>
  <c r="J978" i="22"/>
  <c r="P983" i="22"/>
  <c r="Q978" i="22"/>
  <c r="G983" i="22"/>
  <c r="H978" i="22"/>
  <c r="F983" i="22"/>
  <c r="G978" i="22"/>
  <c r="M983" i="22"/>
  <c r="N978" i="22"/>
  <c r="L983" i="22"/>
  <c r="M978" i="22"/>
  <c r="P982" i="22"/>
  <c r="Q977" i="22"/>
  <c r="M972" i="22"/>
  <c r="L972" i="22"/>
  <c r="K972" i="22"/>
  <c r="J972" i="22"/>
  <c r="Q972" i="22"/>
  <c r="K973" i="22"/>
  <c r="H974" i="22"/>
  <c r="F969" i="22"/>
  <c r="M969" i="22"/>
  <c r="G982" i="22"/>
  <c r="H977" i="22"/>
  <c r="N982" i="22"/>
  <c r="O977" i="22"/>
  <c r="H983" i="22"/>
  <c r="I978" i="22"/>
  <c r="L982" i="22"/>
  <c r="M977" i="22"/>
  <c r="K982" i="22"/>
  <c r="L977" i="22"/>
  <c r="R982" i="22"/>
  <c r="F978" i="22"/>
  <c r="Q982" i="22"/>
  <c r="R977" i="22"/>
  <c r="H982" i="22"/>
  <c r="I977" i="22"/>
  <c r="R971" i="22"/>
  <c r="Q971" i="22"/>
  <c r="P971" i="22"/>
  <c r="O971" i="22"/>
  <c r="I972" i="22"/>
  <c r="P972" i="22"/>
  <c r="J973" i="22"/>
  <c r="R973" i="22"/>
  <c r="L981" i="22"/>
  <c r="M976" i="22"/>
  <c r="F982" i="22"/>
  <c r="G977" i="22"/>
  <c r="M982" i="22"/>
  <c r="N977" i="22"/>
  <c r="Q981" i="22"/>
  <c r="R976" i="22"/>
  <c r="P981" i="22"/>
  <c r="Q976" i="22"/>
  <c r="J982" i="22"/>
  <c r="K977" i="22"/>
  <c r="I982" i="22"/>
  <c r="J977" i="22"/>
  <c r="M981" i="22"/>
  <c r="N976" i="22"/>
  <c r="J971" i="22"/>
  <c r="I971" i="22"/>
  <c r="H971" i="22"/>
  <c r="G971" i="22"/>
  <c r="N971" i="22"/>
  <c r="H972" i="22"/>
  <c r="O972" i="22"/>
  <c r="I973" i="22"/>
  <c r="G857" i="22"/>
  <c r="F863" i="22"/>
  <c r="F853" i="22"/>
  <c r="N1121" i="22"/>
  <c r="M1126" i="22"/>
  <c r="L1131" i="22"/>
  <c r="G1121" i="22"/>
  <c r="F1126" i="22"/>
  <c r="R1130" i="22"/>
  <c r="H1121" i="22"/>
  <c r="G1126" i="22"/>
  <c r="F1131" i="22"/>
  <c r="I1121" i="22"/>
  <c r="H1126" i="22"/>
  <c r="G1131" i="22"/>
  <c r="J1121" i="22"/>
  <c r="Q1126" i="22"/>
  <c r="K1132" i="22"/>
  <c r="I1123" i="22"/>
  <c r="P1128" i="22"/>
  <c r="F1119" i="22"/>
  <c r="M1124" i="22"/>
  <c r="O1130" i="22"/>
  <c r="R1120" i="22"/>
  <c r="L1126" i="22"/>
  <c r="F1132" i="22"/>
  <c r="G1008" i="22"/>
  <c r="H1002" i="22"/>
  <c r="R1010" i="22"/>
  <c r="H1075" i="22"/>
  <c r="H1087" i="22"/>
  <c r="R1081" i="22"/>
  <c r="N972" i="22"/>
  <c r="F976" i="22"/>
  <c r="J976" i="22"/>
  <c r="I1122" i="22"/>
  <c r="H1127" i="22"/>
  <c r="G1132" i="22"/>
  <c r="O1121" i="22"/>
  <c r="N1126" i="22"/>
  <c r="M1131" i="22"/>
  <c r="P1121" i="22"/>
  <c r="O1126" i="22"/>
  <c r="N1131" i="22"/>
  <c r="Q1121" i="22"/>
  <c r="P1126" i="22"/>
  <c r="O1131" i="22"/>
  <c r="R1121" i="22"/>
  <c r="L1127" i="22"/>
  <c r="F1133" i="22"/>
  <c r="Q1123" i="22"/>
  <c r="K1129" i="22"/>
  <c r="N1119" i="22"/>
  <c r="P1125" i="22"/>
  <c r="J1131" i="22"/>
  <c r="M1121" i="22"/>
  <c r="G1127" i="22"/>
  <c r="N1132" i="22"/>
  <c r="F1013" i="22"/>
  <c r="G1007" i="22"/>
  <c r="H1001" i="22"/>
  <c r="I1075" i="22"/>
  <c r="O1081" i="22"/>
  <c r="Q1086" i="22"/>
  <c r="G972" i="22"/>
  <c r="R980" i="22"/>
  <c r="I981" i="22"/>
  <c r="I1003" i="22"/>
  <c r="F1012" i="22"/>
  <c r="G1006" i="22"/>
  <c r="J1075" i="22"/>
  <c r="N1086" i="22"/>
  <c r="K1081" i="22"/>
  <c r="M971" i="22"/>
  <c r="O976" i="22"/>
  <c r="F977" i="22"/>
  <c r="L1123" i="22"/>
  <c r="K1128" i="22"/>
  <c r="J1133" i="22"/>
  <c r="R1122" i="22"/>
  <c r="Q1127" i="22"/>
  <c r="P1132" i="22"/>
  <c r="F1123" i="22"/>
  <c r="R1127" i="22"/>
  <c r="Q1132" i="22"/>
  <c r="G1123" i="22"/>
  <c r="F1128" i="22"/>
  <c r="R1132" i="22"/>
  <c r="H1123" i="22"/>
  <c r="O1128" i="22"/>
  <c r="M1119" i="22"/>
  <c r="G1125" i="22"/>
  <c r="I1131" i="22"/>
  <c r="L1121" i="22"/>
  <c r="F1127" i="22"/>
  <c r="M1132" i="22"/>
  <c r="P1122" i="22"/>
  <c r="J1128" i="22"/>
  <c r="Q1133" i="22"/>
  <c r="H1008" i="22"/>
  <c r="N1001" i="22"/>
  <c r="F1011" i="22"/>
  <c r="K1075" i="22"/>
  <c r="M1080" i="22"/>
  <c r="J1086" i="22"/>
  <c r="F971" i="22"/>
  <c r="N981" i="22"/>
  <c r="R981" i="22"/>
  <c r="H1119" i="22"/>
  <c r="G1124" i="22"/>
  <c r="F1129" i="22"/>
  <c r="R1133" i="22"/>
  <c r="M1123" i="22"/>
  <c r="L1128" i="22"/>
  <c r="K1133" i="22"/>
  <c r="N1123" i="22"/>
  <c r="M1128" i="22"/>
  <c r="L1133" i="22"/>
  <c r="O1123" i="22"/>
  <c r="N1128" i="22"/>
  <c r="M1133" i="22"/>
  <c r="P1123" i="22"/>
  <c r="J1129" i="22"/>
  <c r="H1120" i="22"/>
  <c r="J1126" i="22"/>
  <c r="Q1131" i="22"/>
  <c r="G1122" i="22"/>
  <c r="N1127" i="22"/>
  <c r="H1133" i="22"/>
  <c r="K1123" i="22"/>
  <c r="R1128" i="22"/>
  <c r="G1003" i="22"/>
  <c r="G1013" i="22"/>
  <c r="M1006" i="22"/>
  <c r="G1076" i="22"/>
  <c r="L1085" i="22"/>
  <c r="N1079" i="22"/>
  <c r="L970" i="22"/>
  <c r="P976" i="22"/>
  <c r="L976" i="22"/>
  <c r="P1119" i="22"/>
  <c r="O1124" i="22"/>
  <c r="N1129" i="22"/>
  <c r="I1119" i="22"/>
  <c r="H1124" i="22"/>
  <c r="G1129" i="22"/>
  <c r="J1119" i="22"/>
  <c r="I1124" i="22"/>
  <c r="H1129" i="22"/>
  <c r="K1119" i="22"/>
  <c r="J1124" i="22"/>
  <c r="I1129" i="22"/>
  <c r="L1119" i="22"/>
  <c r="K1124" i="22"/>
  <c r="R1129" i="22"/>
  <c r="K1121" i="22"/>
  <c r="R1126" i="22"/>
  <c r="L1132" i="22"/>
  <c r="O1122" i="22"/>
  <c r="I1128" i="22"/>
  <c r="P1133" i="22"/>
  <c r="F1124" i="22"/>
  <c r="H1130" i="22"/>
  <c r="F1008" i="22"/>
  <c r="O1002" i="22"/>
  <c r="L1011" i="22"/>
  <c r="Q1076" i="22"/>
  <c r="M1077" i="22"/>
  <c r="M1084" i="22"/>
  <c r="M970" i="22"/>
  <c r="O981" i="22"/>
  <c r="K981" i="22"/>
  <c r="K1120" i="22"/>
  <c r="J1125" i="22"/>
  <c r="I1130" i="22"/>
  <c r="Q1119" i="22"/>
  <c r="P1124" i="22"/>
  <c r="O1129" i="22"/>
  <c r="R1119" i="22"/>
  <c r="Q1124" i="22"/>
  <c r="P1129" i="22"/>
  <c r="F1120" i="22"/>
  <c r="R1124" i="22"/>
  <c r="Q1129" i="22"/>
  <c r="G1120" i="22"/>
  <c r="F1125" i="22"/>
  <c r="H1131" i="22"/>
  <c r="F1122" i="22"/>
  <c r="M1127" i="22"/>
  <c r="G1133" i="22"/>
  <c r="J1123" i="22"/>
  <c r="Q1128" i="22"/>
  <c r="G1119" i="22"/>
  <c r="I1125" i="22"/>
  <c r="P1130" i="22"/>
  <c r="R1012" i="22"/>
  <c r="N1007" i="22"/>
  <c r="G1001" i="22"/>
  <c r="O1077" i="22"/>
  <c r="L1082" i="22"/>
  <c r="G70" i="23" s="1"/>
  <c r="P1082" i="22"/>
  <c r="N970" i="22"/>
  <c r="I976" i="22"/>
  <c r="R975"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B64" i="23" s="1"/>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M70" i="23" s="1"/>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C66" i="23" s="1"/>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H60" i="23" s="1"/>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L70" i="23" s="1"/>
  <c r="O821" i="22"/>
  <c r="Q819" i="22"/>
  <c r="K1058" i="22"/>
  <c r="L1053" i="22"/>
  <c r="M1048" i="22"/>
  <c r="R1058" i="22"/>
  <c r="F1054" i="22"/>
  <c r="G1049" i="22"/>
  <c r="H1044" i="22"/>
  <c r="M1054" i="22"/>
  <c r="N1049" i="22"/>
  <c r="O1044" i="22"/>
  <c r="G1055" i="22"/>
  <c r="H1050" i="22"/>
  <c r="I1045" i="22"/>
  <c r="N1055" i="22"/>
  <c r="O1050" i="22"/>
  <c r="P1045" i="22"/>
  <c r="M1055" i="22"/>
  <c r="H73" i="23" s="1"/>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G61" i="23" s="1"/>
  <c r="K741" i="22"/>
  <c r="L759" i="22"/>
  <c r="F770" i="22"/>
  <c r="O765" i="22"/>
  <c r="H761" i="22"/>
  <c r="H763" i="22"/>
  <c r="J763" i="22"/>
  <c r="R759" i="22"/>
  <c r="G773" i="22"/>
  <c r="K764" i="22"/>
  <c r="Q762" i="22"/>
  <c r="K767" i="22"/>
  <c r="J772" i="22"/>
  <c r="G768" i="22"/>
  <c r="F773" i="22"/>
  <c r="I768" i="22"/>
  <c r="D62" i="23" s="1"/>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L60" i="23" s="1"/>
  <c r="I760" i="22"/>
  <c r="J760" i="22"/>
  <c r="M762" i="22"/>
  <c r="G759" i="22"/>
  <c r="M767" i="22"/>
  <c r="J761" i="22"/>
  <c r="F760" i="22"/>
  <c r="O773" i="22"/>
  <c r="L764" i="22"/>
  <c r="N768" i="22"/>
  <c r="I62" i="23" s="1"/>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B73" i="23" s="1"/>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I68" i="23" s="1"/>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J73" i="23" s="1"/>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I61" i="23" s="1"/>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F68" i="23"/>
  <c r="K65" i="23"/>
  <c r="K72" i="23"/>
  <c r="C64" i="23"/>
  <c r="AM10" i="26"/>
  <c r="AL14" i="26"/>
  <c r="AL15" i="26"/>
  <c r="AM11" i="26"/>
  <c r="AF93" i="23"/>
  <c r="AG87" i="23"/>
  <c r="AG93" i="23" s="1"/>
  <c r="AF101" i="23"/>
  <c r="AG88" i="23"/>
  <c r="AG101" i="23" s="1"/>
  <c r="AF96" i="23"/>
  <c r="AG82" i="23"/>
  <c r="AG96" i="23" s="1"/>
  <c r="AF100" i="23"/>
  <c r="AF99" i="23"/>
  <c r="AG83" i="23"/>
  <c r="AF92" i="23"/>
  <c r="AG86" i="23"/>
  <c r="AG92" i="23" s="1"/>
  <c r="G64" i="23" l="1"/>
  <c r="L72" i="23"/>
  <c r="M61" i="23"/>
  <c r="H61" i="23"/>
  <c r="E70" i="23"/>
  <c r="F64" i="23"/>
  <c r="F66" i="23"/>
  <c r="C60" i="23"/>
  <c r="L68" i="23"/>
  <c r="J67" i="23"/>
  <c r="G60" i="23"/>
  <c r="E66" i="23"/>
  <c r="L67" i="23"/>
  <c r="B66" i="23"/>
  <c r="B68" i="23"/>
  <c r="I73" i="23"/>
  <c r="D73" i="23"/>
  <c r="H67" i="23"/>
  <c r="H64" i="23"/>
  <c r="B65" i="23"/>
  <c r="B63" i="23"/>
  <c r="D63" i="23"/>
  <c r="E64" i="23"/>
  <c r="G66" i="23"/>
  <c r="H70" i="23"/>
  <c r="I72" i="23"/>
  <c r="G68" i="23"/>
  <c r="K64" i="23"/>
  <c r="L65" i="23"/>
  <c r="K66" i="23"/>
  <c r="H63" i="23"/>
  <c r="B67" i="23"/>
  <c r="E72" i="23"/>
  <c r="G62" i="23"/>
  <c r="E62" i="23"/>
  <c r="G67" i="23"/>
  <c r="J72" i="23"/>
  <c r="C68" i="23"/>
  <c r="J62" i="23"/>
  <c r="G72" i="23"/>
  <c r="F67" i="23"/>
  <c r="C65" i="23"/>
  <c r="J65" i="23"/>
  <c r="C63" i="23"/>
  <c r="F61" i="23"/>
  <c r="J61" i="23"/>
  <c r="K61" i="23"/>
  <c r="K62" i="23"/>
  <c r="K73" i="23"/>
  <c r="F60"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<sst xmlns="http://schemas.openxmlformats.org/spreadsheetml/2006/main" count="14980" uniqueCount="1049">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</sst>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9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1" fillId="7" borderId="0" xfId="10" applyNumberFormat="1" applyFont="1" applyFill="1"/>
    <xf numFmtId="167" fontId="1" fillId="22" borderId="0" xfId="10" applyNumberFormat="1" applyFont="1" applyFill="1"/>
    <xf numFmtId="167" fontId="0" fillId="0" borderId="0" xfId="10" applyNumberFormat="1" applyFont="1" applyFill="1"/>
    <xf numFmtId="167" fontId="0" fillId="0" borderId="0" xfId="0" applyNumberFormat="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1" sqref="B1"/>
    </sheetView>
  </sheetViews>
  <sheetFormatPr defaultRowHeight="15"/>
  <cols>
    <col min="2" max="2" width="70.140625" customWidth="1"/>
    <col min="3" max="3" width="10.7109375" bestFit="1" customWidth="1"/>
    <col min="13" max="14" width="8.7109375" style="163"/>
  </cols>
  <sheetData>
    <row r="1" spans="1:12">
      <c r="A1" s="1" t="s">
        <v>0</v>
      </c>
      <c r="B1" s="85" t="s">
        <v>529</v>
      </c>
      <c r="C1" s="86">
        <v>45301</v>
      </c>
      <c r="D1" s="87"/>
      <c r="E1" s="87"/>
      <c r="F1" s="87"/>
      <c r="G1" s="87"/>
      <c r="H1" s="87"/>
      <c r="I1" s="87"/>
      <c r="J1" s="87"/>
      <c r="K1" s="85" t="s">
        <v>534</v>
      </c>
      <c r="L1" s="85" t="s">
        <v>536</v>
      </c>
    </row>
    <row r="2" spans="1:12">
      <c r="A2" s="1" t="s">
        <v>1</v>
      </c>
      <c r="B2" s="87" t="str">
        <f>LOOKUP(B1,K1:L50,L1:L50)</f>
        <v>CO</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B34" s="3" t="s">
        <v>1045</v>
      </c>
      <c r="K34" s="85" t="s">
        <v>507</v>
      </c>
      <c r="L34" s="85" t="s">
        <v>569</v>
      </c>
    </row>
    <row r="35" spans="1:12">
      <c r="B35" t="s">
        <v>1046</v>
      </c>
      <c r="K35" s="85" t="s">
        <v>506</v>
      </c>
      <c r="L35" s="85" t="s">
        <v>570</v>
      </c>
    </row>
    <row r="36" spans="1:12">
      <c r="B36" s="2">
        <v>2023</v>
      </c>
      <c r="K36" s="85" t="s">
        <v>505</v>
      </c>
      <c r="L36" s="85" t="s">
        <v>571</v>
      </c>
    </row>
    <row r="37" spans="1:12">
      <c r="B37" t="s">
        <v>1047</v>
      </c>
      <c r="K37" s="85" t="s">
        <v>504</v>
      </c>
      <c r="L37" s="85" t="s">
        <v>572</v>
      </c>
    </row>
    <row r="38" spans="1:12">
      <c r="B38" t="s">
        <v>1048</v>
      </c>
      <c r="K38" s="85" t="s">
        <v>497</v>
      </c>
      <c r="L38" s="85" t="s">
        <v>573</v>
      </c>
    </row>
    <row r="39" spans="1:12">
      <c r="K39" s="85" t="s">
        <v>496</v>
      </c>
      <c r="L39" s="85" t="s">
        <v>574</v>
      </c>
    </row>
    <row r="40" spans="1:12">
      <c r="K40" s="85" t="s">
        <v>495</v>
      </c>
      <c r="L40" s="85" t="s">
        <v>575</v>
      </c>
    </row>
    <row r="41" spans="1:12">
      <c r="K41" s="85" t="s">
        <v>494</v>
      </c>
      <c r="L41" s="85" t="s">
        <v>576</v>
      </c>
    </row>
    <row r="42" spans="1:12">
      <c r="A42" s="1" t="s">
        <v>115</v>
      </c>
      <c r="K42" s="85" t="s">
        <v>493</v>
      </c>
      <c r="L42" s="85" t="s">
        <v>577</v>
      </c>
    </row>
    <row r="43" spans="1:12">
      <c r="A43" t="s">
        <v>119</v>
      </c>
      <c r="K43" s="85" t="s">
        <v>492</v>
      </c>
      <c r="L43" s="85" t="s">
        <v>578</v>
      </c>
    </row>
    <row r="44" spans="1:12">
      <c r="A44" t="s">
        <v>120</v>
      </c>
      <c r="K44" s="85" t="s">
        <v>491</v>
      </c>
      <c r="L44" s="85" t="s">
        <v>579</v>
      </c>
    </row>
    <row r="45" spans="1:12">
      <c r="A45" t="s">
        <v>121</v>
      </c>
      <c r="K45" s="85" t="s">
        <v>490</v>
      </c>
      <c r="L45" s="85" t="s">
        <v>580</v>
      </c>
    </row>
    <row r="46" spans="1:12">
      <c r="A46" t="s">
        <v>122</v>
      </c>
      <c r="K46" s="85" t="s">
        <v>489</v>
      </c>
      <c r="L46" s="85" t="s">
        <v>581</v>
      </c>
    </row>
    <row r="47" spans="1:12">
      <c r="A47" t="s">
        <v>123</v>
      </c>
      <c r="K47" s="85" t="s">
        <v>488</v>
      </c>
      <c r="L47" s="85" t="s">
        <v>582</v>
      </c>
    </row>
    <row r="48" spans="1:12">
      <c r="K48" s="85" t="s">
        <v>487</v>
      </c>
      <c r="L48" s="85" t="s">
        <v>583</v>
      </c>
    </row>
    <row r="49" spans="1:12">
      <c r="A49" t="s">
        <v>124</v>
      </c>
      <c r="K49" s="85" t="s">
        <v>486</v>
      </c>
      <c r="L49" s="85" t="s">
        <v>584</v>
      </c>
    </row>
    <row r="50" spans="1:12">
      <c r="A50" t="s">
        <v>125</v>
      </c>
      <c r="K50" s="85" t="s">
        <v>485</v>
      </c>
      <c r="L50" s="85" t="s">
        <v>585</v>
      </c>
    </row>
    <row r="52" spans="1:12">
      <c r="A52" t="s">
        <v>116</v>
      </c>
    </row>
    <row r="53" spans="1:12">
      <c r="A53" t="s">
        <v>117</v>
      </c>
    </row>
    <row r="54" spans="1:12">
      <c r="A54" t="s">
        <v>118</v>
      </c>
    </row>
    <row r="56" spans="1:12">
      <c r="A56" t="s">
        <v>134</v>
      </c>
    </row>
    <row r="57" spans="1:12">
      <c r="A57" t="s">
        <v>127</v>
      </c>
    </row>
    <row r="58" spans="1:12">
      <c r="A58" t="s">
        <v>126</v>
      </c>
    </row>
    <row r="60" spans="1:12">
      <c r="A60" s="1" t="s">
        <v>270</v>
      </c>
    </row>
    <row r="61" spans="1:12">
      <c r="A61" t="s">
        <v>271</v>
      </c>
    </row>
    <row r="62" spans="1:12">
      <c r="A62" t="s">
        <v>275</v>
      </c>
    </row>
    <row r="63" spans="1:12">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4"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3" priority="1" operator="containsText" text="true">
      <formula>NOT(ISERROR(SEARCH("true",A1)))</formula>
    </cfRule>
  </conditionalFormatting>
  <conditionalFormatting sqref="C2:C51">
    <cfRule type="duplicateValues" dxfId="2"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c r="AA112" s="184"/>
      <c r="AB112" s="184"/>
      <c r="AC112" s="184"/>
      <c r="AD112" s="184"/>
      <c r="AE112" s="184"/>
      <c r="AF112" s="18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85"/>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c r="AA500" s="184"/>
      <c r="AB500" s="184"/>
      <c r="AC500" s="184"/>
      <c r="AD500" s="184"/>
      <c r="AE500" s="184"/>
      <c r="AF500" s="184"/>
      <c r="AG500" s="18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84"/>
      <c r="C1101" s="184"/>
      <c r="D1101" s="184"/>
      <c r="E1101" s="184"/>
      <c r="F1101" s="184"/>
      <c r="G1101" s="184"/>
      <c r="H1101" s="184"/>
      <c r="I1101" s="184"/>
      <c r="J1101" s="184"/>
      <c r="K1101" s="184"/>
      <c r="L1101" s="184"/>
      <c r="M1101" s="184"/>
      <c r="N1101" s="184"/>
      <c r="O1101" s="184"/>
      <c r="P1101" s="184"/>
      <c r="Q1101" s="184"/>
      <c r="R1101" s="184"/>
      <c r="S1101" s="184"/>
      <c r="T1101" s="184"/>
      <c r="U1101" s="184"/>
      <c r="V1101" s="184"/>
      <c r="W1101" s="184"/>
      <c r="X1101" s="184"/>
      <c r="Y1101" s="184"/>
      <c r="Z1101" s="184"/>
      <c r="AA1101" s="184"/>
      <c r="AB1101" s="184"/>
      <c r="AC1101" s="184"/>
      <c r="AD1101" s="184"/>
      <c r="AE1101" s="184"/>
      <c r="AF1101" s="18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84"/>
      <c r="C1229" s="184"/>
      <c r="D1229" s="184"/>
      <c r="E1229" s="184"/>
      <c r="F1229" s="184"/>
      <c r="G1229" s="184"/>
      <c r="H1229" s="184"/>
      <c r="I1229" s="184"/>
      <c r="J1229" s="184"/>
      <c r="K1229" s="184"/>
      <c r="L1229" s="184"/>
      <c r="M1229" s="184"/>
      <c r="N1229" s="184"/>
      <c r="O1229" s="184"/>
      <c r="P1229" s="184"/>
      <c r="Q1229" s="184"/>
      <c r="R1229" s="184"/>
      <c r="S1229" s="184"/>
      <c r="T1229" s="184"/>
      <c r="U1229" s="184"/>
      <c r="V1229" s="184"/>
      <c r="W1229" s="184"/>
      <c r="X1229" s="184"/>
      <c r="Y1229" s="184"/>
      <c r="Z1229" s="184"/>
      <c r="AA1229" s="184"/>
      <c r="AB1229" s="184"/>
      <c r="AC1229" s="184"/>
      <c r="AD1229" s="184"/>
      <c r="AE1229" s="184"/>
      <c r="AF1229" s="18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84"/>
      <c r="C1390" s="184"/>
      <c r="D1390" s="184"/>
      <c r="E1390" s="184"/>
      <c r="F1390" s="184"/>
      <c r="G1390" s="184"/>
      <c r="H1390" s="184"/>
      <c r="I1390" s="184"/>
      <c r="J1390" s="184"/>
      <c r="K1390" s="184"/>
      <c r="L1390" s="184"/>
      <c r="M1390" s="184"/>
      <c r="N1390" s="184"/>
      <c r="O1390" s="184"/>
      <c r="P1390" s="184"/>
      <c r="Q1390" s="184"/>
      <c r="R1390" s="184"/>
      <c r="S1390" s="184"/>
      <c r="T1390" s="184"/>
      <c r="U1390" s="184"/>
      <c r="V1390" s="184"/>
      <c r="W1390" s="184"/>
      <c r="X1390" s="184"/>
      <c r="Y1390" s="184"/>
      <c r="Z1390" s="184"/>
      <c r="AA1390" s="184"/>
      <c r="AB1390" s="184"/>
      <c r="AC1390" s="184"/>
      <c r="AD1390" s="184"/>
      <c r="AE1390" s="184"/>
      <c r="AF1390" s="18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84"/>
      <c r="C1502" s="184"/>
      <c r="D1502" s="184"/>
      <c r="E1502" s="184"/>
      <c r="F1502" s="184"/>
      <c r="G1502" s="184"/>
      <c r="H1502" s="184"/>
      <c r="I1502" s="184"/>
      <c r="J1502" s="184"/>
      <c r="K1502" s="184"/>
      <c r="L1502" s="184"/>
      <c r="M1502" s="184"/>
      <c r="N1502" s="184"/>
      <c r="O1502" s="184"/>
      <c r="P1502" s="184"/>
      <c r="Q1502" s="184"/>
      <c r="R1502" s="184"/>
      <c r="S1502" s="184"/>
      <c r="T1502" s="184"/>
      <c r="U1502" s="184"/>
      <c r="V1502" s="184"/>
      <c r="W1502" s="184"/>
      <c r="X1502" s="184"/>
      <c r="Y1502" s="184"/>
      <c r="Z1502" s="184"/>
      <c r="AA1502" s="184"/>
      <c r="AB1502" s="184"/>
      <c r="AC1502" s="184"/>
      <c r="AD1502" s="184"/>
      <c r="AE1502" s="184"/>
      <c r="AF1502" s="18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84"/>
      <c r="C1604" s="184"/>
      <c r="D1604" s="184"/>
      <c r="E1604" s="184"/>
      <c r="F1604" s="184"/>
      <c r="G1604" s="184"/>
      <c r="H1604" s="184"/>
      <c r="I1604" s="184"/>
      <c r="J1604" s="184"/>
      <c r="K1604" s="184"/>
      <c r="L1604" s="184"/>
      <c r="M1604" s="184"/>
      <c r="N1604" s="184"/>
      <c r="O1604" s="184"/>
      <c r="P1604" s="184"/>
      <c r="Q1604" s="184"/>
      <c r="R1604" s="184"/>
      <c r="S1604" s="184"/>
      <c r="T1604" s="184"/>
      <c r="U1604" s="184"/>
      <c r="V1604" s="184"/>
      <c r="W1604" s="184"/>
      <c r="X1604" s="184"/>
      <c r="Y1604" s="184"/>
      <c r="Z1604" s="184"/>
      <c r="AA1604" s="184"/>
      <c r="AB1604" s="184"/>
      <c r="AC1604" s="184"/>
      <c r="AD1604" s="184"/>
      <c r="AE1604" s="184"/>
      <c r="AF1604" s="18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84"/>
      <c r="C1699" s="184"/>
      <c r="D1699" s="184"/>
      <c r="E1699" s="184"/>
      <c r="F1699" s="184"/>
      <c r="G1699" s="184"/>
      <c r="H1699" s="184"/>
      <c r="I1699" s="184"/>
      <c r="J1699" s="184"/>
      <c r="K1699" s="184"/>
      <c r="L1699" s="184"/>
      <c r="M1699" s="184"/>
      <c r="N1699" s="184"/>
      <c r="O1699" s="184"/>
      <c r="P1699" s="184"/>
      <c r="Q1699" s="184"/>
      <c r="R1699" s="184"/>
      <c r="S1699" s="184"/>
      <c r="T1699" s="184"/>
      <c r="U1699" s="184"/>
      <c r="V1699" s="184"/>
      <c r="W1699" s="184"/>
      <c r="X1699" s="184"/>
      <c r="Y1699" s="184"/>
      <c r="Z1699" s="184"/>
      <c r="AA1699" s="184"/>
      <c r="AB1699" s="184"/>
      <c r="AC1699" s="184"/>
      <c r="AD1699" s="184"/>
      <c r="AE1699" s="184"/>
      <c r="AF1699" s="18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84"/>
      <c r="C1945" s="184"/>
      <c r="D1945" s="184"/>
      <c r="E1945" s="184"/>
      <c r="F1945" s="184"/>
      <c r="G1945" s="184"/>
      <c r="H1945" s="184"/>
      <c r="I1945" s="184"/>
      <c r="J1945" s="184"/>
      <c r="K1945" s="184"/>
      <c r="L1945" s="184"/>
      <c r="M1945" s="184"/>
      <c r="N1945" s="184"/>
      <c r="O1945" s="184"/>
      <c r="P1945" s="184"/>
      <c r="Q1945" s="184"/>
      <c r="R1945" s="184"/>
      <c r="S1945" s="184"/>
      <c r="T1945" s="184"/>
      <c r="U1945" s="184"/>
      <c r="V1945" s="184"/>
      <c r="W1945" s="184"/>
      <c r="X1945" s="184"/>
      <c r="Y1945" s="184"/>
      <c r="Z1945" s="184"/>
      <c r="AA1945" s="184"/>
      <c r="AB1945" s="184"/>
      <c r="AC1945" s="184"/>
      <c r="AD1945" s="184"/>
      <c r="AE1945" s="184"/>
      <c r="AF1945" s="18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84"/>
      <c r="C2031" s="184"/>
      <c r="D2031" s="184"/>
      <c r="E2031" s="184"/>
      <c r="F2031" s="184"/>
      <c r="G2031" s="184"/>
      <c r="H2031" s="184"/>
      <c r="I2031" s="184"/>
      <c r="J2031" s="184"/>
      <c r="K2031" s="184"/>
      <c r="L2031" s="184"/>
      <c r="M2031" s="184"/>
      <c r="N2031" s="184"/>
      <c r="O2031" s="184"/>
      <c r="P2031" s="184"/>
      <c r="Q2031" s="184"/>
      <c r="R2031" s="184"/>
      <c r="S2031" s="184"/>
      <c r="T2031" s="184"/>
      <c r="U2031" s="184"/>
      <c r="V2031" s="184"/>
      <c r="W2031" s="184"/>
      <c r="X2031" s="184"/>
      <c r="Y2031" s="184"/>
      <c r="Z2031" s="184"/>
      <c r="AA2031" s="184"/>
      <c r="AB2031" s="184"/>
      <c r="AC2031" s="184"/>
      <c r="AD2031" s="184"/>
      <c r="AE2031" s="184"/>
      <c r="AF2031" s="18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84"/>
      <c r="C2153" s="184"/>
      <c r="D2153" s="184"/>
      <c r="E2153" s="184"/>
      <c r="F2153" s="184"/>
      <c r="G2153" s="184"/>
      <c r="H2153" s="184"/>
      <c r="I2153" s="184"/>
      <c r="J2153" s="184"/>
      <c r="K2153" s="184"/>
      <c r="L2153" s="184"/>
      <c r="M2153" s="184"/>
      <c r="N2153" s="184"/>
      <c r="O2153" s="184"/>
      <c r="P2153" s="184"/>
      <c r="Q2153" s="184"/>
      <c r="R2153" s="184"/>
      <c r="S2153" s="184"/>
      <c r="T2153" s="184"/>
      <c r="U2153" s="184"/>
      <c r="V2153" s="184"/>
      <c r="W2153" s="184"/>
      <c r="X2153" s="184"/>
      <c r="Y2153" s="184"/>
      <c r="Z2153" s="184"/>
      <c r="AA2153" s="184"/>
      <c r="AB2153" s="184"/>
      <c r="AC2153" s="184"/>
      <c r="AD2153" s="184"/>
      <c r="AE2153" s="184"/>
      <c r="AF2153" s="18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84"/>
      <c r="C2317" s="184"/>
      <c r="D2317" s="184"/>
      <c r="E2317" s="184"/>
      <c r="F2317" s="184"/>
      <c r="G2317" s="184"/>
      <c r="H2317" s="184"/>
      <c r="I2317" s="184"/>
      <c r="J2317" s="184"/>
      <c r="K2317" s="184"/>
      <c r="L2317" s="184"/>
      <c r="M2317" s="184"/>
      <c r="N2317" s="184"/>
      <c r="O2317" s="184"/>
      <c r="P2317" s="184"/>
      <c r="Q2317" s="184"/>
      <c r="R2317" s="184"/>
      <c r="S2317" s="184"/>
      <c r="T2317" s="184"/>
      <c r="U2317" s="184"/>
      <c r="V2317" s="184"/>
      <c r="W2317" s="184"/>
      <c r="X2317" s="184"/>
      <c r="Y2317" s="184"/>
      <c r="Z2317" s="184"/>
      <c r="AA2317" s="184"/>
      <c r="AB2317" s="184"/>
      <c r="AC2317" s="184"/>
      <c r="AD2317" s="184"/>
      <c r="AE2317" s="184"/>
      <c r="AF2317" s="18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84"/>
      <c r="C2419" s="184"/>
      <c r="D2419" s="184"/>
      <c r="E2419" s="184"/>
      <c r="F2419" s="184"/>
      <c r="G2419" s="184"/>
      <c r="H2419" s="184"/>
      <c r="I2419" s="184"/>
      <c r="J2419" s="184"/>
      <c r="K2419" s="184"/>
      <c r="L2419" s="184"/>
      <c r="M2419" s="184"/>
      <c r="N2419" s="184"/>
      <c r="O2419" s="184"/>
      <c r="P2419" s="184"/>
      <c r="Q2419" s="184"/>
      <c r="R2419" s="184"/>
      <c r="S2419" s="184"/>
      <c r="T2419" s="184"/>
      <c r="U2419" s="184"/>
      <c r="V2419" s="184"/>
      <c r="W2419" s="184"/>
      <c r="X2419" s="184"/>
      <c r="Y2419" s="184"/>
      <c r="Z2419" s="184"/>
      <c r="AA2419" s="184"/>
      <c r="AB2419" s="184"/>
      <c r="AC2419" s="184"/>
      <c r="AD2419" s="184"/>
      <c r="AE2419" s="184"/>
      <c r="AF2419" s="18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84"/>
      <c r="C2509" s="184"/>
      <c r="D2509" s="184"/>
      <c r="E2509" s="184"/>
      <c r="F2509" s="184"/>
      <c r="G2509" s="184"/>
      <c r="H2509" s="184"/>
      <c r="I2509" s="184"/>
      <c r="J2509" s="184"/>
      <c r="K2509" s="184"/>
      <c r="L2509" s="184"/>
      <c r="M2509" s="184"/>
      <c r="N2509" s="184"/>
      <c r="O2509" s="184"/>
      <c r="P2509" s="184"/>
      <c r="Q2509" s="184"/>
      <c r="R2509" s="184"/>
      <c r="S2509" s="184"/>
      <c r="T2509" s="184"/>
      <c r="U2509" s="184"/>
      <c r="V2509" s="184"/>
      <c r="W2509" s="184"/>
      <c r="X2509" s="184"/>
      <c r="Y2509" s="184"/>
      <c r="Z2509" s="184"/>
      <c r="AA2509" s="184"/>
      <c r="AB2509" s="184"/>
      <c r="AC2509" s="184"/>
      <c r="AD2509" s="184"/>
      <c r="AE2509" s="184"/>
      <c r="AF2509" s="18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84"/>
      <c r="C2598" s="184"/>
      <c r="D2598" s="184"/>
      <c r="E2598" s="184"/>
      <c r="F2598" s="184"/>
      <c r="G2598" s="184"/>
      <c r="H2598" s="184"/>
      <c r="I2598" s="184"/>
      <c r="J2598" s="184"/>
      <c r="K2598" s="184"/>
      <c r="L2598" s="184"/>
      <c r="M2598" s="184"/>
      <c r="N2598" s="184"/>
      <c r="O2598" s="184"/>
      <c r="P2598" s="184"/>
      <c r="Q2598" s="184"/>
      <c r="R2598" s="184"/>
      <c r="S2598" s="184"/>
      <c r="T2598" s="184"/>
      <c r="U2598" s="184"/>
      <c r="V2598" s="184"/>
      <c r="W2598" s="184"/>
      <c r="X2598" s="184"/>
      <c r="Y2598" s="184"/>
      <c r="Z2598" s="184"/>
      <c r="AA2598" s="184"/>
      <c r="AB2598" s="184"/>
      <c r="AC2598" s="184"/>
      <c r="AD2598" s="184"/>
      <c r="AE2598" s="184"/>
      <c r="AF2598" s="18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84"/>
      <c r="C2719" s="184"/>
      <c r="D2719" s="184"/>
      <c r="E2719" s="184"/>
      <c r="F2719" s="184"/>
      <c r="G2719" s="184"/>
      <c r="H2719" s="184"/>
      <c r="I2719" s="184"/>
      <c r="J2719" s="184"/>
      <c r="K2719" s="184"/>
      <c r="L2719" s="184"/>
      <c r="M2719" s="184"/>
      <c r="N2719" s="184"/>
      <c r="O2719" s="184"/>
      <c r="P2719" s="184"/>
      <c r="Q2719" s="184"/>
      <c r="R2719" s="184"/>
      <c r="S2719" s="184"/>
      <c r="T2719" s="184"/>
      <c r="U2719" s="184"/>
      <c r="V2719" s="184"/>
      <c r="W2719" s="184"/>
      <c r="X2719" s="184"/>
      <c r="Y2719" s="184"/>
      <c r="Z2719" s="184"/>
      <c r="AA2719" s="184"/>
      <c r="AB2719" s="184"/>
      <c r="AC2719" s="184"/>
      <c r="AD2719" s="184"/>
      <c r="AE2719" s="184"/>
      <c r="AF2719" s="18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84"/>
      <c r="C2837" s="184"/>
      <c r="D2837" s="184"/>
      <c r="E2837" s="184"/>
      <c r="F2837" s="184"/>
      <c r="G2837" s="184"/>
      <c r="H2837" s="184"/>
      <c r="I2837" s="184"/>
      <c r="J2837" s="184"/>
      <c r="K2837" s="184"/>
      <c r="L2837" s="184"/>
      <c r="M2837" s="184"/>
      <c r="N2837" s="184"/>
      <c r="O2837" s="184"/>
      <c r="P2837" s="184"/>
      <c r="Q2837" s="184"/>
      <c r="R2837" s="184"/>
      <c r="S2837" s="184"/>
      <c r="T2837" s="184"/>
      <c r="U2837" s="184"/>
      <c r="V2837" s="184"/>
      <c r="W2837" s="184"/>
      <c r="X2837" s="184"/>
      <c r="Y2837" s="184"/>
      <c r="Z2837" s="184"/>
      <c r="AA2837" s="184"/>
      <c r="AB2837" s="184"/>
      <c r="AC2837" s="184"/>
      <c r="AD2837" s="184"/>
      <c r="AE2837" s="184"/>
      <c r="AF2837" s="18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6"/>
      <c r="AD112" s="186"/>
      <c r="AE112" s="186"/>
      <c r="AF112" s="186"/>
      <c r="AG112" s="18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6"/>
      <c r="AD112" s="186"/>
      <c r="AE112" s="186"/>
      <c r="AF112" s="186"/>
      <c r="AG112" s="186"/>
      <c r="AH112" s="186"/>
    </row>
    <row r="308" spans="2:34"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c r="AH308" s="186"/>
    </row>
    <row r="500" spans="2:34" ht="15" customHeight="1">
      <c r="B500" s="187"/>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c r="AA500" s="186"/>
      <c r="AB500" s="186"/>
      <c r="AC500" s="186"/>
      <c r="AD500" s="186"/>
      <c r="AE500" s="186"/>
      <c r="AF500" s="186"/>
      <c r="AG500" s="186"/>
    </row>
    <row r="511" spans="2:34"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c r="AH511" s="186"/>
    </row>
    <row r="712" spans="2:34"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c r="AH712" s="186"/>
    </row>
    <row r="887" spans="2:34"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c r="AH887" s="186"/>
    </row>
    <row r="1100" spans="2:34"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c r="AH1100" s="186"/>
    </row>
    <row r="1227" spans="2:34"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c r="AH1227" s="186"/>
    </row>
    <row r="1390" spans="2:34"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c r="AH1390" s="186"/>
    </row>
    <row r="1502" spans="2:34"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c r="AH1502" s="186"/>
    </row>
    <row r="1604" spans="2:34"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c r="AH1604" s="186"/>
    </row>
    <row r="1698" spans="2:34"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c r="AH1698" s="186"/>
    </row>
    <row r="1945" spans="2:34"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c r="AH1945" s="186"/>
    </row>
    <row r="2031" spans="2:34"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c r="AH2031" s="186"/>
    </row>
    <row r="2153" spans="2:34"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c r="AH2153" s="186"/>
    </row>
    <row r="2317" spans="2:34"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c r="AH2317" s="186"/>
    </row>
    <row r="2419" spans="2:34"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c r="AH2419" s="186"/>
    </row>
    <row r="2509" spans="2:34"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c r="AH2509" s="186"/>
    </row>
    <row r="2598" spans="2:34"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c r="AH2598" s="186"/>
    </row>
    <row r="2719" spans="2:34"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c r="AH2719" s="186"/>
    </row>
    <row r="2837" spans="2:34"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c r="AH2837" s="18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88" t="s">
        <v>409</v>
      </c>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84"/>
      <c r="C1101" s="184"/>
      <c r="D1101" s="184"/>
      <c r="E1101" s="184"/>
      <c r="F1101" s="184"/>
      <c r="G1101" s="184"/>
      <c r="H1101" s="184"/>
      <c r="I1101" s="184"/>
      <c r="J1101" s="184"/>
      <c r="K1101" s="184"/>
      <c r="L1101" s="184"/>
      <c r="M1101" s="184"/>
      <c r="N1101" s="184"/>
      <c r="O1101" s="184"/>
      <c r="P1101" s="184"/>
      <c r="Q1101" s="184"/>
      <c r="R1101" s="184"/>
      <c r="S1101" s="184"/>
      <c r="T1101" s="184"/>
      <c r="U1101" s="184"/>
      <c r="V1101" s="184"/>
      <c r="W1101" s="184"/>
      <c r="X1101" s="184"/>
      <c r="Y1101" s="184"/>
      <c r="Z1101" s="184"/>
      <c r="AA1101" s="184"/>
      <c r="AB1101" s="184"/>
      <c r="AC1101" s="184"/>
      <c r="AD1101" s="184"/>
      <c r="AE1101" s="184"/>
      <c r="AF1101" s="18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84"/>
      <c r="C1229" s="184"/>
      <c r="D1229" s="184"/>
      <c r="E1229" s="184"/>
      <c r="F1229" s="184"/>
      <c r="G1229" s="184"/>
      <c r="H1229" s="184"/>
      <c r="I1229" s="184"/>
      <c r="J1229" s="184"/>
      <c r="K1229" s="184"/>
      <c r="L1229" s="184"/>
      <c r="M1229" s="184"/>
      <c r="N1229" s="184"/>
      <c r="O1229" s="184"/>
      <c r="P1229" s="184"/>
      <c r="Q1229" s="184"/>
      <c r="R1229" s="184"/>
      <c r="S1229" s="184"/>
      <c r="T1229" s="184"/>
      <c r="U1229" s="184"/>
      <c r="V1229" s="184"/>
      <c r="W1229" s="184"/>
      <c r="X1229" s="184"/>
      <c r="Y1229" s="184"/>
      <c r="Z1229" s="184"/>
      <c r="AA1229" s="184"/>
      <c r="AB1229" s="184"/>
      <c r="AC1229" s="184"/>
      <c r="AD1229" s="184"/>
      <c r="AE1229" s="184"/>
      <c r="AF1229" s="18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84"/>
      <c r="C1390" s="184"/>
      <c r="D1390" s="184"/>
      <c r="E1390" s="184"/>
      <c r="F1390" s="184"/>
      <c r="G1390" s="184"/>
      <c r="H1390" s="184"/>
      <c r="I1390" s="184"/>
      <c r="J1390" s="184"/>
      <c r="K1390" s="184"/>
      <c r="L1390" s="184"/>
      <c r="M1390" s="184"/>
      <c r="N1390" s="184"/>
      <c r="O1390" s="184"/>
      <c r="P1390" s="184"/>
      <c r="Q1390" s="184"/>
      <c r="R1390" s="184"/>
      <c r="S1390" s="184"/>
      <c r="T1390" s="184"/>
      <c r="U1390" s="184"/>
      <c r="V1390" s="184"/>
      <c r="W1390" s="184"/>
      <c r="X1390" s="184"/>
      <c r="Y1390" s="184"/>
      <c r="Z1390" s="184"/>
      <c r="AA1390" s="184"/>
      <c r="AB1390" s="184"/>
      <c r="AC1390" s="184"/>
      <c r="AD1390" s="184"/>
      <c r="AE1390" s="184"/>
      <c r="AF1390" s="18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84"/>
      <c r="C1502" s="184"/>
      <c r="D1502" s="184"/>
      <c r="E1502" s="184"/>
      <c r="F1502" s="184"/>
      <c r="G1502" s="184"/>
      <c r="H1502" s="184"/>
      <c r="I1502" s="184"/>
      <c r="J1502" s="184"/>
      <c r="K1502" s="184"/>
      <c r="L1502" s="184"/>
      <c r="M1502" s="184"/>
      <c r="N1502" s="184"/>
      <c r="O1502" s="184"/>
      <c r="P1502" s="184"/>
      <c r="Q1502" s="184"/>
      <c r="R1502" s="184"/>
      <c r="S1502" s="184"/>
      <c r="T1502" s="184"/>
      <c r="U1502" s="184"/>
      <c r="V1502" s="184"/>
      <c r="W1502" s="184"/>
      <c r="X1502" s="184"/>
      <c r="Y1502" s="184"/>
      <c r="Z1502" s="184"/>
      <c r="AA1502" s="184"/>
      <c r="AB1502" s="184"/>
      <c r="AC1502" s="184"/>
      <c r="AD1502" s="184"/>
      <c r="AE1502" s="184"/>
      <c r="AF1502" s="18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84"/>
      <c r="C1604" s="184"/>
      <c r="D1604" s="184"/>
      <c r="E1604" s="184"/>
      <c r="F1604" s="184"/>
      <c r="G1604" s="184"/>
      <c r="H1604" s="184"/>
      <c r="I1604" s="184"/>
      <c r="J1604" s="184"/>
      <c r="K1604" s="184"/>
      <c r="L1604" s="184"/>
      <c r="M1604" s="184"/>
      <c r="N1604" s="184"/>
      <c r="O1604" s="184"/>
      <c r="P1604" s="184"/>
      <c r="Q1604" s="184"/>
      <c r="R1604" s="184"/>
      <c r="S1604" s="184"/>
      <c r="T1604" s="184"/>
      <c r="U1604" s="184"/>
      <c r="V1604" s="184"/>
      <c r="W1604" s="184"/>
      <c r="X1604" s="184"/>
      <c r="Y1604" s="184"/>
      <c r="Z1604" s="184"/>
      <c r="AA1604" s="184"/>
      <c r="AB1604" s="184"/>
      <c r="AC1604" s="184"/>
      <c r="AD1604" s="184"/>
      <c r="AE1604" s="184"/>
      <c r="AF1604" s="18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84"/>
      <c r="C1699" s="184"/>
      <c r="D1699" s="184"/>
      <c r="E1699" s="184"/>
      <c r="F1699" s="184"/>
      <c r="G1699" s="184"/>
      <c r="H1699" s="184"/>
      <c r="I1699" s="184"/>
      <c r="J1699" s="184"/>
      <c r="K1699" s="184"/>
      <c r="L1699" s="184"/>
      <c r="M1699" s="184"/>
      <c r="N1699" s="184"/>
      <c r="O1699" s="184"/>
      <c r="P1699" s="184"/>
      <c r="Q1699" s="184"/>
      <c r="R1699" s="184"/>
      <c r="S1699" s="184"/>
      <c r="T1699" s="184"/>
      <c r="U1699" s="184"/>
      <c r="V1699" s="184"/>
      <c r="W1699" s="184"/>
      <c r="X1699" s="184"/>
      <c r="Y1699" s="184"/>
      <c r="Z1699" s="184"/>
      <c r="AA1699" s="184"/>
      <c r="AB1699" s="184"/>
      <c r="AC1699" s="184"/>
      <c r="AD1699" s="184"/>
      <c r="AE1699" s="184"/>
      <c r="AF1699" s="18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84"/>
      <c r="C1945" s="184"/>
      <c r="D1945" s="184"/>
      <c r="E1945" s="184"/>
      <c r="F1945" s="184"/>
      <c r="G1945" s="184"/>
      <c r="H1945" s="184"/>
      <c r="I1945" s="184"/>
      <c r="J1945" s="184"/>
      <c r="K1945" s="184"/>
      <c r="L1945" s="184"/>
      <c r="M1945" s="184"/>
      <c r="N1945" s="184"/>
      <c r="O1945" s="184"/>
      <c r="P1945" s="184"/>
      <c r="Q1945" s="184"/>
      <c r="R1945" s="184"/>
      <c r="S1945" s="184"/>
      <c r="T1945" s="184"/>
      <c r="U1945" s="184"/>
      <c r="V1945" s="184"/>
      <c r="W1945" s="184"/>
      <c r="X1945" s="184"/>
      <c r="Y1945" s="184"/>
      <c r="Z1945" s="184"/>
      <c r="AA1945" s="184"/>
      <c r="AB1945" s="184"/>
      <c r="AC1945" s="184"/>
      <c r="AD1945" s="184"/>
      <c r="AE1945" s="184"/>
      <c r="AF1945" s="18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84"/>
      <c r="C2031" s="184"/>
      <c r="D2031" s="184"/>
      <c r="E2031" s="184"/>
      <c r="F2031" s="184"/>
      <c r="G2031" s="184"/>
      <c r="H2031" s="184"/>
      <c r="I2031" s="184"/>
      <c r="J2031" s="184"/>
      <c r="K2031" s="184"/>
      <c r="L2031" s="184"/>
      <c r="M2031" s="184"/>
      <c r="N2031" s="184"/>
      <c r="O2031" s="184"/>
      <c r="P2031" s="184"/>
      <c r="Q2031" s="184"/>
      <c r="R2031" s="184"/>
      <c r="S2031" s="184"/>
      <c r="T2031" s="184"/>
      <c r="U2031" s="184"/>
      <c r="V2031" s="184"/>
      <c r="W2031" s="184"/>
      <c r="X2031" s="184"/>
      <c r="Y2031" s="184"/>
      <c r="Z2031" s="184"/>
      <c r="AA2031" s="184"/>
      <c r="AB2031" s="184"/>
      <c r="AC2031" s="184"/>
      <c r="AD2031" s="184"/>
      <c r="AE2031" s="184"/>
      <c r="AF2031" s="18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84"/>
      <c r="C2153" s="184"/>
      <c r="D2153" s="184"/>
      <c r="E2153" s="184"/>
      <c r="F2153" s="184"/>
      <c r="G2153" s="184"/>
      <c r="H2153" s="184"/>
      <c r="I2153" s="184"/>
      <c r="J2153" s="184"/>
      <c r="K2153" s="184"/>
      <c r="L2153" s="184"/>
      <c r="M2153" s="184"/>
      <c r="N2153" s="184"/>
      <c r="O2153" s="184"/>
      <c r="P2153" s="184"/>
      <c r="Q2153" s="184"/>
      <c r="R2153" s="184"/>
      <c r="S2153" s="184"/>
      <c r="T2153" s="184"/>
      <c r="U2153" s="184"/>
      <c r="V2153" s="184"/>
      <c r="W2153" s="184"/>
      <c r="X2153" s="184"/>
      <c r="Y2153" s="184"/>
      <c r="Z2153" s="184"/>
      <c r="AA2153" s="184"/>
      <c r="AB2153" s="184"/>
      <c r="AC2153" s="184"/>
      <c r="AD2153" s="184"/>
      <c r="AE2153" s="184"/>
      <c r="AF2153" s="18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84"/>
      <c r="C2317" s="184"/>
      <c r="D2317" s="184"/>
      <c r="E2317" s="184"/>
      <c r="F2317" s="184"/>
      <c r="G2317" s="184"/>
      <c r="H2317" s="184"/>
      <c r="I2317" s="184"/>
      <c r="J2317" s="184"/>
      <c r="K2317" s="184"/>
      <c r="L2317" s="184"/>
      <c r="M2317" s="184"/>
      <c r="N2317" s="184"/>
      <c r="O2317" s="184"/>
      <c r="P2317" s="184"/>
      <c r="Q2317" s="184"/>
      <c r="R2317" s="184"/>
      <c r="S2317" s="184"/>
      <c r="T2317" s="184"/>
      <c r="U2317" s="184"/>
      <c r="V2317" s="184"/>
      <c r="W2317" s="184"/>
      <c r="X2317" s="184"/>
      <c r="Y2317" s="184"/>
      <c r="Z2317" s="184"/>
      <c r="AA2317" s="184"/>
      <c r="AB2317" s="184"/>
      <c r="AC2317" s="184"/>
      <c r="AD2317" s="184"/>
      <c r="AE2317" s="184"/>
      <c r="AF2317" s="18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84"/>
      <c r="C2419" s="184"/>
      <c r="D2419" s="184"/>
      <c r="E2419" s="184"/>
      <c r="F2419" s="184"/>
      <c r="G2419" s="184"/>
      <c r="H2419" s="184"/>
      <c r="I2419" s="184"/>
      <c r="J2419" s="184"/>
      <c r="K2419" s="184"/>
      <c r="L2419" s="184"/>
      <c r="M2419" s="184"/>
      <c r="N2419" s="184"/>
      <c r="O2419" s="184"/>
      <c r="P2419" s="184"/>
      <c r="Q2419" s="184"/>
      <c r="R2419" s="184"/>
      <c r="S2419" s="184"/>
      <c r="T2419" s="184"/>
      <c r="U2419" s="184"/>
      <c r="V2419" s="184"/>
      <c r="W2419" s="184"/>
      <c r="X2419" s="184"/>
      <c r="Y2419" s="184"/>
      <c r="Z2419" s="184"/>
      <c r="AA2419" s="184"/>
      <c r="AB2419" s="184"/>
      <c r="AC2419" s="184"/>
      <c r="AD2419" s="184"/>
      <c r="AE2419" s="184"/>
      <c r="AF2419" s="18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84"/>
      <c r="C2509" s="184"/>
      <c r="D2509" s="184"/>
      <c r="E2509" s="184"/>
      <c r="F2509" s="184"/>
      <c r="G2509" s="184"/>
      <c r="H2509" s="184"/>
      <c r="I2509" s="184"/>
      <c r="J2509" s="184"/>
      <c r="K2509" s="184"/>
      <c r="L2509" s="184"/>
      <c r="M2509" s="184"/>
      <c r="N2509" s="184"/>
      <c r="O2509" s="184"/>
      <c r="P2509" s="184"/>
      <c r="Q2509" s="184"/>
      <c r="R2509" s="184"/>
      <c r="S2509" s="184"/>
      <c r="T2509" s="184"/>
      <c r="U2509" s="184"/>
      <c r="V2509" s="184"/>
      <c r="W2509" s="184"/>
      <c r="X2509" s="184"/>
      <c r="Y2509" s="184"/>
      <c r="Z2509" s="184"/>
      <c r="AA2509" s="184"/>
      <c r="AB2509" s="184"/>
      <c r="AC2509" s="184"/>
      <c r="AD2509" s="184"/>
      <c r="AE2509" s="184"/>
      <c r="AF2509" s="18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84"/>
      <c r="C2598" s="184"/>
      <c r="D2598" s="184"/>
      <c r="E2598" s="184"/>
      <c r="F2598" s="184"/>
      <c r="G2598" s="184"/>
      <c r="H2598" s="184"/>
      <c r="I2598" s="184"/>
      <c r="J2598" s="184"/>
      <c r="K2598" s="184"/>
      <c r="L2598" s="184"/>
      <c r="M2598" s="184"/>
      <c r="N2598" s="184"/>
      <c r="O2598" s="184"/>
      <c r="P2598" s="184"/>
      <c r="Q2598" s="184"/>
      <c r="R2598" s="184"/>
      <c r="S2598" s="184"/>
      <c r="T2598" s="184"/>
      <c r="U2598" s="184"/>
      <c r="V2598" s="184"/>
      <c r="W2598" s="184"/>
      <c r="X2598" s="184"/>
      <c r="Y2598" s="184"/>
      <c r="Z2598" s="184"/>
      <c r="AA2598" s="184"/>
      <c r="AB2598" s="184"/>
      <c r="AC2598" s="184"/>
      <c r="AD2598" s="184"/>
      <c r="AE2598" s="184"/>
      <c r="AF2598" s="18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84"/>
      <c r="C2719" s="184"/>
      <c r="D2719" s="184"/>
      <c r="E2719" s="184"/>
      <c r="F2719" s="184"/>
      <c r="G2719" s="184"/>
      <c r="H2719" s="184"/>
      <c r="I2719" s="184"/>
      <c r="J2719" s="184"/>
      <c r="K2719" s="184"/>
      <c r="L2719" s="184"/>
      <c r="M2719" s="184"/>
      <c r="N2719" s="184"/>
      <c r="O2719" s="184"/>
      <c r="P2719" s="184"/>
      <c r="Q2719" s="184"/>
      <c r="R2719" s="184"/>
      <c r="S2719" s="184"/>
      <c r="T2719" s="184"/>
      <c r="U2719" s="184"/>
      <c r="V2719" s="184"/>
      <c r="W2719" s="184"/>
      <c r="X2719" s="184"/>
      <c r="Y2719" s="184"/>
      <c r="Z2719" s="184"/>
      <c r="AA2719" s="184"/>
      <c r="AB2719" s="184"/>
      <c r="AC2719" s="184"/>
      <c r="AD2719" s="184"/>
      <c r="AE2719" s="184"/>
      <c r="AF2719" s="18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84"/>
      <c r="C2837" s="184"/>
      <c r="D2837" s="184"/>
      <c r="E2837" s="184"/>
      <c r="F2837" s="184"/>
      <c r="G2837" s="184"/>
      <c r="H2837" s="184"/>
      <c r="I2837" s="184"/>
      <c r="J2837" s="184"/>
      <c r="K2837" s="184"/>
      <c r="L2837" s="184"/>
      <c r="M2837" s="184"/>
      <c r="N2837" s="184"/>
      <c r="O2837" s="184"/>
      <c r="P2837" s="184"/>
      <c r="Q2837" s="184"/>
      <c r="R2837" s="184"/>
      <c r="S2837" s="184"/>
      <c r="T2837" s="184"/>
      <c r="U2837" s="184"/>
      <c r="V2837" s="184"/>
      <c r="W2837" s="184"/>
      <c r="X2837" s="184"/>
      <c r="Y2837" s="184"/>
      <c r="Z2837" s="184"/>
      <c r="AA2837" s="184"/>
      <c r="AB2837" s="184"/>
      <c r="AC2837" s="184"/>
      <c r="AD2837" s="184"/>
      <c r="AE2837" s="184"/>
      <c r="AF2837" s="18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90" t="s">
        <v>182</v>
      </c>
      <c r="C112" s="191">
        <v>12.999203</v>
      </c>
      <c r="D112" s="191">
        <v>13.756338</v>
      </c>
      <c r="E112" s="191">
        <v>14.272468</v>
      </c>
      <c r="F112" s="191">
        <v>13.87274</v>
      </c>
      <c r="G112" s="191">
        <v>13.379066999999999</v>
      </c>
      <c r="H112" s="191">
        <v>13.404615</v>
      </c>
      <c r="I112" s="191">
        <v>13.498896999999999</v>
      </c>
      <c r="J112" s="191">
        <v>13.628196000000001</v>
      </c>
      <c r="K112" s="191">
        <v>13.736962</v>
      </c>
      <c r="L112" s="191">
        <v>13.932218000000001</v>
      </c>
      <c r="M112" s="191">
        <v>14.950908999999999</v>
      </c>
      <c r="N112" s="191">
        <v>15.044097000000001</v>
      </c>
      <c r="O112" s="191">
        <v>15.321702</v>
      </c>
      <c r="P112" s="191">
        <v>15.516894000000001</v>
      </c>
      <c r="Q112" s="191">
        <v>15.691060999999999</v>
      </c>
      <c r="R112" s="191">
        <v>15.773815000000001</v>
      </c>
      <c r="S112" s="191">
        <v>15.950137</v>
      </c>
      <c r="T112" s="191">
        <v>16.117809000000001</v>
      </c>
      <c r="U112" s="191">
        <v>16.291615</v>
      </c>
      <c r="V112" s="191">
        <v>16.466549000000001</v>
      </c>
      <c r="W112" s="191">
        <v>16.700437999999998</v>
      </c>
      <c r="X112" s="191">
        <v>16.943705000000001</v>
      </c>
      <c r="Y112" s="191">
        <v>17.277073000000001</v>
      </c>
      <c r="Z112" s="191">
        <v>17.574244</v>
      </c>
      <c r="AA112" s="191">
        <v>17.982026999999999</v>
      </c>
      <c r="AB112" s="191">
        <v>18.336407000000001</v>
      </c>
      <c r="AC112" s="191">
        <v>18.741672999999999</v>
      </c>
      <c r="AD112" s="191">
        <v>19.208071</v>
      </c>
      <c r="AE112" s="191">
        <v>19.600466000000001</v>
      </c>
      <c r="AF112" s="191">
        <v>20.057380999999999</v>
      </c>
      <c r="AG112" s="191">
        <v>20.632099</v>
      </c>
      <c r="AH112" s="19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93" t="s">
        <v>306</v>
      </c>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c r="AH308" s="186"/>
    </row>
    <row r="511" spans="2:34"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c r="AH511" s="186"/>
    </row>
    <row r="712" spans="2:34"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c r="AH712" s="186"/>
    </row>
    <row r="887" spans="2:34"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c r="AH887" s="186"/>
    </row>
    <row r="1100" spans="2:34"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c r="AH1100" s="186"/>
    </row>
    <row r="1227" spans="2:34"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c r="AH1227" s="186"/>
    </row>
    <row r="1390" spans="2:34"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c r="AH1390" s="186"/>
    </row>
    <row r="1502" spans="2:34"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c r="AH1502" s="186"/>
    </row>
    <row r="1604" spans="2:34"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c r="AH1604" s="186"/>
    </row>
    <row r="1698" spans="2:34"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c r="AH1698" s="186"/>
    </row>
    <row r="1945" spans="2:34"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c r="AH1945" s="186"/>
    </row>
    <row r="2031" spans="2:34"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c r="AH2031" s="186"/>
    </row>
    <row r="2153" spans="2:34"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c r="AH2153" s="186"/>
    </row>
    <row r="2317" spans="2:34"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c r="AH2317" s="186"/>
    </row>
    <row r="2419" spans="2:34"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c r="AH2419" s="186"/>
    </row>
    <row r="2509" spans="2:34"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c r="AH2509" s="186"/>
    </row>
    <row r="2598" spans="2:34"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c r="AH2598" s="186"/>
    </row>
    <row r="2719" spans="2:34"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c r="AH2719" s="186"/>
    </row>
    <row r="2837" spans="2:34"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c r="AH2837" s="18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95" t="s">
        <v>609</v>
      </c>
      <c r="B3" s="196"/>
      <c r="C3" s="196"/>
      <c r="D3" s="19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849</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849</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551</v>
      </c>
      <c r="C931" s="107" t="s">
        <v>449</v>
      </c>
      <c r="D931" s="107" t="s">
        <v>645</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551</v>
      </c>
      <c r="C932" s="107" t="s">
        <v>449</v>
      </c>
      <c r="D932" s="107" t="s">
        <v>646</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551</v>
      </c>
      <c r="C933" s="107" t="s">
        <v>449</v>
      </c>
      <c r="D933" s="107" t="s">
        <v>647</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551</v>
      </c>
      <c r="C936" s="107" t="s">
        <v>449</v>
      </c>
      <c r="D936" s="107" t="s">
        <v>650</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566</v>
      </c>
      <c r="C1171" s="107" t="s">
        <v>449</v>
      </c>
      <c r="D1171" s="107" t="s">
        <v>645</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566</v>
      </c>
      <c r="C1172" s="107" t="s">
        <v>449</v>
      </c>
      <c r="D1172" s="107" t="s">
        <v>646</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566</v>
      </c>
      <c r="C1176" s="107" t="s">
        <v>449</v>
      </c>
      <c r="D1176" s="107" t="s">
        <v>650</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579</v>
      </c>
      <c r="C1345" s="107" t="s">
        <v>449</v>
      </c>
      <c r="D1345" s="107" t="s">
        <v>640</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579</v>
      </c>
      <c r="C1348" s="107" t="s">
        <v>449</v>
      </c>
      <c r="D1348" s="107" t="s">
        <v>643</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579</v>
      </c>
      <c r="C1351" s="107" t="s">
        <v>449</v>
      </c>
      <c r="D1351" s="107" t="s">
        <v>645</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579</v>
      </c>
      <c r="C1352" s="107" t="s">
        <v>449</v>
      </c>
      <c r="D1352" s="107" t="s">
        <v>646</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579</v>
      </c>
      <c r="C1356" s="107" t="s">
        <v>449</v>
      </c>
      <c r="D1356" s="107" t="s">
        <v>650</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585</v>
      </c>
      <c r="C1441" s="107" t="s">
        <v>449</v>
      </c>
      <c r="D1441" s="107" t="s">
        <v>645</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618</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330.18299999999999</v>
      </c>
      <c r="R19" s="91">
        <f t="shared" si="2"/>
        <v>7.2101439686280328E-2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690</v>
      </c>
      <c r="R34" s="91">
        <f t="shared" si="2"/>
        <v>0.15067400012578913</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239.24012160000001</v>
      </c>
      <c r="R47" s="91">
        <f t="shared" si="2"/>
        <v>5.2242414655148124E-2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3320</v>
      </c>
      <c r="R53" s="91">
        <f t="shared" si="2"/>
        <v>0.72498214553278251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4579.4231215999998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97" t="s">
        <v>678</v>
      </c>
      <c r="C146" s="198"/>
      <c r="D146" s="198"/>
      <c r="E146" s="198"/>
      <c r="F146" s="198"/>
      <c r="G146" s="198"/>
      <c r="H146" s="198"/>
      <c r="I146" s="198"/>
      <c r="J146" s="198"/>
      <c r="K146" s="198"/>
      <c r="L146" s="198"/>
      <c r="M146" s="198"/>
      <c r="N146" s="198"/>
      <c r="O146" s="198"/>
      <c r="P146" s="198"/>
      <c r="Q146" s="198"/>
      <c r="R146" s="198"/>
      <c r="S146" s="198"/>
      <c r="T146" s="198"/>
      <c r="U146" s="198"/>
      <c r="V146" s="198"/>
      <c r="W146" s="198"/>
      <c r="X146" s="198"/>
      <c r="Y146" s="198"/>
      <c r="Z146" s="198"/>
      <c r="AA146" s="198"/>
      <c r="AB146" s="198"/>
      <c r="AC146" s="198"/>
      <c r="AD146" s="198"/>
      <c r="AE146" s="198"/>
      <c r="AF146" s="198"/>
      <c r="AG146" s="198"/>
      <c r="AH146" s="198"/>
      <c r="AI146" s="19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634</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361" workbookViewId="0">
      <selection activeCell="C1392" sqref="C139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tabSelected="1" workbookViewId="0">
      <selection activeCell="BZ395" sqref="BZ395"/>
    </sheetView>
  </sheetViews>
  <sheetFormatPr defaultRowHeight="15"/>
  <cols>
    <col min="10" max="10" width="13.28515625" style="156" bestFit="1" customWidth="1"/>
    <col min="11" max="11" width="14.28515625" style="168" bestFit="1" customWidth="1"/>
    <col min="12" max="77" width="0" hidden="1" customWidth="1"/>
    <col min="78" max="78" width="14.28515625" style="182"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82"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82"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82"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80">
        <v>7211.2</v>
      </c>
      <c r="K351" s="181">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3">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80">
        <v>4655.7</v>
      </c>
      <c r="K352" s="181">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3">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80">
        <v>4125.5</v>
      </c>
      <c r="K353" s="181">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3">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80">
        <v>58158</v>
      </c>
      <c r="K354" s="181">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3">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80">
        <v>616567.1</v>
      </c>
      <c r="K355" s="181">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3">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80">
        <v>2234796.5</v>
      </c>
      <c r="K356" s="181">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3">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80">
        <v>2606460.7999999998</v>
      </c>
      <c r="K357" s="181">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3">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80">
        <v>2531478.2000000002</v>
      </c>
      <c r="K358" s="181">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3">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B1:K83"/>
  <sheetViews>
    <sheetView topLeftCell="A22" workbookViewId="0">
      <selection activeCell="C46" sqref="C46"/>
    </sheetView>
  </sheetViews>
  <sheetFormatPr defaultRowHeight="15"/>
  <cols>
    <col min="3" max="4" width="15.28515625" bestFit="1" customWidth="1"/>
    <col min="7" max="7" width="14.28515625" bestFit="1" customWidth="1"/>
    <col min="8" max="8" width="27.7109375" customWidth="1"/>
    <col min="9" max="9" width="14.28515625" bestFit="1" customWidth="1"/>
    <col min="11" max="11" width="10.5703125" bestFit="1" customWidth="1"/>
  </cols>
  <sheetData>
    <row r="1" spans="2:4">
      <c r="B1" s="171">
        <v>2024</v>
      </c>
      <c r="C1" s="175" t="s">
        <v>848</v>
      </c>
      <c r="D1" s="176" t="s">
        <v>849</v>
      </c>
    </row>
    <row r="2" spans="2:4">
      <c r="B2" s="85" t="s">
        <v>536</v>
      </c>
      <c r="C2" s="174">
        <f>SUM(SUMIFS(Cambium22_MidCase_annual_state!J:J,Cambium22_MidCase_annual_state!$A:$A,$B2,Cambium22_MidCase_annual_state!$B:$B,$B$1),SUMIFS(Cambium22_MidCase_annual_state!BZ:BZ,Cambium22_MidCase_annual_state!$A:$A,$B2,Cambium22_MidCase_annual_state!$B:$B,$B$1))</f>
        <v>7001347</v>
      </c>
      <c r="D2" s="174">
        <f>SUMIFS(Cambium22_MidCase_annual_state!K:K,Cambium22_MidCase_annual_state!$A:$A,$B2,Cambium22_MidCase_annual_state!$B:$B,$B$1)</f>
        <v>57492184</v>
      </c>
    </row>
    <row r="3" spans="2:4">
      <c r="B3" s="85" t="s">
        <v>537</v>
      </c>
      <c r="C3" s="174">
        <f>SUM(SUMIFS(Cambium22_MidCase_annual_state!J:J,Cambium22_MidCase_annual_state!$A:$A,$B3,Cambium22_MidCase_annual_state!$B:$B,$B$1),SUMIFS(Cambium22_MidCase_annual_state!BZ:BZ,Cambium22_MidCase_annual_state!$A:$A,$B3,Cambium22_MidCase_annual_state!$B:$B,$B$1))</f>
        <v>0</v>
      </c>
      <c r="D3" s="174">
        <f>SUMIFS(Cambium22_MidCase_annual_state!K:K,Cambium22_MidCase_annual_state!$A:$A,$B3,Cambium22_MidCase_annual_state!$B:$B,$B$1)</f>
        <v>0</v>
      </c>
    </row>
    <row r="4" spans="2:4">
      <c r="B4" s="85" t="s">
        <v>538</v>
      </c>
      <c r="C4" s="174">
        <f>SUM(SUMIFS(Cambium22_MidCase_annual_state!J:J,Cambium22_MidCase_annual_state!$A:$A,$B4,Cambium22_MidCase_annual_state!$B:$B,$B$1),SUMIFS(Cambium22_MidCase_annual_state!BZ:BZ,Cambium22_MidCase_annual_state!$A:$A,$B4,Cambium22_MidCase_annual_state!$B:$B,$B$1))</f>
        <v>31149532</v>
      </c>
      <c r="D4" s="174">
        <f>SUMIFS(Cambium22_MidCase_annual_state!K:K,Cambium22_MidCase_annual_state!$A:$A,$B4,Cambium22_MidCase_annual_state!$B:$B,$B$1)</f>
        <v>72940160</v>
      </c>
    </row>
    <row r="5" spans="2:4">
      <c r="B5" s="85" t="s">
        <v>539</v>
      </c>
      <c r="C5" s="174">
        <f>SUM(SUMIFS(Cambium22_MidCase_annual_state!J:J,Cambium22_MidCase_annual_state!$A:$A,$B5,Cambium22_MidCase_annual_state!$B:$B,$B$1),SUMIFS(Cambium22_MidCase_annual_state!BZ:BZ,Cambium22_MidCase_annual_state!$A:$A,$B5,Cambium22_MidCase_annual_state!$B:$B,$B$1))</f>
        <v>48007376</v>
      </c>
      <c r="D5" s="174">
        <f>SUMIFS(Cambium22_MidCase_annual_state!K:K,Cambium22_MidCase_annual_state!$A:$A,$B5,Cambium22_MidCase_annual_state!$B:$B,$B$1)</f>
        <v>44824250</v>
      </c>
    </row>
    <row r="6" spans="2:4">
      <c r="B6" s="85" t="s">
        <v>540</v>
      </c>
      <c r="C6" s="174">
        <f>SUM(SUMIFS(Cambium22_MidCase_annual_state!J:J,Cambium22_MidCase_annual_state!$A:$A,$B6,Cambium22_MidCase_annual_state!$B:$B,$B$1),SUMIFS(Cambium22_MidCase_annual_state!BZ:BZ,Cambium22_MidCase_annual_state!$A:$A,$B6,Cambium22_MidCase_annual_state!$B:$B,$B$1))</f>
        <v>109195120</v>
      </c>
      <c r="D6" s="174">
        <f>SUMIFS(Cambium22_MidCase_annual_state!K:K,Cambium22_MidCase_annual_state!$A:$A,$B6,Cambium22_MidCase_annual_state!$B:$B,$B$1)</f>
        <v>45540468</v>
      </c>
    </row>
    <row r="7" spans="2:4">
      <c r="B7" s="85" t="s">
        <v>541</v>
      </c>
      <c r="C7" s="174">
        <f>SUM(SUMIFS(Cambium22_MidCase_annual_state!J:J,Cambium22_MidCase_annual_state!$A:$A,$B7,Cambium22_MidCase_annual_state!$B:$B,$B$1),SUMIFS(Cambium22_MidCase_annual_state!BZ:BZ,Cambium22_MidCase_annual_state!$A:$A,$B7,Cambium22_MidCase_annual_state!$B:$B,$B$1))</f>
        <v>32434150</v>
      </c>
      <c r="D7" s="174">
        <f>SUMIFS(Cambium22_MidCase_annual_state!K:K,Cambium22_MidCase_annual_state!$A:$A,$B7,Cambium22_MidCase_annual_state!$B:$B,$B$1)</f>
        <v>19356276</v>
      </c>
    </row>
    <row r="8" spans="2:4">
      <c r="B8" s="85" t="s">
        <v>542</v>
      </c>
      <c r="C8" s="174">
        <f>SUM(SUMIFS(Cambium22_MidCase_annual_state!J:J,Cambium22_MidCase_annual_state!$A:$A,$B8,Cambium22_MidCase_annual_state!$B:$B,$B$1),SUMIFS(Cambium22_MidCase_annual_state!BZ:BZ,Cambium22_MidCase_annual_state!$A:$A,$B8,Cambium22_MidCase_annual_state!$B:$B,$B$1))</f>
        <v>328162.59999999998</v>
      </c>
      <c r="D8" s="174">
        <f>SUMIFS(Cambium22_MidCase_annual_state!K:K,Cambium22_MidCase_annual_state!$A:$A,$B8,Cambium22_MidCase_annual_state!$B:$B,$B$1)</f>
        <v>11822086</v>
      </c>
    </row>
    <row r="9" spans="2:4">
      <c r="B9" s="85" t="s">
        <v>543</v>
      </c>
      <c r="C9" s="174">
        <f>SUM(SUMIFS(Cambium22_MidCase_annual_state!J:J,Cambium22_MidCase_annual_state!$A:$A,$B9,Cambium22_MidCase_annual_state!$B:$B,$B$1),SUMIFS(Cambium22_MidCase_annual_state!BZ:BZ,Cambium22_MidCase_annual_state!$A:$A,$B9,Cambium22_MidCase_annual_state!$B:$B,$B$1))</f>
        <v>10484592</v>
      </c>
      <c r="D9" s="174">
        <f>SUMIFS(Cambium22_MidCase_annual_state!K:K,Cambium22_MidCase_annual_state!$A:$A,$B9,Cambium22_MidCase_annual_state!$B:$B,$B$1)</f>
        <v>4323573</v>
      </c>
    </row>
    <row r="10" spans="2:4">
      <c r="B10" s="85" t="s">
        <v>544</v>
      </c>
      <c r="C10" s="174">
        <f>SUM(SUMIFS(Cambium22_MidCase_annual_state!J:J,Cambium22_MidCase_annual_state!$A:$A,$B10,Cambium22_MidCase_annual_state!$B:$B,$B$1),SUMIFS(Cambium22_MidCase_annual_state!BZ:BZ,Cambium22_MidCase_annual_state!$A:$A,$B10,Cambium22_MidCase_annual_state!$B:$B,$B$1))</f>
        <v>48279480</v>
      </c>
      <c r="D10" s="174">
        <f>SUMIFS(Cambium22_MidCase_annual_state!K:K,Cambium22_MidCase_annual_state!$A:$A,$B10,Cambium22_MidCase_annual_state!$B:$B,$B$1)</f>
        <v>36302692</v>
      </c>
    </row>
    <row r="11" spans="2:4">
      <c r="B11" s="85" t="s">
        <v>545</v>
      </c>
      <c r="C11" s="174">
        <f>SUM(SUMIFS(Cambium22_MidCase_annual_state!J:J,Cambium22_MidCase_annual_state!$A:$A,$B11,Cambium22_MidCase_annual_state!$B:$B,$B$1),SUMIFS(Cambium22_MidCase_annual_state!BZ:BZ,Cambium22_MidCase_annual_state!$A:$A,$B11,Cambium22_MidCase_annual_state!$B:$B,$B$1))</f>
        <v>60218696</v>
      </c>
      <c r="D11" s="174">
        <f>SUMIFS(Cambium22_MidCase_annual_state!K:K,Cambium22_MidCase_annual_state!$A:$A,$B11,Cambium22_MidCase_annual_state!$B:$B,$B$1)</f>
        <v>23211710</v>
      </c>
    </row>
    <row r="12" spans="2:4">
      <c r="B12" s="85" t="s">
        <v>546</v>
      </c>
      <c r="C12" s="174">
        <f>SUM(SUMIFS(Cambium22_MidCase_annual_state!J:J,Cambium22_MidCase_annual_state!$A:$A,$B12,Cambium22_MidCase_annual_state!$B:$B,$B$1),SUMIFS(Cambium22_MidCase_annual_state!BZ:BZ,Cambium22_MidCase_annual_state!$A:$A,$B12,Cambium22_MidCase_annual_state!$B:$B,$B$1))</f>
        <v>0</v>
      </c>
      <c r="D12" s="174">
        <f>SUMIFS(Cambium22_MidCase_annual_state!K:K,Cambium22_MidCase_annual_state!$A:$A,$B12,Cambium22_MidCase_annual_state!$B:$B,$B$1)</f>
        <v>0</v>
      </c>
    </row>
    <row r="13" spans="2:4">
      <c r="B13" s="85" t="s">
        <v>547</v>
      </c>
      <c r="C13" s="174">
        <f>SUM(SUMIFS(Cambium22_MidCase_annual_state!J:J,Cambium22_MidCase_annual_state!$A:$A,$B13,Cambium22_MidCase_annual_state!$B:$B,$B$1),SUMIFS(Cambium22_MidCase_annual_state!BZ:BZ,Cambium22_MidCase_annual_state!$A:$A,$B13,Cambium22_MidCase_annual_state!$B:$B,$B$1))</f>
        <v>34077976</v>
      </c>
      <c r="D13" s="174">
        <f>SUMIFS(Cambium22_MidCase_annual_state!K:K,Cambium22_MidCase_annual_state!$A:$A,$B13,Cambium22_MidCase_annual_state!$B:$B,$B$1)</f>
        <v>23304760</v>
      </c>
    </row>
    <row r="14" spans="2:4">
      <c r="B14" s="85" t="s">
        <v>548</v>
      </c>
      <c r="C14" s="174">
        <f>SUM(SUMIFS(Cambium22_MidCase_annual_state!J:J,Cambium22_MidCase_annual_state!$A:$A,$B14,Cambium22_MidCase_annual_state!$B:$B,$B$1),SUMIFS(Cambium22_MidCase_annual_state!BZ:BZ,Cambium22_MidCase_annual_state!$A:$A,$B14,Cambium22_MidCase_annual_state!$B:$B,$B$1))</f>
        <v>117136620</v>
      </c>
      <c r="D14" s="174">
        <f>SUMIFS(Cambium22_MidCase_annual_state!K:K,Cambium22_MidCase_annual_state!$A:$A,$B14,Cambium22_MidCase_annual_state!$B:$B,$B$1)</f>
        <v>147799410</v>
      </c>
    </row>
    <row r="15" spans="2:4">
      <c r="B15" s="85" t="s">
        <v>549</v>
      </c>
      <c r="C15" s="174">
        <f>SUM(SUMIFS(Cambium22_MidCase_annual_state!J:J,Cambium22_MidCase_annual_state!$A:$A,$B15,Cambium22_MidCase_annual_state!$B:$B,$B$1),SUMIFS(Cambium22_MidCase_annual_state!BZ:BZ,Cambium22_MidCase_annual_state!$A:$A,$B15,Cambium22_MidCase_annual_state!$B:$B,$B$1))</f>
        <v>103704470</v>
      </c>
      <c r="D15" s="174">
        <f>SUMIFS(Cambium22_MidCase_annual_state!K:K,Cambium22_MidCase_annual_state!$A:$A,$B15,Cambium22_MidCase_annual_state!$B:$B,$B$1)</f>
        <v>68331784</v>
      </c>
    </row>
    <row r="16" spans="2:4">
      <c r="B16" s="85" t="s">
        <v>550</v>
      </c>
      <c r="C16" s="174">
        <f>SUM(SUMIFS(Cambium22_MidCase_annual_state!J:J,Cambium22_MidCase_annual_state!$A:$A,$B16,Cambium22_MidCase_annual_state!$B:$B,$B$1),SUMIFS(Cambium22_MidCase_annual_state!BZ:BZ,Cambium22_MidCase_annual_state!$A:$A,$B16,Cambium22_MidCase_annual_state!$B:$B,$B$1))</f>
        <v>75812840</v>
      </c>
      <c r="D16" s="174">
        <f>SUMIFS(Cambium22_MidCase_annual_state!K:K,Cambium22_MidCase_annual_state!$A:$A,$B16,Cambium22_MidCase_annual_state!$B:$B,$B$1)</f>
        <v>102469016</v>
      </c>
    </row>
    <row r="17" spans="2:4">
      <c r="B17" s="85" t="s">
        <v>551</v>
      </c>
      <c r="C17" s="174">
        <f>SUM(SUMIFS(Cambium22_MidCase_annual_state!J:J,Cambium22_MidCase_annual_state!$A:$A,$B17,Cambium22_MidCase_annual_state!$B:$B,$B$1),SUMIFS(Cambium22_MidCase_annual_state!BZ:BZ,Cambium22_MidCase_annual_state!$A:$A,$B17,Cambium22_MidCase_annual_state!$B:$B,$B$1))</f>
        <v>22417458</v>
      </c>
      <c r="D17" s="174">
        <f>SUMIFS(Cambium22_MidCase_annual_state!K:K,Cambium22_MidCase_annual_state!$A:$A,$B17,Cambium22_MidCase_annual_state!$B:$B,$B$1)</f>
        <v>35497240</v>
      </c>
    </row>
    <row r="18" spans="2:4">
      <c r="B18" s="85" t="s">
        <v>552</v>
      </c>
      <c r="C18" s="174">
        <f>SUM(SUMIFS(Cambium22_MidCase_annual_state!J:J,Cambium22_MidCase_annual_state!$A:$A,$B18,Cambium22_MidCase_annual_state!$B:$B,$B$1),SUMIFS(Cambium22_MidCase_annual_state!BZ:BZ,Cambium22_MidCase_annual_state!$A:$A,$B18,Cambium22_MidCase_annual_state!$B:$B,$B$1))</f>
        <v>63268000</v>
      </c>
      <c r="D18" s="174">
        <f>SUMIFS(Cambium22_MidCase_annual_state!K:K,Cambium22_MidCase_annual_state!$A:$A,$B18,Cambium22_MidCase_annual_state!$B:$B,$B$1)</f>
        <v>30659604</v>
      </c>
    </row>
    <row r="19" spans="2:4">
      <c r="B19" s="85" t="s">
        <v>553</v>
      </c>
      <c r="C19" s="174">
        <f>SUM(SUMIFS(Cambium22_MidCase_annual_state!J:J,Cambium22_MidCase_annual_state!$A:$A,$B19,Cambium22_MidCase_annual_state!$B:$B,$B$1),SUMIFS(Cambium22_MidCase_annual_state!BZ:BZ,Cambium22_MidCase_annual_state!$A:$A,$B19,Cambium22_MidCase_annual_state!$B:$B,$B$1))</f>
        <v>29459098</v>
      </c>
      <c r="D19" s="174">
        <f>SUMIFS(Cambium22_MidCase_annual_state!K:K,Cambium22_MidCase_annual_state!$A:$A,$B19,Cambium22_MidCase_annual_state!$B:$B,$B$1)</f>
        <v>16557002</v>
      </c>
    </row>
    <row r="20" spans="2:4">
      <c r="B20" s="85" t="s">
        <v>554</v>
      </c>
      <c r="C20" s="174">
        <f>SUM(SUMIFS(Cambium22_MidCase_annual_state!J:J,Cambium22_MidCase_annual_state!$A:$A,$B20,Cambium22_MidCase_annual_state!$B:$B,$B$1),SUMIFS(Cambium22_MidCase_annual_state!BZ:BZ,Cambium22_MidCase_annual_state!$A:$A,$B20,Cambium22_MidCase_annual_state!$B:$B,$B$1))</f>
        <v>3816166</v>
      </c>
      <c r="D20" s="174">
        <f>SUMIFS(Cambium22_MidCase_annual_state!K:K,Cambium22_MidCase_annual_state!$A:$A,$B20,Cambium22_MidCase_annual_state!$B:$B,$B$1)</f>
        <v>291928.40000000002</v>
      </c>
    </row>
    <row r="21" spans="2:4">
      <c r="B21" s="85" t="s">
        <v>555</v>
      </c>
      <c r="C21" s="174">
        <f>SUM(SUMIFS(Cambium22_MidCase_annual_state!J:J,Cambium22_MidCase_annual_state!$A:$A,$B21,Cambium22_MidCase_annual_state!$B:$B,$B$1),SUMIFS(Cambium22_MidCase_annual_state!BZ:BZ,Cambium22_MidCase_annual_state!$A:$A,$B21,Cambium22_MidCase_annual_state!$B:$B,$B$1))</f>
        <v>46904550</v>
      </c>
      <c r="D21" s="174">
        <f>SUMIFS(Cambium22_MidCase_annual_state!K:K,Cambium22_MidCase_annual_state!$A:$A,$B21,Cambium22_MidCase_annual_state!$B:$B,$B$1)</f>
        <v>18292702</v>
      </c>
    </row>
    <row r="22" spans="2:4">
      <c r="B22" s="85" t="s">
        <v>556</v>
      </c>
      <c r="C22" s="174">
        <f>SUM(SUMIFS(Cambium22_MidCase_annual_state!J:J,Cambium22_MidCase_annual_state!$A:$A,$B22,Cambium22_MidCase_annual_state!$B:$B,$B$1),SUMIFS(Cambium22_MidCase_annual_state!BZ:BZ,Cambium22_MidCase_annual_state!$A:$A,$B22,Cambium22_MidCase_annual_state!$B:$B,$B$1))</f>
        <v>32382604</v>
      </c>
      <c r="D22" s="174">
        <f>SUMIFS(Cambium22_MidCase_annual_state!K:K,Cambium22_MidCase_annual_state!$A:$A,$B22,Cambium22_MidCase_annual_state!$B:$B,$B$1)</f>
        <v>1813008.4</v>
      </c>
    </row>
    <row r="23" spans="2:4">
      <c r="B23" s="85" t="s">
        <v>557</v>
      </c>
      <c r="C23" s="174">
        <f>SUM(SUMIFS(Cambium22_MidCase_annual_state!J:J,Cambium22_MidCase_annual_state!$A:$A,$B23,Cambium22_MidCase_annual_state!$B:$B,$B$1),SUMIFS(Cambium22_MidCase_annual_state!BZ:BZ,Cambium22_MidCase_annual_state!$A:$A,$B23,Cambium22_MidCase_annual_state!$B:$B,$B$1))</f>
        <v>23427153.800000001</v>
      </c>
      <c r="D23" s="174">
        <f>SUMIFS(Cambium22_MidCase_annual_state!K:K,Cambium22_MidCase_annual_state!$A:$A,$B23,Cambium22_MidCase_annual_state!$B:$B,$B$1)</f>
        <v>26307906</v>
      </c>
    </row>
    <row r="24" spans="2:4">
      <c r="B24" s="85" t="s">
        <v>558</v>
      </c>
      <c r="C24" s="174">
        <f>SUM(SUMIFS(Cambium22_MidCase_annual_state!J:J,Cambium22_MidCase_annual_state!$A:$A,$B24,Cambium22_MidCase_annual_state!$B:$B,$B$1),SUMIFS(Cambium22_MidCase_annual_state!BZ:BZ,Cambium22_MidCase_annual_state!$A:$A,$B24,Cambium22_MidCase_annual_state!$B:$B,$B$1))</f>
        <v>69679545</v>
      </c>
      <c r="D24" s="174">
        <f>SUMIFS(Cambium22_MidCase_annual_state!K:K,Cambium22_MidCase_annual_state!$A:$A,$B24,Cambium22_MidCase_annual_state!$B:$B,$B$1)</f>
        <v>68735260</v>
      </c>
    </row>
    <row r="25" spans="2:4">
      <c r="B25" s="85" t="s">
        <v>559</v>
      </c>
      <c r="C25" s="174">
        <f>SUM(SUMIFS(Cambium22_MidCase_annual_state!J:J,Cambium22_MidCase_annual_state!$A:$A,$B25,Cambium22_MidCase_annual_state!$B:$B,$B$1),SUMIFS(Cambium22_MidCase_annual_state!BZ:BZ,Cambium22_MidCase_annual_state!$A:$A,$B25,Cambium22_MidCase_annual_state!$B:$B,$B$1))</f>
        <v>23281996</v>
      </c>
      <c r="D25" s="174">
        <f>SUMIFS(Cambium22_MidCase_annual_state!K:K,Cambium22_MidCase_annual_state!$A:$A,$B25,Cambium22_MidCase_annual_state!$B:$B,$B$1)</f>
        <v>17253144</v>
      </c>
    </row>
    <row r="26" spans="2:4">
      <c r="B26" s="85" t="s">
        <v>560</v>
      </c>
      <c r="C26" s="174">
        <f>SUM(SUMIFS(Cambium22_MidCase_annual_state!J:J,Cambium22_MidCase_annual_state!$A:$A,$B26,Cambium22_MidCase_annual_state!$B:$B,$B$1),SUMIFS(Cambium22_MidCase_annual_state!BZ:BZ,Cambium22_MidCase_annual_state!$A:$A,$B26,Cambium22_MidCase_annual_state!$B:$B,$B$1))</f>
        <v>88500260</v>
      </c>
      <c r="D26" s="174">
        <f>SUMIFS(Cambium22_MidCase_annual_state!K:K,Cambium22_MidCase_annual_state!$A:$A,$B26,Cambium22_MidCase_annual_state!$B:$B,$B$1)</f>
        <v>82016380</v>
      </c>
    </row>
    <row r="27" spans="2:4">
      <c r="B27" s="85" t="s">
        <v>561</v>
      </c>
      <c r="C27" s="174">
        <f>SUM(SUMIFS(Cambium22_MidCase_annual_state!J:J,Cambium22_MidCase_annual_state!$A:$A,$B27,Cambium22_MidCase_annual_state!$B:$B,$B$1),SUMIFS(Cambium22_MidCase_annual_state!BZ:BZ,Cambium22_MidCase_annual_state!$A:$A,$B27,Cambium22_MidCase_annual_state!$B:$B,$B$1))</f>
        <v>18236575.399999999</v>
      </c>
      <c r="D27" s="174">
        <f>SUMIFS(Cambium22_MidCase_annual_state!K:K,Cambium22_MidCase_annual_state!$A:$A,$B27,Cambium22_MidCase_annual_state!$B:$B,$B$1)</f>
        <v>26944262</v>
      </c>
    </row>
    <row r="28" spans="2:4">
      <c r="B28" s="85" t="s">
        <v>562</v>
      </c>
      <c r="C28" s="174">
        <f>SUM(SUMIFS(Cambium22_MidCase_annual_state!J:J,Cambium22_MidCase_annual_state!$A:$A,$B28,Cambium22_MidCase_annual_state!$B:$B,$B$1),SUMIFS(Cambium22_MidCase_annual_state!BZ:BZ,Cambium22_MidCase_annual_state!$A:$A,$B28,Cambium22_MidCase_annual_state!$B:$B,$B$1))</f>
        <v>22227818</v>
      </c>
      <c r="D28" s="174">
        <f>SUMIFS(Cambium22_MidCase_annual_state!K:K,Cambium22_MidCase_annual_state!$A:$A,$B28,Cambium22_MidCase_annual_state!$B:$B,$B$1)</f>
        <v>39763480</v>
      </c>
    </row>
    <row r="29" spans="2:4">
      <c r="B29" s="85" t="s">
        <v>563</v>
      </c>
      <c r="C29" s="174">
        <f>SUM(SUMIFS(Cambium22_MidCase_annual_state!J:J,Cambium22_MidCase_annual_state!$A:$A,$B29,Cambium22_MidCase_annual_state!$B:$B,$B$1),SUMIFS(Cambium22_MidCase_annual_state!BZ:BZ,Cambium22_MidCase_annual_state!$A:$A,$B29,Cambium22_MidCase_annual_state!$B:$B,$B$1))</f>
        <v>25341504</v>
      </c>
      <c r="D29" s="174">
        <f>SUMIFS(Cambium22_MidCase_annual_state!K:K,Cambium22_MidCase_annual_state!$A:$A,$B29,Cambium22_MidCase_annual_state!$B:$B,$B$1)</f>
        <v>21446326</v>
      </c>
    </row>
    <row r="30" spans="2:4">
      <c r="B30" s="85" t="s">
        <v>564</v>
      </c>
      <c r="C30" s="174">
        <f>SUM(SUMIFS(Cambium22_MidCase_annual_state!J:J,Cambium22_MidCase_annual_state!$A:$A,$B30,Cambium22_MidCase_annual_state!$B:$B,$B$1),SUMIFS(Cambium22_MidCase_annual_state!BZ:BZ,Cambium22_MidCase_annual_state!$A:$A,$B30,Cambium22_MidCase_annual_state!$B:$B,$B$1))</f>
        <v>8778659</v>
      </c>
      <c r="D30" s="174">
        <f>SUMIFS(Cambium22_MidCase_annual_state!K:K,Cambium22_MidCase_annual_state!$A:$A,$B30,Cambium22_MidCase_annual_state!$B:$B,$B$1)</f>
        <v>13843795</v>
      </c>
    </row>
    <row r="31" spans="2:4">
      <c r="B31" s="85" t="s">
        <v>565</v>
      </c>
      <c r="C31" s="174">
        <f>SUM(SUMIFS(Cambium22_MidCase_annual_state!J:J,Cambium22_MidCase_annual_state!$A:$A,$B31,Cambium22_MidCase_annual_state!$B:$B,$B$1),SUMIFS(Cambium22_MidCase_annual_state!BZ:BZ,Cambium22_MidCase_annual_state!$A:$A,$B31,Cambium22_MidCase_annual_state!$B:$B,$B$1))</f>
        <v>20743186</v>
      </c>
      <c r="D31" s="174">
        <f>SUMIFS(Cambium22_MidCase_annual_state!K:K,Cambium22_MidCase_annual_state!$A:$A,$B31,Cambium22_MidCase_annual_state!$B:$B,$B$1)</f>
        <v>18762830</v>
      </c>
    </row>
    <row r="32" spans="2:4">
      <c r="B32" s="85" t="s">
        <v>566</v>
      </c>
      <c r="C32" s="174">
        <f>SUM(SUMIFS(Cambium22_MidCase_annual_state!J:J,Cambium22_MidCase_annual_state!$A:$A,$B32,Cambium22_MidCase_annual_state!$B:$B,$B$1),SUMIFS(Cambium22_MidCase_annual_state!BZ:BZ,Cambium22_MidCase_annual_state!$A:$A,$B32,Cambium22_MidCase_annual_state!$B:$B,$B$1))</f>
        <v>24895854</v>
      </c>
      <c r="D32" s="174">
        <f>SUMIFS(Cambium22_MidCase_annual_state!K:K,Cambium22_MidCase_annual_state!$A:$A,$B32,Cambium22_MidCase_annual_state!$B:$B,$B$1)</f>
        <v>30020412</v>
      </c>
    </row>
    <row r="33" spans="2:8">
      <c r="B33" s="85" t="s">
        <v>567</v>
      </c>
      <c r="C33" s="174">
        <f>SUM(SUMIFS(Cambium22_MidCase_annual_state!J:J,Cambium22_MidCase_annual_state!$A:$A,$B33,Cambium22_MidCase_annual_state!$B:$B,$B$1),SUMIFS(Cambium22_MidCase_annual_state!BZ:BZ,Cambium22_MidCase_annual_state!$A:$A,$B33,Cambium22_MidCase_annual_state!$B:$B,$B$1))</f>
        <v>41209982</v>
      </c>
      <c r="D33" s="174">
        <f>SUMIFS(Cambium22_MidCase_annual_state!K:K,Cambium22_MidCase_annual_state!$A:$A,$B33,Cambium22_MidCase_annual_state!$B:$B,$B$1)</f>
        <v>13722966</v>
      </c>
    </row>
    <row r="34" spans="2:8">
      <c r="B34" s="85" t="s">
        <v>568</v>
      </c>
      <c r="C34" s="174">
        <f>SUM(SUMIFS(Cambium22_MidCase_annual_state!J:J,Cambium22_MidCase_annual_state!$A:$A,$B34,Cambium22_MidCase_annual_state!$B:$B,$B$1),SUMIFS(Cambium22_MidCase_annual_state!BZ:BZ,Cambium22_MidCase_annual_state!$A:$A,$B34,Cambium22_MidCase_annual_state!$B:$B,$B$1))</f>
        <v>40042748</v>
      </c>
      <c r="D34" s="174">
        <f>SUMIFS(Cambium22_MidCase_annual_state!K:K,Cambium22_MidCase_annual_state!$A:$A,$B34,Cambium22_MidCase_annual_state!$B:$B,$B$1)</f>
        <v>21927466</v>
      </c>
    </row>
    <row r="35" spans="2:8">
      <c r="B35" s="85" t="s">
        <v>569</v>
      </c>
      <c r="C35" s="174">
        <f>SUM(SUMIFS(Cambium22_MidCase_annual_state!J:J,Cambium22_MidCase_annual_state!$A:$A,$B35,Cambium22_MidCase_annual_state!$B:$B,$B$1),SUMIFS(Cambium22_MidCase_annual_state!BZ:BZ,Cambium22_MidCase_annual_state!$A:$A,$B35,Cambium22_MidCase_annual_state!$B:$B,$B$1))</f>
        <v>19023486.5</v>
      </c>
      <c r="D35" s="174">
        <f>SUMIFS(Cambium22_MidCase_annual_state!K:K,Cambium22_MidCase_annual_state!$A:$A,$B35,Cambium22_MidCase_annual_state!$B:$B,$B$1)</f>
        <v>28949594</v>
      </c>
    </row>
    <row r="36" spans="2:8">
      <c r="B36" s="85" t="s">
        <v>570</v>
      </c>
      <c r="C36" s="174">
        <f>SUM(SUMIFS(Cambium22_MidCase_annual_state!J:J,Cambium22_MidCase_annual_state!$A:$A,$B36,Cambium22_MidCase_annual_state!$B:$B,$B$1),SUMIFS(Cambium22_MidCase_annual_state!BZ:BZ,Cambium22_MidCase_annual_state!$A:$A,$B36,Cambium22_MidCase_annual_state!$B:$B,$B$1))</f>
        <v>59616756</v>
      </c>
      <c r="D36" s="174">
        <f>SUMIFS(Cambium22_MidCase_annual_state!K:K,Cambium22_MidCase_annual_state!$A:$A,$B36,Cambium22_MidCase_annual_state!$B:$B,$B$1)</f>
        <v>47608156</v>
      </c>
    </row>
    <row r="37" spans="2:8">
      <c r="B37" s="85" t="s">
        <v>571</v>
      </c>
      <c r="C37" s="174">
        <f>SUM(SUMIFS(Cambium22_MidCase_annual_state!J:J,Cambium22_MidCase_annual_state!$A:$A,$B37,Cambium22_MidCase_annual_state!$B:$B,$B$1),SUMIFS(Cambium22_MidCase_annual_state!BZ:BZ,Cambium22_MidCase_annual_state!$A:$A,$B37,Cambium22_MidCase_annual_state!$B:$B,$B$1))</f>
        <v>29385446</v>
      </c>
      <c r="D37" s="174">
        <f>SUMIFS(Cambium22_MidCase_annual_state!K:K,Cambium22_MidCase_annual_state!$A:$A,$B37,Cambium22_MidCase_annual_state!$B:$B,$B$1)</f>
        <v>72480580</v>
      </c>
    </row>
    <row r="38" spans="2:8">
      <c r="B38" s="85" t="s">
        <v>572</v>
      </c>
      <c r="C38" s="174">
        <f>SUM(SUMIFS(Cambium22_MidCase_annual_state!J:J,Cambium22_MidCase_annual_state!$A:$A,$B38,Cambium22_MidCase_annual_state!$B:$B,$B$1),SUMIFS(Cambium22_MidCase_annual_state!BZ:BZ,Cambium22_MidCase_annual_state!$A:$A,$B38,Cambium22_MidCase_annual_state!$B:$B,$B$1))</f>
        <v>59785850</v>
      </c>
      <c r="D38" s="174">
        <f>SUMIFS(Cambium22_MidCase_annual_state!K:K,Cambium22_MidCase_annual_state!$A:$A,$B38,Cambium22_MidCase_annual_state!$B:$B,$B$1)</f>
        <v>61248250</v>
      </c>
    </row>
    <row r="39" spans="2:8">
      <c r="B39" s="85" t="s">
        <v>573</v>
      </c>
      <c r="C39" s="174">
        <f>SUM(SUMIFS(Cambium22_MidCase_annual_state!J:J,Cambium22_MidCase_annual_state!$A:$A,$B39,Cambium22_MidCase_annual_state!$B:$B,$B$1),SUMIFS(Cambium22_MidCase_annual_state!BZ:BZ,Cambium22_MidCase_annual_state!$A:$A,$B39,Cambium22_MidCase_annual_state!$B:$B,$B$1))</f>
        <v>24911482</v>
      </c>
      <c r="D39" s="174">
        <f>SUMIFS(Cambium22_MidCase_annual_state!K:K,Cambium22_MidCase_annual_state!$A:$A,$B39,Cambium22_MidCase_annual_state!$B:$B,$B$1)</f>
        <v>96271670</v>
      </c>
    </row>
    <row r="40" spans="2:8">
      <c r="B40" s="85" t="s">
        <v>574</v>
      </c>
      <c r="C40" s="174">
        <f>SUM(SUMIFS(Cambium22_MidCase_annual_state!J:J,Cambium22_MidCase_annual_state!$A:$A,$B40,Cambium22_MidCase_annual_state!$B:$B,$B$1),SUMIFS(Cambium22_MidCase_annual_state!BZ:BZ,Cambium22_MidCase_annual_state!$A:$A,$B40,Cambium22_MidCase_annual_state!$B:$B,$B$1))</f>
        <v>6158901.5</v>
      </c>
      <c r="D40" s="174">
        <f>SUMIFS(Cambium22_MidCase_annual_state!K:K,Cambium22_MidCase_annual_state!$A:$A,$B40,Cambium22_MidCase_annual_state!$B:$B,$B$1)</f>
        <v>4930804</v>
      </c>
    </row>
    <row r="41" spans="2:8">
      <c r="B41" s="85" t="s">
        <v>575</v>
      </c>
      <c r="C41" s="174">
        <f>SUM(SUMIFS(Cambium22_MidCase_annual_state!J:J,Cambium22_MidCase_annual_state!$A:$A,$B41,Cambium22_MidCase_annual_state!$B:$B,$B$1),SUMIFS(Cambium22_MidCase_annual_state!BZ:BZ,Cambium22_MidCase_annual_state!$A:$A,$B41,Cambium22_MidCase_annual_state!$B:$B,$B$1))</f>
        <v>25458424</v>
      </c>
      <c r="D41" s="174">
        <f>SUMIFS(Cambium22_MidCase_annual_state!K:K,Cambium22_MidCase_annual_state!$A:$A,$B41,Cambium22_MidCase_annual_state!$B:$B,$B$1)</f>
        <v>21783330</v>
      </c>
    </row>
    <row r="42" spans="2:8">
      <c r="B42" s="85" t="s">
        <v>576</v>
      </c>
      <c r="C42" s="174">
        <f>SUM(SUMIFS(Cambium22_MidCase_annual_state!J:J,Cambium22_MidCase_annual_state!$A:$A,$B42,Cambium22_MidCase_annual_state!$B:$B,$B$1),SUMIFS(Cambium22_MidCase_annual_state!BZ:BZ,Cambium22_MidCase_annual_state!$A:$A,$B42,Cambium22_MidCase_annual_state!$B:$B,$B$1))</f>
        <v>8487187</v>
      </c>
      <c r="D42" s="174">
        <f>SUMIFS(Cambium22_MidCase_annual_state!K:K,Cambium22_MidCase_annual_state!$A:$A,$B42,Cambium22_MidCase_annual_state!$B:$B,$B$1)</f>
        <v>14232429</v>
      </c>
    </row>
    <row r="43" spans="2:8">
      <c r="B43" s="85" t="s">
        <v>577</v>
      </c>
      <c r="C43" s="174">
        <f>SUM(SUMIFS(Cambium22_MidCase_annual_state!J:J,Cambium22_MidCase_annual_state!$A:$A,$B43,Cambium22_MidCase_annual_state!$B:$B,$B$1),SUMIFS(Cambium22_MidCase_annual_state!BZ:BZ,Cambium22_MidCase_annual_state!$A:$A,$B43,Cambium22_MidCase_annual_state!$B:$B,$B$1))</f>
        <v>45261704</v>
      </c>
      <c r="D43" s="174">
        <f>SUMIFS(Cambium22_MidCase_annual_state!K:K,Cambium22_MidCase_annual_state!$A:$A,$B43,Cambium22_MidCase_annual_state!$B:$B,$B$1)</f>
        <v>20776046</v>
      </c>
    </row>
    <row r="44" spans="2:8">
      <c r="B44" s="85" t="s">
        <v>578</v>
      </c>
      <c r="C44" s="174">
        <f>SUM(SUMIFS(Cambium22_MidCase_annual_state!J:J,Cambium22_MidCase_annual_state!$A:$A,$B44,Cambium22_MidCase_annual_state!$B:$B,$B$1),SUMIFS(Cambium22_MidCase_annual_state!BZ:BZ,Cambium22_MidCase_annual_state!$A:$A,$B44,Cambium22_MidCase_annual_state!$B:$B,$B$1))</f>
        <v>285643400</v>
      </c>
      <c r="D44" s="174">
        <f>SUMIFS(Cambium22_MidCase_annual_state!K:K,Cambium22_MidCase_annual_state!$A:$A,$B44,Cambium22_MidCase_annual_state!$B:$B,$B$1)</f>
        <v>296760700</v>
      </c>
    </row>
    <row r="45" spans="2:8">
      <c r="B45" s="85" t="s">
        <v>579</v>
      </c>
      <c r="C45" s="174">
        <f>SUM(SUMIFS(Cambium22_MidCase_annual_state!J:J,Cambium22_MidCase_annual_state!$A:$A,$B45,Cambium22_MidCase_annual_state!$B:$B,$B$1),SUMIFS(Cambium22_MidCase_annual_state!BZ:BZ,Cambium22_MidCase_annual_state!$A:$A,$B45,Cambium22_MidCase_annual_state!$B:$B,$B$1))</f>
        <v>18161794</v>
      </c>
      <c r="D45" s="174">
        <f>SUMIFS(Cambium22_MidCase_annual_state!K:K,Cambium22_MidCase_annual_state!$A:$A,$B45,Cambium22_MidCase_annual_state!$B:$B,$B$1)</f>
        <v>16343501</v>
      </c>
    </row>
    <row r="46" spans="2:8">
      <c r="B46" s="85" t="s">
        <v>580</v>
      </c>
      <c r="C46" s="174">
        <f>SUM(SUMIFS(Cambium22_MidCase_annual_state!J:J,Cambium22_MidCase_annual_state!$A:$A,$B46,Cambium22_MidCase_annual_state!$B:$B,$B$1),SUMIFS(Cambium22_MidCase_annual_state!BZ:BZ,Cambium22_MidCase_annual_state!$A:$A,$B46,Cambium22_MidCase_annual_state!$B:$B,$B$1))</f>
        <v>24088903.199999999</v>
      </c>
      <c r="D46" s="174">
        <f>SUMIFS(Cambium22_MidCase_annual_state!K:K,Cambium22_MidCase_annual_state!$A:$A,$B46,Cambium22_MidCase_annual_state!$B:$B,$B$1)</f>
        <v>21431764</v>
      </c>
      <c r="G46" s="177"/>
      <c r="H46" s="177"/>
    </row>
    <row r="47" spans="2:8">
      <c r="B47" s="85" t="s">
        <v>581</v>
      </c>
      <c r="C47" s="174">
        <f>SUM(SUMIFS(Cambium22_MidCase_annual_state!J:J,Cambium22_MidCase_annual_state!$A:$A,$B47,Cambium22_MidCase_annual_state!$B:$B,$B$1),SUMIFS(Cambium22_MidCase_annual_state!BZ:BZ,Cambium22_MidCase_annual_state!$A:$A,$B47,Cambium22_MidCase_annual_state!$B:$B,$B$1))</f>
        <v>50391864</v>
      </c>
      <c r="D47" s="174">
        <f>SUMIFS(Cambium22_MidCase_annual_state!K:K,Cambium22_MidCase_annual_state!$A:$A,$B47,Cambium22_MidCase_annual_state!$B:$B,$B$1)</f>
        <v>33529628</v>
      </c>
    </row>
    <row r="48" spans="2:8">
      <c r="B48" s="85" t="s">
        <v>582</v>
      </c>
      <c r="C48" s="174">
        <f>SUM(SUMIFS(Cambium22_MidCase_annual_state!J:J,Cambium22_MidCase_annual_state!$A:$A,$B48,Cambium22_MidCase_annual_state!$B:$B,$B$1),SUMIFS(Cambium22_MidCase_annual_state!BZ:BZ,Cambium22_MidCase_annual_state!$A:$A,$B48,Cambium22_MidCase_annual_state!$B:$B,$B$1))</f>
        <v>94799447</v>
      </c>
      <c r="D48" s="174">
        <f>SUMIFS(Cambium22_MidCase_annual_state!K:K,Cambium22_MidCase_annual_state!$A:$A,$B48,Cambium22_MidCase_annual_state!$B:$B,$B$1)</f>
        <v>93715930</v>
      </c>
    </row>
    <row r="49" spans="2:9">
      <c r="B49" s="85" t="s">
        <v>583</v>
      </c>
      <c r="C49" s="174">
        <f>SUM(SUMIFS(Cambium22_MidCase_annual_state!J:J,Cambium22_MidCase_annual_state!$A:$A,$B49,Cambium22_MidCase_annual_state!$B:$B,$B$1),SUMIFS(Cambium22_MidCase_annual_state!BZ:BZ,Cambium22_MidCase_annual_state!$A:$A,$B49,Cambium22_MidCase_annual_state!$B:$B,$B$1))</f>
        <v>50932050</v>
      </c>
      <c r="D49" s="174">
        <f>SUMIFS(Cambium22_MidCase_annual_state!K:K,Cambium22_MidCase_annual_state!$A:$A,$B49,Cambium22_MidCase_annual_state!$B:$B,$B$1)</f>
        <v>42092144</v>
      </c>
    </row>
    <row r="50" spans="2:9">
      <c r="B50" s="85" t="s">
        <v>584</v>
      </c>
      <c r="C50" s="174">
        <f>SUM(SUMIFS(Cambium22_MidCase_annual_state!J:J,Cambium22_MidCase_annual_state!$A:$A,$B50,Cambium22_MidCase_annual_state!$B:$B,$B$1),SUMIFS(Cambium22_MidCase_annual_state!BZ:BZ,Cambium22_MidCase_annual_state!$A:$A,$B50,Cambium22_MidCase_annual_state!$B:$B,$B$1))</f>
        <v>68507096</v>
      </c>
      <c r="D50" s="174">
        <f>SUMIFS(Cambium22_MidCase_annual_state!K:K,Cambium22_MidCase_annual_state!$A:$A,$B50,Cambium22_MidCase_annual_state!$B:$B,$B$1)</f>
        <v>53225860</v>
      </c>
    </row>
    <row r="51" spans="2:9">
      <c r="B51" s="85" t="s">
        <v>585</v>
      </c>
      <c r="C51" s="174">
        <f>SUM(SUMIFS(Cambium22_MidCase_annual_state!J:J,Cambium22_MidCase_annual_state!$A:$A,$B51,Cambium22_MidCase_annual_state!$B:$B,$B$1),SUMIFS(Cambium22_MidCase_annual_state!BZ:BZ,Cambium22_MidCase_annual_state!$A:$A,$B51,Cambium22_MidCase_annual_state!$B:$B,$B$1))</f>
        <v>13467738</v>
      </c>
      <c r="D51" s="174">
        <f>SUMIFS(Cambium22_MidCase_annual_state!K:K,Cambium22_MidCase_annual_state!$A:$A,$B51,Cambium22_MidCase_annual_state!$B:$B,$B$1)</f>
        <v>35465444</v>
      </c>
    </row>
    <row r="54" spans="2:9">
      <c r="G54" s="177"/>
      <c r="H54" s="177"/>
      <c r="I54" s="177"/>
    </row>
    <row r="55" spans="2:9">
      <c r="G55" s="177"/>
      <c r="H55" s="177"/>
      <c r="I55" s="177"/>
    </row>
    <row r="56" spans="2:9">
      <c r="G56" s="177"/>
      <c r="H56" s="177"/>
      <c r="I56" s="177"/>
    </row>
    <row r="57" spans="2:9">
      <c r="G57" s="177"/>
      <c r="H57" s="177"/>
      <c r="I57" s="177"/>
    </row>
    <row r="58" spans="2:9">
      <c r="G58" s="177"/>
      <c r="H58" s="177"/>
      <c r="I58" s="177"/>
    </row>
    <row r="59" spans="2:9">
      <c r="G59" s="177"/>
      <c r="H59" s="177"/>
      <c r="I59" s="177"/>
    </row>
    <row r="60" spans="2:9">
      <c r="G60" s="177"/>
      <c r="H60" s="177"/>
      <c r="I60" s="177"/>
    </row>
    <row r="61" spans="2:9">
      <c r="G61" s="177"/>
      <c r="H61" s="177"/>
      <c r="I61" s="177"/>
    </row>
    <row r="62" spans="2:9">
      <c r="G62" s="177"/>
      <c r="H62" s="177"/>
      <c r="I62" s="177"/>
    </row>
    <row r="63" spans="2:9">
      <c r="G63" s="177"/>
      <c r="H63" s="177"/>
      <c r="I63" s="177"/>
    </row>
    <row r="64" spans="2:9">
      <c r="G64" s="177"/>
      <c r="H64" s="177"/>
      <c r="I64" s="177"/>
    </row>
    <row r="65" spans="7:11">
      <c r="G65" s="177"/>
      <c r="H65" s="177"/>
      <c r="I65" s="177"/>
    </row>
    <row r="66" spans="7:11">
      <c r="G66" s="177"/>
      <c r="H66" s="177"/>
      <c r="I66" s="177"/>
    </row>
    <row r="67" spans="7:11">
      <c r="G67" s="177"/>
      <c r="H67" s="177"/>
      <c r="I67" s="177"/>
    </row>
    <row r="68" spans="7:11">
      <c r="G68" s="177"/>
      <c r="H68" s="177"/>
      <c r="I68" s="177"/>
    </row>
    <row r="69" spans="7:11">
      <c r="G69" s="177"/>
      <c r="H69" s="177"/>
      <c r="I69" s="177"/>
    </row>
    <row r="70" spans="7:11">
      <c r="G70" s="177"/>
      <c r="H70" s="177"/>
      <c r="I70" s="177"/>
    </row>
    <row r="71" spans="7:11">
      <c r="G71" s="177"/>
      <c r="H71" s="177"/>
      <c r="I71" s="177"/>
    </row>
    <row r="72" spans="7:11">
      <c r="G72" s="177"/>
      <c r="H72" s="177"/>
      <c r="I72" s="177"/>
    </row>
    <row r="73" spans="7:11">
      <c r="G73" s="177"/>
      <c r="H73" s="177"/>
      <c r="I73" s="177"/>
    </row>
    <row r="74" spans="7:11">
      <c r="G74" s="177"/>
      <c r="H74" s="177"/>
      <c r="I74" s="177"/>
    </row>
    <row r="75" spans="7:11">
      <c r="G75" s="177"/>
      <c r="H75" s="177"/>
      <c r="I75" s="177"/>
    </row>
    <row r="76" spans="7:11">
      <c r="G76" s="177"/>
      <c r="H76" s="177"/>
      <c r="I76" s="177"/>
    </row>
    <row r="77" spans="7:11">
      <c r="G77" s="177"/>
      <c r="H77" s="177"/>
      <c r="I77" s="177"/>
    </row>
    <row r="78" spans="7:11">
      <c r="G78" s="177"/>
      <c r="H78" s="177"/>
      <c r="I78" s="177"/>
    </row>
    <row r="79" spans="7:11">
      <c r="G79" s="177"/>
      <c r="H79" s="177"/>
      <c r="I79" s="177"/>
      <c r="K79" s="178"/>
    </row>
    <row r="80" spans="7:11">
      <c r="G80" s="177"/>
      <c r="H80" s="177"/>
      <c r="I80" s="177"/>
    </row>
    <row r="81" spans="7:9">
      <c r="G81" s="177"/>
      <c r="H81" s="177"/>
      <c r="I81" s="177"/>
    </row>
    <row r="82" spans="7:9">
      <c r="G82" s="177"/>
      <c r="H82" s="177"/>
      <c r="I82" s="177"/>
    </row>
    <row r="83" spans="7:9">
      <c r="G83" s="177"/>
      <c r="H83" s="177"/>
      <c r="I83" s="177"/>
    </row>
  </sheetData>
  <conditionalFormatting sqref="B2:B51">
    <cfRule type="duplicateValues" dxfId="0" priority="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9" t="s">
        <v>439</v>
      </c>
      <c r="B5" s="174">
        <f>C5</f>
        <v>32434150</v>
      </c>
      <c r="C5" s="172">
        <f>SUMIFS(Cambium!C:C,Cambium!B:B,About!B2)</f>
        <v>32434150</v>
      </c>
      <c r="D5" s="174">
        <f>C5</f>
        <v>32434150</v>
      </c>
      <c r="E5" s="174">
        <f t="shared" ref="E5:AF5" si="0">D5</f>
        <v>32434150</v>
      </c>
      <c r="F5" s="174">
        <f t="shared" si="0"/>
        <v>32434150</v>
      </c>
      <c r="G5" s="174">
        <f t="shared" si="0"/>
        <v>32434150</v>
      </c>
      <c r="H5" s="174">
        <f t="shared" si="0"/>
        <v>32434150</v>
      </c>
      <c r="I5" s="174">
        <f t="shared" si="0"/>
        <v>32434150</v>
      </c>
      <c r="J5" s="174">
        <f t="shared" si="0"/>
        <v>32434150</v>
      </c>
      <c r="K5" s="174">
        <f t="shared" si="0"/>
        <v>32434150</v>
      </c>
      <c r="L5" s="174">
        <f t="shared" si="0"/>
        <v>32434150</v>
      </c>
      <c r="M5" s="174">
        <f t="shared" si="0"/>
        <v>32434150</v>
      </c>
      <c r="N5" s="174">
        <f t="shared" si="0"/>
        <v>32434150</v>
      </c>
      <c r="O5" s="174">
        <f t="shared" si="0"/>
        <v>32434150</v>
      </c>
      <c r="P5" s="174">
        <f t="shared" si="0"/>
        <v>32434150</v>
      </c>
      <c r="Q5" s="174">
        <f t="shared" si="0"/>
        <v>32434150</v>
      </c>
      <c r="R5" s="174">
        <f t="shared" si="0"/>
        <v>32434150</v>
      </c>
      <c r="S5" s="174">
        <f t="shared" si="0"/>
        <v>32434150</v>
      </c>
      <c r="T5" s="174">
        <f t="shared" si="0"/>
        <v>32434150</v>
      </c>
      <c r="U5" s="174">
        <f t="shared" si="0"/>
        <v>32434150</v>
      </c>
      <c r="V5" s="174">
        <f t="shared" si="0"/>
        <v>32434150</v>
      </c>
      <c r="W5" s="174">
        <f t="shared" si="0"/>
        <v>32434150</v>
      </c>
      <c r="X5" s="174">
        <f t="shared" si="0"/>
        <v>32434150</v>
      </c>
      <c r="Y5" s="174">
        <f t="shared" si="0"/>
        <v>32434150</v>
      </c>
      <c r="Z5" s="174">
        <f t="shared" si="0"/>
        <v>32434150</v>
      </c>
      <c r="AA5" s="174">
        <f t="shared" si="0"/>
        <v>32434150</v>
      </c>
      <c r="AB5" s="174">
        <f t="shared" si="0"/>
        <v>32434150</v>
      </c>
      <c r="AC5" s="174">
        <f t="shared" si="0"/>
        <v>32434150</v>
      </c>
      <c r="AD5" s="174">
        <f t="shared" si="0"/>
        <v>32434150</v>
      </c>
      <c r="AE5" s="174">
        <f t="shared" si="0"/>
        <v>32434150</v>
      </c>
      <c r="AF5" s="174">
        <f t="shared" si="0"/>
        <v>32434150</v>
      </c>
    </row>
    <row r="6" spans="1:32" s="174" customFormat="1">
      <c r="A6" s="179"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22034730.7383953</v>
      </c>
      <c r="C10">
        <f>D10</f>
        <v>22034730.7383953</v>
      </c>
      <c r="D10" s="170">
        <f>SUM(D$5*SUMIFS(C$39:C$48,$B$39:$B$48,$A10),D$6*IF($B$2=TRUE,SUMIFS($B$147:$B$162,$A$147:$A$162,$A10),SUMIFS(E$125:E$140,$A$125:$A$140,$A10)))</f>
        <v>22034730.7383953</v>
      </c>
      <c r="E10">
        <f t="shared" ref="E10:N10" si="1">SUM(E$5*SUMIFS(D$39:D$48,$B$39:$B$48,$A10),E$6*IF($B$2=TRUE,SUMIFS($B$147:$B$162,$A$147:$A$162,$A10),SUMIFS(F$125:F$140,$A$125:$A$140,$A10)))</f>
        <v>20948190.760356735</v>
      </c>
      <c r="F10">
        <f t="shared" si="1"/>
        <v>19955570.51664184</v>
      </c>
      <c r="G10">
        <f t="shared" si="1"/>
        <v>17363178.692046564</v>
      </c>
      <c r="H10">
        <f t="shared" si="1"/>
        <v>14746353.362720786</v>
      </c>
      <c r="I10">
        <f t="shared" si="1"/>
        <v>13020903.728149651</v>
      </c>
      <c r="J10">
        <f t="shared" si="1"/>
        <v>6353519.9629430352</v>
      </c>
      <c r="K10">
        <f t="shared" si="1"/>
        <v>5645388.7770026242</v>
      </c>
      <c r="L10">
        <f t="shared" si="1"/>
        <v>4634381.0087449756</v>
      </c>
      <c r="M10">
        <f t="shared" si="1"/>
        <v>4634381.0087449756</v>
      </c>
      <c r="N10">
        <f t="shared" si="1"/>
        <v>4634381.0087449756</v>
      </c>
      <c r="O10">
        <f t="shared" ref="O10:AE10" si="2">SUM(O$5*SUMIFS(N$39:N$48,$B$39:$B$48,$A10),O$6*IF($B$2=TRUE,SUMIFS($B$147:$B$162,$A$147:$A$162,$A10),SUMIFS(P$125:P$140,$A$125:$A$140,$A10)))</f>
        <v>4634381.0087449756</v>
      </c>
      <c r="P10">
        <f t="shared" si="2"/>
        <v>4634381.0087449756</v>
      </c>
      <c r="Q10">
        <f t="shared" si="2"/>
        <v>4634381.0087449756</v>
      </c>
      <c r="R10">
        <f t="shared" si="2"/>
        <v>4634381.0087449756</v>
      </c>
      <c r="S10">
        <f t="shared" si="2"/>
        <v>4634381.0087449756</v>
      </c>
      <c r="T10">
        <f t="shared" si="2"/>
        <v>4634381.0087449756</v>
      </c>
      <c r="U10">
        <f t="shared" si="2"/>
        <v>4634381.0087449756</v>
      </c>
      <c r="V10">
        <f t="shared" si="2"/>
        <v>4634381.0087449756</v>
      </c>
      <c r="W10">
        <f t="shared" si="2"/>
        <v>4634381.0087449756</v>
      </c>
      <c r="X10">
        <f t="shared" si="2"/>
        <v>4634381.0087449756</v>
      </c>
      <c r="Y10">
        <f t="shared" si="2"/>
        <v>4634381.0087449756</v>
      </c>
      <c r="Z10">
        <f t="shared" si="2"/>
        <v>4634381.0087449756</v>
      </c>
      <c r="AA10">
        <f t="shared" si="2"/>
        <v>4634381.0087449756</v>
      </c>
      <c r="AB10">
        <f t="shared" si="2"/>
        <v>4634381.0087449756</v>
      </c>
      <c r="AC10">
        <f t="shared" si="2"/>
        <v>4634381.0087449756</v>
      </c>
      <c r="AD10">
        <f t="shared" si="2"/>
        <v>4634381.0087449756</v>
      </c>
      <c r="AE10">
        <f t="shared" si="2"/>
        <v>4634381.0087449756</v>
      </c>
      <c r="AF10">
        <f>SUM(AF$5*SUMIFS(AE$39:AE$48,$B$39:$B$48,$A10),AF$6*IF($B$2=TRUE,SUMIFS($B$147:$B$162,$A$147:$A$162,$A10),SUMIFS(AG$125:AG$140,$A$125:$A$140,$A10)))</f>
        <v>4634381.0087449756</v>
      </c>
    </row>
    <row r="11" spans="1:32">
      <c r="A11" s="100" t="s">
        <v>347</v>
      </c>
      <c r="B11">
        <f t="shared" ref="B11:B33" si="3">D11</f>
        <v>1439326.9248033608</v>
      </c>
      <c r="C11">
        <f t="shared" ref="C11:C33" si="4">D11</f>
        <v>1439326.9248033608</v>
      </c>
      <c r="D11" s="170">
        <f t="shared" ref="D11:D33" si="5">SUM(D$5*SUMIFS(C$39:C$48,$B$39:$B$48,$A11),D$6*IF($B$2=TRUE,SUMIFS($B$147:$B$162,$A$147:$A$162,$A11),SUMIFS(E$125:E$140,$A$125:$A$140,$A11)))</f>
        <v>1439326.9248033608</v>
      </c>
      <c r="E11">
        <f t="shared" ref="E11:N11" si="6">SUM(E$5*SUMIFS(D$39:D$48,$B$39:$B$48,$A11),E$6*IF($B$2=TRUE,SUMIFS($B$147:$B$162,$A$147:$A$162,$A11),SUMIFS(F$125:F$140,$A$125:$A$140,$A11)))</f>
        <v>1196677.2192337655</v>
      </c>
      <c r="F11">
        <f t="shared" si="6"/>
        <v>1142060.4321172277</v>
      </c>
      <c r="G11">
        <f t="shared" si="6"/>
        <v>812189.20701877703</v>
      </c>
      <c r="H11">
        <f t="shared" si="6"/>
        <v>753913.91451880208</v>
      </c>
      <c r="I11">
        <f t="shared" si="6"/>
        <v>599355.38511425932</v>
      </c>
      <c r="J11">
        <f t="shared" si="6"/>
        <v>500214.22429623851</v>
      </c>
      <c r="K11">
        <f t="shared" si="6"/>
        <v>403872.95853935252</v>
      </c>
      <c r="L11">
        <f t="shared" si="6"/>
        <v>238508.0213889016</v>
      </c>
      <c r="M11">
        <f t="shared" si="6"/>
        <v>238508.0213889016</v>
      </c>
      <c r="N11">
        <f t="shared" si="6"/>
        <v>238508.0213889016</v>
      </c>
      <c r="O11">
        <f t="shared" ref="O11:AF11" si="7">SUM(O$5*SUMIFS(N$39:N$48,$B$39:$B$48,$A11),O$6*IF($B$2=TRUE,SUMIFS($B$147:$B$162,$A$147:$A$162,$A11),SUMIFS(P$125:P$140,$A$125:$A$140,$A11)))</f>
        <v>238508.0213889016</v>
      </c>
      <c r="P11">
        <f t="shared" si="7"/>
        <v>238508.0213889016</v>
      </c>
      <c r="Q11">
        <f t="shared" si="7"/>
        <v>238508.0213889016</v>
      </c>
      <c r="R11">
        <f t="shared" si="7"/>
        <v>238508.0213889016</v>
      </c>
      <c r="S11">
        <f t="shared" si="7"/>
        <v>238508.0213889016</v>
      </c>
      <c r="T11">
        <f t="shared" si="7"/>
        <v>238508.0213889016</v>
      </c>
      <c r="U11">
        <f t="shared" si="7"/>
        <v>238508.0213889016</v>
      </c>
      <c r="V11">
        <f t="shared" si="7"/>
        <v>238508.0213889016</v>
      </c>
      <c r="W11">
        <f t="shared" si="7"/>
        <v>238508.0213889016</v>
      </c>
      <c r="X11">
        <f t="shared" si="7"/>
        <v>238508.0213889016</v>
      </c>
      <c r="Y11">
        <f t="shared" si="7"/>
        <v>238508.0213889016</v>
      </c>
      <c r="Z11">
        <f t="shared" si="7"/>
        <v>238508.0213889016</v>
      </c>
      <c r="AA11">
        <f t="shared" si="7"/>
        <v>238508.0213889016</v>
      </c>
      <c r="AB11">
        <f t="shared" si="7"/>
        <v>238508.0213889016</v>
      </c>
      <c r="AC11">
        <f t="shared" si="7"/>
        <v>238508.0213889016</v>
      </c>
      <c r="AD11">
        <f t="shared" si="7"/>
        <v>238508.0213889016</v>
      </c>
      <c r="AE11">
        <f t="shared" si="7"/>
        <v>238508.0213889016</v>
      </c>
      <c r="AF11">
        <f t="shared" si="7"/>
        <v>238508.0213889016</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350035.44129643543</v>
      </c>
      <c r="C13">
        <f t="shared" si="4"/>
        <v>350035.44129643543</v>
      </c>
      <c r="D13" s="170">
        <f t="shared" si="5"/>
        <v>350035.44129643543</v>
      </c>
      <c r="E13">
        <f t="shared" ref="E13:N13" si="10">SUM(E$5*SUMIFS(D$39:D$48,$B$39:$B$48,$A13),E$6*IF($B$2=TRUE,SUMIFS($B$147:$B$162,$A$147:$A$162,$A13),SUMIFS(F$125:F$140,$A$125:$A$140,$A13)))</f>
        <v>342489.60076646216</v>
      </c>
      <c r="F13">
        <f t="shared" si="10"/>
        <v>343622.92214368487</v>
      </c>
      <c r="G13">
        <f t="shared" si="10"/>
        <v>347126.36722755112</v>
      </c>
      <c r="H13">
        <f t="shared" si="10"/>
        <v>367901.61623341724</v>
      </c>
      <c r="I13">
        <f t="shared" si="10"/>
        <v>388624.67612520396</v>
      </c>
      <c r="J13">
        <f t="shared" si="10"/>
        <v>912725.3740424898</v>
      </c>
      <c r="K13">
        <f t="shared" si="10"/>
        <v>804079.47030001727</v>
      </c>
      <c r="L13">
        <f t="shared" si="10"/>
        <v>737392.35662471037</v>
      </c>
      <c r="M13">
        <f t="shared" si="10"/>
        <v>737392.35662471037</v>
      </c>
      <c r="N13">
        <f t="shared" si="10"/>
        <v>737392.35662471037</v>
      </c>
      <c r="O13">
        <f t="shared" ref="O13:AF13" si="11">SUM(O$5*SUMIFS(N$39:N$48,$B$39:$B$48,$A13),O$6*IF($B$2=TRUE,SUMIFS($B$147:$B$162,$A$147:$A$162,$A13),SUMIFS(P$125:P$140,$A$125:$A$140,$A13)))</f>
        <v>737392.35662471037</v>
      </c>
      <c r="P13">
        <f t="shared" si="11"/>
        <v>737392.35662471037</v>
      </c>
      <c r="Q13">
        <f t="shared" si="11"/>
        <v>737392.35662471037</v>
      </c>
      <c r="R13">
        <f t="shared" si="11"/>
        <v>737392.35662471037</v>
      </c>
      <c r="S13">
        <f t="shared" si="11"/>
        <v>737392.35662471037</v>
      </c>
      <c r="T13">
        <f t="shared" si="11"/>
        <v>737392.35662471037</v>
      </c>
      <c r="U13">
        <f t="shared" si="11"/>
        <v>737392.35662471037</v>
      </c>
      <c r="V13">
        <f t="shared" si="11"/>
        <v>737392.35662471037</v>
      </c>
      <c r="W13">
        <f t="shared" si="11"/>
        <v>737392.35662471037</v>
      </c>
      <c r="X13">
        <f t="shared" si="11"/>
        <v>737392.35662471037</v>
      </c>
      <c r="Y13">
        <f t="shared" si="11"/>
        <v>737392.35662471037</v>
      </c>
      <c r="Z13">
        <f t="shared" si="11"/>
        <v>737392.35662471037</v>
      </c>
      <c r="AA13">
        <f t="shared" si="11"/>
        <v>737392.35662471037</v>
      </c>
      <c r="AB13">
        <f t="shared" si="11"/>
        <v>737392.35662471037</v>
      </c>
      <c r="AC13">
        <f t="shared" si="11"/>
        <v>737392.35662471037</v>
      </c>
      <c r="AD13">
        <f t="shared" si="11"/>
        <v>737392.35662471037</v>
      </c>
      <c r="AE13">
        <f t="shared" si="11"/>
        <v>737392.35662471037</v>
      </c>
      <c r="AF13">
        <f t="shared" si="11"/>
        <v>737392.35662471037</v>
      </c>
    </row>
    <row r="14" spans="1:32">
      <c r="A14" s="100" t="s">
        <v>101</v>
      </c>
      <c r="B14">
        <f t="shared" si="3"/>
        <v>512131.6430748147</v>
      </c>
      <c r="C14">
        <f t="shared" si="4"/>
        <v>512131.6430748147</v>
      </c>
      <c r="D14" s="170">
        <f t="shared" si="5"/>
        <v>512131.6430748147</v>
      </c>
      <c r="E14">
        <f t="shared" ref="E14:N14" si="12">SUM(E$5*SUMIFS(D$39:D$48,$B$39:$B$48,$A14),E$6*IF($B$2=TRUE,SUMIFS($B$147:$B$162,$A$147:$A$162,$A14),SUMIFS(F$125:F$140,$A$125:$A$140,$A14)))</f>
        <v>587325.32746252103</v>
      </c>
      <c r="F14">
        <f t="shared" si="12"/>
        <v>578658.17107946356</v>
      </c>
      <c r="G14">
        <f t="shared" si="12"/>
        <v>560155.81713031256</v>
      </c>
      <c r="H14">
        <f t="shared" si="12"/>
        <v>556329.15045580873</v>
      </c>
      <c r="I14">
        <f t="shared" si="12"/>
        <v>540083.51845939283</v>
      </c>
      <c r="J14">
        <f t="shared" si="12"/>
        <v>413496.6753671678</v>
      </c>
      <c r="K14">
        <f t="shared" si="12"/>
        <v>396328.49517990131</v>
      </c>
      <c r="L14">
        <f t="shared" si="12"/>
        <v>372309.02127212385</v>
      </c>
      <c r="M14">
        <f t="shared" si="12"/>
        <v>372309.02127212385</v>
      </c>
      <c r="N14">
        <f t="shared" si="12"/>
        <v>372309.02127212385</v>
      </c>
      <c r="O14">
        <f t="shared" ref="O14:AF14" si="13">SUM(O$5*SUMIFS(N$39:N$48,$B$39:$B$48,$A14),O$6*IF($B$2=TRUE,SUMIFS($B$147:$B$162,$A$147:$A$162,$A14),SUMIFS(P$125:P$140,$A$125:$A$140,$A14)))</f>
        <v>372309.02127212385</v>
      </c>
      <c r="P14">
        <f t="shared" si="13"/>
        <v>372309.02127212385</v>
      </c>
      <c r="Q14">
        <f t="shared" si="13"/>
        <v>372309.02127212385</v>
      </c>
      <c r="R14">
        <f t="shared" si="13"/>
        <v>372309.02127212385</v>
      </c>
      <c r="S14">
        <f t="shared" si="13"/>
        <v>372309.02127212385</v>
      </c>
      <c r="T14">
        <f t="shared" si="13"/>
        <v>372309.02127212385</v>
      </c>
      <c r="U14">
        <f t="shared" si="13"/>
        <v>372309.02127212385</v>
      </c>
      <c r="V14">
        <f t="shared" si="13"/>
        <v>372309.02127212385</v>
      </c>
      <c r="W14">
        <f t="shared" si="13"/>
        <v>372309.02127212385</v>
      </c>
      <c r="X14">
        <f t="shared" si="13"/>
        <v>372309.02127212385</v>
      </c>
      <c r="Y14">
        <f t="shared" si="13"/>
        <v>372309.02127212385</v>
      </c>
      <c r="Z14">
        <f t="shared" si="13"/>
        <v>372309.02127212385</v>
      </c>
      <c r="AA14">
        <f t="shared" si="13"/>
        <v>372309.02127212385</v>
      </c>
      <c r="AB14">
        <f t="shared" si="13"/>
        <v>372309.02127212385</v>
      </c>
      <c r="AC14">
        <f t="shared" si="13"/>
        <v>372309.02127212385</v>
      </c>
      <c r="AD14">
        <f t="shared" si="13"/>
        <v>372309.02127212385</v>
      </c>
      <c r="AE14">
        <f t="shared" si="13"/>
        <v>372309.02127212385</v>
      </c>
      <c r="AF14">
        <f t="shared" si="13"/>
        <v>372309.02127212385</v>
      </c>
    </row>
    <row r="15" spans="1:32">
      <c r="A15" s="100" t="s">
        <v>100</v>
      </c>
      <c r="B15">
        <f t="shared" si="3"/>
        <v>7533839.4687466314</v>
      </c>
      <c r="C15">
        <f t="shared" si="4"/>
        <v>7533839.4687466314</v>
      </c>
      <c r="D15" s="170">
        <f t="shared" si="5"/>
        <v>7533839.4687466314</v>
      </c>
      <c r="E15">
        <f t="shared" ref="E15:N15" si="14">SUM(E$5*SUMIFS(D$39:D$48,$B$39:$B$48,$A15),E$6*IF($B$2=TRUE,SUMIFS($B$147:$B$162,$A$147:$A$162,$A15),SUMIFS(F$125:F$140,$A$125:$A$140,$A15)))</f>
        <v>8254349.4151433287</v>
      </c>
      <c r="F15">
        <f t="shared" si="14"/>
        <v>9213341.0852664784</v>
      </c>
      <c r="G15">
        <f t="shared" si="14"/>
        <v>11952216.728391698</v>
      </c>
      <c r="H15">
        <f t="shared" si="14"/>
        <v>14528786.765158156</v>
      </c>
      <c r="I15">
        <f t="shared" si="14"/>
        <v>16308000.975587765</v>
      </c>
      <c r="J15">
        <f t="shared" si="14"/>
        <v>22465790.077018335</v>
      </c>
      <c r="K15">
        <f t="shared" si="14"/>
        <v>23220554.508696176</v>
      </c>
      <c r="L15">
        <f t="shared" si="14"/>
        <v>24331055.299168594</v>
      </c>
      <c r="M15">
        <f t="shared" si="14"/>
        <v>24331055.299168594</v>
      </c>
      <c r="N15">
        <f t="shared" si="14"/>
        <v>24331055.299168594</v>
      </c>
      <c r="O15">
        <f t="shared" ref="O15:AF15" si="15">SUM(O$5*SUMIFS(N$39:N$48,$B$39:$B$48,$A15),O$6*IF($B$2=TRUE,SUMIFS($B$147:$B$162,$A$147:$A$162,$A15),SUMIFS(P$125:P$140,$A$125:$A$140,$A15)))</f>
        <v>24331055.299168594</v>
      </c>
      <c r="P15">
        <f t="shared" si="15"/>
        <v>24331055.299168594</v>
      </c>
      <c r="Q15">
        <f t="shared" si="15"/>
        <v>24331055.299168594</v>
      </c>
      <c r="R15">
        <f t="shared" si="15"/>
        <v>24331055.299168594</v>
      </c>
      <c r="S15">
        <f t="shared" si="15"/>
        <v>24331055.299168594</v>
      </c>
      <c r="T15">
        <f t="shared" si="15"/>
        <v>24331055.299168594</v>
      </c>
      <c r="U15">
        <f t="shared" si="15"/>
        <v>24331055.299168594</v>
      </c>
      <c r="V15">
        <f t="shared" si="15"/>
        <v>24331055.299168594</v>
      </c>
      <c r="W15">
        <f t="shared" si="15"/>
        <v>24331055.299168594</v>
      </c>
      <c r="X15">
        <f t="shared" si="15"/>
        <v>24331055.299168594</v>
      </c>
      <c r="Y15">
        <f t="shared" si="15"/>
        <v>24331055.299168594</v>
      </c>
      <c r="Z15">
        <f t="shared" si="15"/>
        <v>24331055.299168594</v>
      </c>
      <c r="AA15">
        <f t="shared" si="15"/>
        <v>24331055.299168594</v>
      </c>
      <c r="AB15">
        <f t="shared" si="15"/>
        <v>24331055.299168594</v>
      </c>
      <c r="AC15">
        <f t="shared" si="15"/>
        <v>24331055.299168594</v>
      </c>
      <c r="AD15">
        <f t="shared" si="15"/>
        <v>24331055.299168594</v>
      </c>
      <c r="AE15">
        <f t="shared" si="15"/>
        <v>24331055.299168594</v>
      </c>
      <c r="AF15">
        <f t="shared" si="15"/>
        <v>24331055.299168594</v>
      </c>
    </row>
    <row r="16" spans="1:32">
      <c r="A16" s="100" t="s">
        <v>102</v>
      </c>
      <c r="B16">
        <f t="shared" si="3"/>
        <v>537550.04542941926</v>
      </c>
      <c r="C16">
        <f t="shared" si="4"/>
        <v>537550.04542941926</v>
      </c>
      <c r="D16" s="170">
        <f t="shared" si="5"/>
        <v>537550.04542941926</v>
      </c>
      <c r="E16">
        <f t="shared" ref="E16:N16" si="16">SUM(E$5*SUMIFS(D$39:D$48,$B$39:$B$48,$A16),E$6*IF($B$2=TRUE,SUMIFS($B$147:$B$162,$A$147:$A$162,$A16),SUMIFS(F$125:F$140,$A$125:$A$140,$A16)))</f>
        <v>1073210.2934580038</v>
      </c>
      <c r="F16">
        <f t="shared" si="16"/>
        <v>1165872.320376989</v>
      </c>
      <c r="G16">
        <f t="shared" si="16"/>
        <v>1370309.0228772785</v>
      </c>
      <c r="H16">
        <f t="shared" si="16"/>
        <v>1451965.7412404804</v>
      </c>
      <c r="I16">
        <f t="shared" si="16"/>
        <v>1503646.5665202301</v>
      </c>
      <c r="J16">
        <f t="shared" si="16"/>
        <v>1693598.3459106269</v>
      </c>
      <c r="K16">
        <f t="shared" si="16"/>
        <v>1876869.895180339</v>
      </c>
      <c r="L16">
        <f t="shared" si="16"/>
        <v>2020989.9320887455</v>
      </c>
      <c r="M16">
        <f t="shared" si="16"/>
        <v>2020989.9320887455</v>
      </c>
      <c r="N16">
        <f t="shared" si="16"/>
        <v>2020989.9320887455</v>
      </c>
      <c r="O16">
        <f t="shared" ref="O16:AF16" si="17">SUM(O$5*SUMIFS(N$39:N$48,$B$39:$B$48,$A16),O$6*IF($B$2=TRUE,SUMIFS($B$147:$B$162,$A$147:$A$162,$A16),SUMIFS(P$125:P$140,$A$125:$A$140,$A16)))</f>
        <v>2020989.9320887455</v>
      </c>
      <c r="P16">
        <f t="shared" si="17"/>
        <v>2020989.9320887455</v>
      </c>
      <c r="Q16">
        <f t="shared" si="17"/>
        <v>2020989.9320887455</v>
      </c>
      <c r="R16">
        <f t="shared" si="17"/>
        <v>2020989.9320887455</v>
      </c>
      <c r="S16">
        <f t="shared" si="17"/>
        <v>2020989.9320887455</v>
      </c>
      <c r="T16">
        <f t="shared" si="17"/>
        <v>2020989.9320887455</v>
      </c>
      <c r="U16">
        <f t="shared" si="17"/>
        <v>2020989.9320887455</v>
      </c>
      <c r="V16">
        <f t="shared" si="17"/>
        <v>2020989.9320887455</v>
      </c>
      <c r="W16">
        <f t="shared" si="17"/>
        <v>2020989.9320887455</v>
      </c>
      <c r="X16">
        <f t="shared" si="17"/>
        <v>2020989.9320887455</v>
      </c>
      <c r="Y16">
        <f t="shared" si="17"/>
        <v>2020989.9320887455</v>
      </c>
      <c r="Z16">
        <f t="shared" si="17"/>
        <v>2020989.9320887455</v>
      </c>
      <c r="AA16">
        <f t="shared" si="17"/>
        <v>2020989.9320887455</v>
      </c>
      <c r="AB16">
        <f t="shared" si="17"/>
        <v>2020989.9320887455</v>
      </c>
      <c r="AC16">
        <f t="shared" si="17"/>
        <v>2020989.9320887455</v>
      </c>
      <c r="AD16">
        <f t="shared" si="17"/>
        <v>2020989.9320887455</v>
      </c>
      <c r="AE16">
        <f t="shared" si="17"/>
        <v>2020989.9320887455</v>
      </c>
      <c r="AF16">
        <f t="shared" si="17"/>
        <v>2020989.9320887455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5635.150916414228</v>
      </c>
      <c r="C18">
        <f t="shared" si="4"/>
        <v>5635.150916414228</v>
      </c>
      <c r="D18" s="170">
        <f t="shared" si="5"/>
        <v>5635.150916414228</v>
      </c>
      <c r="E18">
        <f t="shared" ref="E18:N18" si="20">SUM(E$5*SUMIFS(D$39:D$48,$B$39:$B$48,$A18),E$6*IF($B$2=TRUE,SUMIFS($B$147:$B$162,$A$147:$A$162,$A18),SUMIFS(F$125:F$140,$A$125:$A$140,$A18)))</f>
        <v>4849.3714160064992</v>
      </c>
      <c r="F18">
        <f t="shared" si="20"/>
        <v>5533.2421739331257</v>
      </c>
      <c r="G18">
        <f t="shared" si="20"/>
        <v>5354.4852247672543</v>
      </c>
      <c r="H18">
        <f t="shared" si="20"/>
        <v>5285.120433281737</v>
      </c>
      <c r="I18">
        <f t="shared" si="20"/>
        <v>5251.7965948972378</v>
      </c>
      <c r="J18">
        <f t="shared" si="20"/>
        <v>4215.6956834636158</v>
      </c>
      <c r="K18">
        <f t="shared" si="20"/>
        <v>3914.1624964575703</v>
      </c>
      <c r="L18">
        <f t="shared" si="20"/>
        <v>4127.0209092211535</v>
      </c>
      <c r="M18">
        <f t="shared" si="20"/>
        <v>4127.0209092211535</v>
      </c>
      <c r="N18">
        <f t="shared" si="20"/>
        <v>4127.0209092211535</v>
      </c>
      <c r="O18">
        <f t="shared" ref="O18:AF18" si="21">SUM(O$5*SUMIFS(N$39:N$48,$B$39:$B$48,$A18),O$6*IF($B$2=TRUE,SUMIFS($B$147:$B$162,$A$147:$A$162,$A18),SUMIFS(P$125:P$140,$A$125:$A$140,$A18)))</f>
        <v>4127.0209092211535</v>
      </c>
      <c r="P18">
        <f t="shared" si="21"/>
        <v>4127.0209092211535</v>
      </c>
      <c r="Q18">
        <f t="shared" si="21"/>
        <v>4127.0209092211535</v>
      </c>
      <c r="R18">
        <f t="shared" si="21"/>
        <v>4127.0209092211535</v>
      </c>
      <c r="S18">
        <f t="shared" si="21"/>
        <v>4127.0209092211535</v>
      </c>
      <c r="T18">
        <f t="shared" si="21"/>
        <v>4127.0209092211535</v>
      </c>
      <c r="U18">
        <f t="shared" si="21"/>
        <v>4127.0209092211535</v>
      </c>
      <c r="V18">
        <f t="shared" si="21"/>
        <v>4127.0209092211535</v>
      </c>
      <c r="W18">
        <f t="shared" si="21"/>
        <v>4127.0209092211535</v>
      </c>
      <c r="X18">
        <f t="shared" si="21"/>
        <v>4127.0209092211535</v>
      </c>
      <c r="Y18">
        <f t="shared" si="21"/>
        <v>4127.0209092211535</v>
      </c>
      <c r="Z18">
        <f t="shared" si="21"/>
        <v>4127.0209092211535</v>
      </c>
      <c r="AA18">
        <f t="shared" si="21"/>
        <v>4127.0209092211535</v>
      </c>
      <c r="AB18">
        <f t="shared" si="21"/>
        <v>4127.0209092211535</v>
      </c>
      <c r="AC18">
        <f t="shared" si="21"/>
        <v>4127.0209092211535</v>
      </c>
      <c r="AD18">
        <f t="shared" si="21"/>
        <v>4127.0209092211535</v>
      </c>
      <c r="AE18">
        <f t="shared" si="21"/>
        <v>4127.0209092211535</v>
      </c>
      <c r="AF18">
        <f t="shared" si="21"/>
        <v>4127.0209092211535</v>
      </c>
    </row>
    <row r="19" spans="1:32">
      <c r="A19" s="100" t="s">
        <v>105</v>
      </c>
      <c r="B19">
        <f t="shared" si="3"/>
        <v>19782.086209417488</v>
      </c>
      <c r="C19">
        <f t="shared" si="4"/>
        <v>19782.086209417488</v>
      </c>
      <c r="D19" s="170">
        <f t="shared" si="5"/>
        <v>19782.086209417488</v>
      </c>
      <c r="E19">
        <f t="shared" ref="E19:N19" si="22">SUM(E$5*SUMIFS(D$39:D$48,$B$39:$B$48,$A19),E$6*IF($B$2=TRUE,SUMIFS($B$147:$B$162,$A$147:$A$162,$A19),SUMIFS(F$125:F$140,$A$125:$A$140,$A19)))</f>
        <v>19877.327682020077</v>
      </c>
      <c r="F19">
        <f t="shared" si="22"/>
        <v>24248.945460673323</v>
      </c>
      <c r="G19">
        <f t="shared" si="22"/>
        <v>23321.978622309107</v>
      </c>
      <c r="H19">
        <f t="shared" si="22"/>
        <v>22700.138166885117</v>
      </c>
      <c r="I19">
        <f t="shared" si="22"/>
        <v>62944.434518363814</v>
      </c>
      <c r="J19">
        <f t="shared" si="22"/>
        <v>81686.792469509863</v>
      </c>
      <c r="K19">
        <f t="shared" si="22"/>
        <v>74586.38493856047</v>
      </c>
      <c r="L19">
        <f t="shared" si="22"/>
        <v>87838.079598504322</v>
      </c>
      <c r="M19">
        <f t="shared" si="22"/>
        <v>87838.079598504322</v>
      </c>
      <c r="N19">
        <f t="shared" si="22"/>
        <v>87838.079598504322</v>
      </c>
      <c r="O19">
        <f t="shared" ref="O19:AF19" si="23">SUM(O$5*SUMIFS(N$39:N$48,$B$39:$B$48,$A19),O$6*IF($B$2=TRUE,SUMIFS($B$147:$B$162,$A$147:$A$162,$A19),SUMIFS(P$125:P$140,$A$125:$A$140,$A19)))</f>
        <v>87838.079598504322</v>
      </c>
      <c r="P19">
        <f t="shared" si="23"/>
        <v>87838.079598504322</v>
      </c>
      <c r="Q19">
        <f t="shared" si="23"/>
        <v>87838.079598504322</v>
      </c>
      <c r="R19">
        <f t="shared" si="23"/>
        <v>87838.079598504322</v>
      </c>
      <c r="S19">
        <f t="shared" si="23"/>
        <v>87838.079598504322</v>
      </c>
      <c r="T19">
        <f t="shared" si="23"/>
        <v>87838.079598504322</v>
      </c>
      <c r="U19">
        <f t="shared" si="23"/>
        <v>87838.079598504322</v>
      </c>
      <c r="V19">
        <f t="shared" si="23"/>
        <v>87838.079598504322</v>
      </c>
      <c r="W19">
        <f t="shared" si="23"/>
        <v>87838.079598504322</v>
      </c>
      <c r="X19">
        <f t="shared" si="23"/>
        <v>87838.079598504322</v>
      </c>
      <c r="Y19">
        <f t="shared" si="23"/>
        <v>87838.079598504322</v>
      </c>
      <c r="Z19">
        <f t="shared" si="23"/>
        <v>87838.079598504322</v>
      </c>
      <c r="AA19">
        <f t="shared" si="23"/>
        <v>87838.079598504322</v>
      </c>
      <c r="AB19">
        <f t="shared" si="23"/>
        <v>87838.079598504322</v>
      </c>
      <c r="AC19">
        <f t="shared" si="23"/>
        <v>87838.079598504322</v>
      </c>
      <c r="AD19">
        <f t="shared" si="23"/>
        <v>87838.079598504322</v>
      </c>
      <c r="AE19">
        <f t="shared" si="23"/>
        <v>87838.079598504322</v>
      </c>
      <c r="AF19">
        <f t="shared" si="23"/>
        <v>87838.079598504322</v>
      </c>
    </row>
    <row r="20" spans="1:32">
      <c r="A20" s="100" t="s">
        <v>106</v>
      </c>
      <c r="B20">
        <f t="shared" si="3"/>
        <v>1118.5011282090961</v>
      </c>
      <c r="C20">
        <f t="shared" si="4"/>
        <v>1118.5011282090961</v>
      </c>
      <c r="D20" s="170">
        <f t="shared" si="5"/>
        <v>1118.5011282090961</v>
      </c>
      <c r="E20">
        <f t="shared" ref="E20:N20" si="24">SUM(E$5*SUMIFS(D$39:D$48,$B$39:$B$48,$A20),E$6*IF($B$2=TRUE,SUMIFS($B$147:$B$162,$A$147:$A$162,$A20),SUMIFS(F$125:F$140,$A$125:$A$140,$A20)))</f>
        <v>7180.684481159501</v>
      </c>
      <c r="F20">
        <f t="shared" si="24"/>
        <v>5242.3647397139002</v>
      </c>
      <c r="G20">
        <f t="shared" si="24"/>
        <v>297.70146074583687</v>
      </c>
      <c r="H20">
        <f t="shared" si="24"/>
        <v>914.19107238312222</v>
      </c>
      <c r="I20">
        <f t="shared" si="24"/>
        <v>5338.9189302434552</v>
      </c>
      <c r="J20">
        <f t="shared" si="24"/>
        <v>8902.8522691362323</v>
      </c>
      <c r="K20">
        <f t="shared" si="24"/>
        <v>8555.3476665740891</v>
      </c>
      <c r="L20">
        <f t="shared" si="24"/>
        <v>7549.2602042277249</v>
      </c>
      <c r="M20">
        <f t="shared" si="24"/>
        <v>7549.2602042277249</v>
      </c>
      <c r="N20">
        <f t="shared" si="24"/>
        <v>7549.2602042277249</v>
      </c>
      <c r="O20">
        <f t="shared" ref="O20:AF20" si="25">SUM(O$5*SUMIFS(N$39:N$48,$B$39:$B$48,$A20),O$6*IF($B$2=TRUE,SUMIFS($B$147:$B$162,$A$147:$A$162,$A20),SUMIFS(P$125:P$140,$A$125:$A$140,$A20)))</f>
        <v>7549.2602042277249</v>
      </c>
      <c r="P20">
        <f t="shared" si="25"/>
        <v>7549.2602042277249</v>
      </c>
      <c r="Q20">
        <f t="shared" si="25"/>
        <v>7549.2602042277249</v>
      </c>
      <c r="R20">
        <f t="shared" si="25"/>
        <v>7549.2602042277249</v>
      </c>
      <c r="S20">
        <f t="shared" si="25"/>
        <v>7549.2602042277249</v>
      </c>
      <c r="T20">
        <f t="shared" si="25"/>
        <v>7549.2602042277249</v>
      </c>
      <c r="U20">
        <f t="shared" si="25"/>
        <v>7549.2602042277249</v>
      </c>
      <c r="V20">
        <f t="shared" si="25"/>
        <v>7549.2602042277249</v>
      </c>
      <c r="W20">
        <f t="shared" si="25"/>
        <v>7549.2602042277249</v>
      </c>
      <c r="X20">
        <f t="shared" si="25"/>
        <v>7549.2602042277249</v>
      </c>
      <c r="Y20">
        <f t="shared" si="25"/>
        <v>7549.2602042277249</v>
      </c>
      <c r="Z20">
        <f t="shared" si="25"/>
        <v>7549.2602042277249</v>
      </c>
      <c r="AA20">
        <f t="shared" si="25"/>
        <v>7549.2602042277249</v>
      </c>
      <c r="AB20">
        <f t="shared" si="25"/>
        <v>7549.2602042277249</v>
      </c>
      <c r="AC20">
        <f t="shared" si="25"/>
        <v>7549.2602042277249</v>
      </c>
      <c r="AD20">
        <f t="shared" si="25"/>
        <v>7549.2602042277249</v>
      </c>
      <c r="AE20">
        <f t="shared" si="25"/>
        <v>7549.2602042277249</v>
      </c>
      <c r="AF20">
        <f t="shared" si="25"/>
        <v>7549.2602042277249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347</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A2" sqref="A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SUMIFS(Cambium!D:D,Cambium!B:B,About!B2)</f>
        <v>19356276</v>
      </c>
      <c r="D2" s="91">
        <f>C2</f>
        <v>19356276</v>
      </c>
      <c r="E2" s="91">
        <f t="shared" ref="E2:AH2" si="0">D2</f>
        <v>19356276</v>
      </c>
      <c r="F2" s="91">
        <f t="shared" si="0"/>
        <v>19356276</v>
      </c>
      <c r="G2" s="91">
        <f t="shared" si="0"/>
        <v>19356276</v>
      </c>
      <c r="H2" s="91">
        <f t="shared" si="0"/>
        <v>19356276</v>
      </c>
      <c r="I2" s="91">
        <f t="shared" si="0"/>
        <v>19356276</v>
      </c>
      <c r="J2" s="91">
        <f t="shared" si="0"/>
        <v>19356276</v>
      </c>
      <c r="K2" s="91">
        <f t="shared" si="0"/>
        <v>19356276</v>
      </c>
      <c r="L2" s="91">
        <f t="shared" si="0"/>
        <v>19356276</v>
      </c>
      <c r="M2" s="91">
        <f t="shared" si="0"/>
        <v>19356276</v>
      </c>
      <c r="N2" s="91">
        <f t="shared" si="0"/>
        <v>19356276</v>
      </c>
      <c r="O2" s="91">
        <f t="shared" si="0"/>
        <v>19356276</v>
      </c>
      <c r="P2" s="91">
        <f t="shared" si="0"/>
        <v>19356276</v>
      </c>
      <c r="Q2" s="91">
        <f t="shared" si="0"/>
        <v>19356276</v>
      </c>
      <c r="R2" s="91">
        <f t="shared" si="0"/>
        <v>19356276</v>
      </c>
      <c r="S2" s="91">
        <f t="shared" si="0"/>
        <v>19356276</v>
      </c>
      <c r="T2" s="91">
        <f t="shared" si="0"/>
        <v>19356276</v>
      </c>
      <c r="U2" s="91">
        <f t="shared" si="0"/>
        <v>19356276</v>
      </c>
      <c r="V2" s="91">
        <f t="shared" si="0"/>
        <v>19356276</v>
      </c>
      <c r="W2" s="91">
        <f t="shared" si="0"/>
        <v>19356276</v>
      </c>
      <c r="X2" s="91">
        <f t="shared" si="0"/>
        <v>19356276</v>
      </c>
      <c r="Y2" s="91">
        <f t="shared" si="0"/>
        <v>19356276</v>
      </c>
      <c r="Z2" s="91">
        <f t="shared" si="0"/>
        <v>19356276</v>
      </c>
      <c r="AA2" s="91">
        <f t="shared" si="0"/>
        <v>19356276</v>
      </c>
      <c r="AB2" s="91">
        <f t="shared" si="0"/>
        <v>19356276</v>
      </c>
      <c r="AC2" s="91">
        <f t="shared" si="0"/>
        <v>19356276</v>
      </c>
      <c r="AD2" s="91">
        <f t="shared" si="0"/>
        <v>19356276</v>
      </c>
      <c r="AE2" s="91">
        <f t="shared" si="0"/>
        <v>19356276</v>
      </c>
      <c r="AF2" s="91">
        <f t="shared" si="0"/>
        <v>19356276</v>
      </c>
      <c r="AG2" s="91">
        <f t="shared" si="0"/>
        <v>19356276</v>
      </c>
      <c r="AH2" s="91">
        <f t="shared" si="0"/>
        <v>19356276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8" sqref="B28"/>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22034730.7383953</v>
      </c>
      <c r="C2" s="5">
        <f>SUMIFS(Imports_new!C$10:C$33,Imports_new!$A$10:$A$33,$A2)</f>
        <v>22034730.7383953</v>
      </c>
      <c r="D2" s="5">
        <f>SUMIFS(Imports_new!D$10:D$33,Imports_new!$A$10:$A$33,$A2)</f>
        <v>22034730.7383953</v>
      </c>
      <c r="E2" s="5">
        <f>SUMIFS(Imports_new!E$10:E$33,Imports_new!$A$10:$A$33,$A2)</f>
        <v>20948190.760356735</v>
      </c>
      <c r="F2" s="5">
        <f>SUMIFS(Imports_new!F$10:F$33,Imports_new!$A$10:$A$33,$A2)</f>
        <v>19955570.51664184</v>
      </c>
      <c r="G2" s="5">
        <f>SUMIFS(Imports_new!G$10:G$33,Imports_new!$A$10:$A$33,$A2)</f>
        <v>17363178.692046564</v>
      </c>
      <c r="H2" s="5">
        <f>SUMIFS(Imports_new!H$10:H$33,Imports_new!$A$10:$A$33,$A2)</f>
        <v>14746353.362720786</v>
      </c>
      <c r="I2" s="5">
        <f>SUMIFS(Imports_new!I$10:I$33,Imports_new!$A$10:$A$33,$A2)</f>
        <v>13020903.728149651</v>
      </c>
      <c r="J2" s="5">
        <f>SUMIFS(Imports_new!J$10:J$33,Imports_new!$A$10:$A$33,$A2)</f>
        <v>6353519.9629430352</v>
      </c>
      <c r="K2" s="5">
        <f>SUMIFS(Imports_new!K$10:K$33,Imports_new!$A$10:$A$33,$A2)</f>
        <v>5645388.7770026242</v>
      </c>
      <c r="L2" s="5">
        <f>SUMIFS(Imports_new!L$10:L$33,Imports_new!$A$10:$A$33,$A2)</f>
        <v>4634381.0087449756</v>
      </c>
      <c r="M2" s="5">
        <f>SUMIFS(Imports_new!M$10:M$33,Imports_new!$A$10:$A$33,$A2)</f>
        <v>4634381.0087449756</v>
      </c>
      <c r="N2" s="5">
        <f>SUMIFS(Imports_new!N$10:N$33,Imports_new!$A$10:$A$33,$A2)</f>
        <v>4634381.0087449756</v>
      </c>
      <c r="O2" s="5">
        <f>SUMIFS(Imports_new!O$10:O$33,Imports_new!$A$10:$A$33,$A2)</f>
        <v>4634381.0087449756</v>
      </c>
      <c r="P2" s="5">
        <f>SUMIFS(Imports_new!P$10:P$33,Imports_new!$A$10:$A$33,$A2)</f>
        <v>4634381.0087449756</v>
      </c>
      <c r="Q2" s="5">
        <f>SUMIFS(Imports_new!Q$10:Q$33,Imports_new!$A$10:$A$33,$A2)</f>
        <v>4634381.0087449756</v>
      </c>
      <c r="R2" s="5">
        <f>SUMIFS(Imports_new!R$10:R$33,Imports_new!$A$10:$A$33,$A2)</f>
        <v>4634381.0087449756</v>
      </c>
      <c r="S2" s="5">
        <f>SUMIFS(Imports_new!S$10:S$33,Imports_new!$A$10:$A$33,$A2)</f>
        <v>4634381.0087449756</v>
      </c>
      <c r="T2" s="5">
        <f>SUMIFS(Imports_new!T$10:T$33,Imports_new!$A$10:$A$33,$A2)</f>
        <v>4634381.0087449756</v>
      </c>
      <c r="U2" s="5">
        <f>SUMIFS(Imports_new!U$10:U$33,Imports_new!$A$10:$A$33,$A2)</f>
        <v>4634381.0087449756</v>
      </c>
      <c r="V2" s="5">
        <f>SUMIFS(Imports_new!V$10:V$33,Imports_new!$A$10:$A$33,$A2)</f>
        <v>4634381.0087449756</v>
      </c>
      <c r="W2" s="5">
        <f>SUMIFS(Imports_new!W$10:W$33,Imports_new!$A$10:$A$33,$A2)</f>
        <v>4634381.0087449756</v>
      </c>
      <c r="X2" s="5">
        <f>SUMIFS(Imports_new!X$10:X$33,Imports_new!$A$10:$A$33,$A2)</f>
        <v>4634381.0087449756</v>
      </c>
      <c r="Y2" s="5">
        <f>SUMIFS(Imports_new!Y$10:Y$33,Imports_new!$A$10:$A$33,$A2)</f>
        <v>4634381.0087449756</v>
      </c>
      <c r="Z2" s="5">
        <f>SUMIFS(Imports_new!Z$10:Z$33,Imports_new!$A$10:$A$33,$A2)</f>
        <v>4634381.0087449756</v>
      </c>
      <c r="AA2" s="5">
        <f>SUMIFS(Imports_new!AA$10:AA$33,Imports_new!$A$10:$A$33,$A2)</f>
        <v>4634381.0087449756</v>
      </c>
      <c r="AB2" s="5">
        <f>SUMIFS(Imports_new!AB$10:AB$33,Imports_new!$A$10:$A$33,$A2)</f>
        <v>4634381.0087449756</v>
      </c>
      <c r="AC2" s="5">
        <f>SUMIFS(Imports_new!AC$10:AC$33,Imports_new!$A$10:$A$33,$A2)</f>
        <v>4634381.0087449756</v>
      </c>
      <c r="AD2" s="5">
        <f>SUMIFS(Imports_new!AD$10:AD$33,Imports_new!$A$10:$A$33,$A2)</f>
        <v>4634381.0087449756</v>
      </c>
      <c r="AE2" s="5">
        <f>SUMIFS(Imports_new!AE$10:AE$33,Imports_new!$A$10:$A$33,$A2)</f>
        <v>4634381.0087449756</v>
      </c>
      <c r="AF2" s="5">
        <f>SUMIFS(Imports_new!AF$10:AF$33,Imports_new!$A$10:$A$33,$A2)</f>
        <v>4634381.0087449756</v>
      </c>
    </row>
    <row r="3" spans="1:32">
      <c r="A3" s="2" t="s">
        <v>347</v>
      </c>
      <c r="B3" s="5">
        <f>SUMIFS(Imports_new!B$10:B$33,Imports_new!$A$10:$A$33,$A3)</f>
        <v>1439326.9248033608</v>
      </c>
      <c r="C3" s="5">
        <f>SUMIFS(Imports_new!C$10:C$33,Imports_new!$A$10:$A$33,$A3)</f>
        <v>1439326.9248033608</v>
      </c>
      <c r="D3" s="5">
        <f>SUMIFS(Imports_new!D$10:D$33,Imports_new!$A$10:$A$33,$A3)</f>
        <v>1439326.9248033608</v>
      </c>
      <c r="E3" s="5">
        <f>SUMIFS(Imports_new!E$10:E$33,Imports_new!$A$10:$A$33,$A3)</f>
        <v>1196677.2192337655</v>
      </c>
      <c r="F3" s="5">
        <f>SUMIFS(Imports_new!F$10:F$33,Imports_new!$A$10:$A$33,$A3)</f>
        <v>1142060.4321172277</v>
      </c>
      <c r="G3" s="5">
        <f>SUMIFS(Imports_new!G$10:G$33,Imports_new!$A$10:$A$33,$A3)</f>
        <v>812189.20701877703</v>
      </c>
      <c r="H3" s="5">
        <f>SUMIFS(Imports_new!H$10:H$33,Imports_new!$A$10:$A$33,$A3)</f>
        <v>753913.91451880208</v>
      </c>
      <c r="I3" s="5">
        <f>SUMIFS(Imports_new!I$10:I$33,Imports_new!$A$10:$A$33,$A3)</f>
        <v>599355.38511425932</v>
      </c>
      <c r="J3" s="5">
        <f>SUMIFS(Imports_new!J$10:J$33,Imports_new!$A$10:$A$33,$A3)</f>
        <v>500214.22429623851</v>
      </c>
      <c r="K3" s="5">
        <f>SUMIFS(Imports_new!K$10:K$33,Imports_new!$A$10:$A$33,$A3)</f>
        <v>403872.95853935252</v>
      </c>
      <c r="L3" s="5">
        <f>SUMIFS(Imports_new!L$10:L$33,Imports_new!$A$10:$A$33,$A3)</f>
        <v>238508.0213889016</v>
      </c>
      <c r="M3" s="5">
        <f>SUMIFS(Imports_new!M$10:M$33,Imports_new!$A$10:$A$33,$A3)</f>
        <v>238508.0213889016</v>
      </c>
      <c r="N3" s="5">
        <f>SUMIFS(Imports_new!N$10:N$33,Imports_new!$A$10:$A$33,$A3)</f>
        <v>238508.0213889016</v>
      </c>
      <c r="O3" s="5">
        <f>SUMIFS(Imports_new!O$10:O$33,Imports_new!$A$10:$A$33,$A3)</f>
        <v>238508.0213889016</v>
      </c>
      <c r="P3" s="5">
        <f>SUMIFS(Imports_new!P$10:P$33,Imports_new!$A$10:$A$33,$A3)</f>
        <v>238508.0213889016</v>
      </c>
      <c r="Q3" s="5">
        <f>SUMIFS(Imports_new!Q$10:Q$33,Imports_new!$A$10:$A$33,$A3)</f>
        <v>238508.0213889016</v>
      </c>
      <c r="R3" s="5">
        <f>SUMIFS(Imports_new!R$10:R$33,Imports_new!$A$10:$A$33,$A3)</f>
        <v>238508.0213889016</v>
      </c>
      <c r="S3" s="5">
        <f>SUMIFS(Imports_new!S$10:S$33,Imports_new!$A$10:$A$33,$A3)</f>
        <v>238508.0213889016</v>
      </c>
      <c r="T3" s="5">
        <f>SUMIFS(Imports_new!T$10:T$33,Imports_new!$A$10:$A$33,$A3)</f>
        <v>238508.0213889016</v>
      </c>
      <c r="U3" s="5">
        <f>SUMIFS(Imports_new!U$10:U$33,Imports_new!$A$10:$A$33,$A3)</f>
        <v>238508.0213889016</v>
      </c>
      <c r="V3" s="5">
        <f>SUMIFS(Imports_new!V$10:V$33,Imports_new!$A$10:$A$33,$A3)</f>
        <v>238508.0213889016</v>
      </c>
      <c r="W3" s="5">
        <f>SUMIFS(Imports_new!W$10:W$33,Imports_new!$A$10:$A$33,$A3)</f>
        <v>238508.0213889016</v>
      </c>
      <c r="X3" s="5">
        <f>SUMIFS(Imports_new!X$10:X$33,Imports_new!$A$10:$A$33,$A3)</f>
        <v>238508.0213889016</v>
      </c>
      <c r="Y3" s="5">
        <f>SUMIFS(Imports_new!Y$10:Y$33,Imports_new!$A$10:$A$33,$A3)</f>
        <v>238508.0213889016</v>
      </c>
      <c r="Z3" s="5">
        <f>SUMIFS(Imports_new!Z$10:Z$33,Imports_new!$A$10:$A$33,$A3)</f>
        <v>238508.0213889016</v>
      </c>
      <c r="AA3" s="5">
        <f>SUMIFS(Imports_new!AA$10:AA$33,Imports_new!$A$10:$A$33,$A3)</f>
        <v>238508.0213889016</v>
      </c>
      <c r="AB3" s="5">
        <f>SUMIFS(Imports_new!AB$10:AB$33,Imports_new!$A$10:$A$33,$A3)</f>
        <v>238508.0213889016</v>
      </c>
      <c r="AC3" s="5">
        <f>SUMIFS(Imports_new!AC$10:AC$33,Imports_new!$A$10:$A$33,$A3)</f>
        <v>238508.0213889016</v>
      </c>
      <c r="AD3" s="5">
        <f>SUMIFS(Imports_new!AD$10:AD$33,Imports_new!$A$10:$A$33,$A3)</f>
        <v>238508.0213889016</v>
      </c>
      <c r="AE3" s="5">
        <f>SUMIFS(Imports_new!AE$10:AE$33,Imports_new!$A$10:$A$33,$A3)</f>
        <v>238508.0213889016</v>
      </c>
      <c r="AF3" s="5">
        <f>SUMIFS(Imports_new!AF$10:AF$33,Imports_new!$A$10:$A$33,$A3)</f>
        <v>238508.0213889016</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350035.44129643543</v>
      </c>
      <c r="C5" s="5">
        <f>SUMIFS(Imports_new!C$10:C$33,Imports_new!$A$10:$A$33,$A5)</f>
        <v>350035.44129643543</v>
      </c>
      <c r="D5" s="5">
        <f>SUMIFS(Imports_new!D$10:D$33,Imports_new!$A$10:$A$33,$A5)</f>
        <v>350035.44129643543</v>
      </c>
      <c r="E5" s="5">
        <f>SUMIFS(Imports_new!E$10:E$33,Imports_new!$A$10:$A$33,$A5)</f>
        <v>342489.60076646216</v>
      </c>
      <c r="F5" s="5">
        <f>SUMIFS(Imports_new!F$10:F$33,Imports_new!$A$10:$A$33,$A5)</f>
        <v>343622.92214368487</v>
      </c>
      <c r="G5" s="5">
        <f>SUMIFS(Imports_new!G$10:G$33,Imports_new!$A$10:$A$33,$A5)</f>
        <v>347126.36722755112</v>
      </c>
      <c r="H5" s="5">
        <f>SUMIFS(Imports_new!H$10:H$33,Imports_new!$A$10:$A$33,$A5)</f>
        <v>367901.61623341724</v>
      </c>
      <c r="I5" s="5">
        <f>SUMIFS(Imports_new!I$10:I$33,Imports_new!$A$10:$A$33,$A5)</f>
        <v>388624.67612520396</v>
      </c>
      <c r="J5" s="5">
        <f>SUMIFS(Imports_new!J$10:J$33,Imports_new!$A$10:$A$33,$A5)</f>
        <v>912725.3740424898</v>
      </c>
      <c r="K5" s="5">
        <f>SUMIFS(Imports_new!K$10:K$33,Imports_new!$A$10:$A$33,$A5)</f>
        <v>804079.47030001727</v>
      </c>
      <c r="L5" s="5">
        <f>SUMIFS(Imports_new!L$10:L$33,Imports_new!$A$10:$A$33,$A5)</f>
        <v>737392.35662471037</v>
      </c>
      <c r="M5" s="5">
        <f>SUMIFS(Imports_new!M$10:M$33,Imports_new!$A$10:$A$33,$A5)</f>
        <v>737392.35662471037</v>
      </c>
      <c r="N5" s="5">
        <f>SUMIFS(Imports_new!N$10:N$33,Imports_new!$A$10:$A$33,$A5)</f>
        <v>737392.35662471037</v>
      </c>
      <c r="O5" s="5">
        <f>SUMIFS(Imports_new!O$10:O$33,Imports_new!$A$10:$A$33,$A5)</f>
        <v>737392.35662471037</v>
      </c>
      <c r="P5" s="5">
        <f>SUMIFS(Imports_new!P$10:P$33,Imports_new!$A$10:$A$33,$A5)</f>
        <v>737392.35662471037</v>
      </c>
      <c r="Q5" s="5">
        <f>SUMIFS(Imports_new!Q$10:Q$33,Imports_new!$A$10:$A$33,$A5)</f>
        <v>737392.35662471037</v>
      </c>
      <c r="R5" s="5">
        <f>SUMIFS(Imports_new!R$10:R$33,Imports_new!$A$10:$A$33,$A5)</f>
        <v>737392.35662471037</v>
      </c>
      <c r="S5" s="5">
        <f>SUMIFS(Imports_new!S$10:S$33,Imports_new!$A$10:$A$33,$A5)</f>
        <v>737392.35662471037</v>
      </c>
      <c r="T5" s="5">
        <f>SUMIFS(Imports_new!T$10:T$33,Imports_new!$A$10:$A$33,$A5)</f>
        <v>737392.35662471037</v>
      </c>
      <c r="U5" s="5">
        <f>SUMIFS(Imports_new!U$10:U$33,Imports_new!$A$10:$A$33,$A5)</f>
        <v>737392.35662471037</v>
      </c>
      <c r="V5" s="5">
        <f>SUMIFS(Imports_new!V$10:V$33,Imports_new!$A$10:$A$33,$A5)</f>
        <v>737392.35662471037</v>
      </c>
      <c r="W5" s="5">
        <f>SUMIFS(Imports_new!W$10:W$33,Imports_new!$A$10:$A$33,$A5)</f>
        <v>737392.35662471037</v>
      </c>
      <c r="X5" s="5">
        <f>SUMIFS(Imports_new!X$10:X$33,Imports_new!$A$10:$A$33,$A5)</f>
        <v>737392.35662471037</v>
      </c>
      <c r="Y5" s="5">
        <f>SUMIFS(Imports_new!Y$10:Y$33,Imports_new!$A$10:$A$33,$A5)</f>
        <v>737392.35662471037</v>
      </c>
      <c r="Z5" s="5">
        <f>SUMIFS(Imports_new!Z$10:Z$33,Imports_new!$A$10:$A$33,$A5)</f>
        <v>737392.35662471037</v>
      </c>
      <c r="AA5" s="5">
        <f>SUMIFS(Imports_new!AA$10:AA$33,Imports_new!$A$10:$A$33,$A5)</f>
        <v>737392.35662471037</v>
      </c>
      <c r="AB5" s="5">
        <f>SUMIFS(Imports_new!AB$10:AB$33,Imports_new!$A$10:$A$33,$A5)</f>
        <v>737392.35662471037</v>
      </c>
      <c r="AC5" s="5">
        <f>SUMIFS(Imports_new!AC$10:AC$33,Imports_new!$A$10:$A$33,$A5)</f>
        <v>737392.35662471037</v>
      </c>
      <c r="AD5" s="5">
        <f>SUMIFS(Imports_new!AD$10:AD$33,Imports_new!$A$10:$A$33,$A5)</f>
        <v>737392.35662471037</v>
      </c>
      <c r="AE5" s="5">
        <f>SUMIFS(Imports_new!AE$10:AE$33,Imports_new!$A$10:$A$33,$A5)</f>
        <v>737392.35662471037</v>
      </c>
      <c r="AF5" s="5">
        <f>SUMIFS(Imports_new!AF$10:AF$33,Imports_new!$A$10:$A$33,$A5)</f>
        <v>737392.35662471037</v>
      </c>
    </row>
    <row r="6" spans="1:32">
      <c r="A6" s="2" t="s">
        <v>101</v>
      </c>
      <c r="B6" s="5">
        <f>SUMIFS(Imports_new!B$10:B$33,Imports_new!$A$10:$A$33,$A6)</f>
        <v>512131.6430748147</v>
      </c>
      <c r="C6" s="5">
        <f>SUMIFS(Imports_new!C$10:C$33,Imports_new!$A$10:$A$33,$A6)</f>
        <v>512131.6430748147</v>
      </c>
      <c r="D6" s="5">
        <f>SUMIFS(Imports_new!D$10:D$33,Imports_new!$A$10:$A$33,$A6)</f>
        <v>512131.6430748147</v>
      </c>
      <c r="E6" s="5">
        <f>SUMIFS(Imports_new!E$10:E$33,Imports_new!$A$10:$A$33,$A6)</f>
        <v>587325.32746252103</v>
      </c>
      <c r="F6" s="5">
        <f>SUMIFS(Imports_new!F$10:F$33,Imports_new!$A$10:$A$33,$A6)</f>
        <v>578658.17107946356</v>
      </c>
      <c r="G6" s="5">
        <f>SUMIFS(Imports_new!G$10:G$33,Imports_new!$A$10:$A$33,$A6)</f>
        <v>560155.81713031256</v>
      </c>
      <c r="H6" s="5">
        <f>SUMIFS(Imports_new!H$10:H$33,Imports_new!$A$10:$A$33,$A6)</f>
        <v>556329.15045580873</v>
      </c>
      <c r="I6" s="5">
        <f>SUMIFS(Imports_new!I$10:I$33,Imports_new!$A$10:$A$33,$A6)</f>
        <v>540083.51845939283</v>
      </c>
      <c r="J6" s="5">
        <f>SUMIFS(Imports_new!J$10:J$33,Imports_new!$A$10:$A$33,$A6)</f>
        <v>413496.6753671678</v>
      </c>
      <c r="K6" s="5">
        <f>SUMIFS(Imports_new!K$10:K$33,Imports_new!$A$10:$A$33,$A6)</f>
        <v>396328.49517990131</v>
      </c>
      <c r="L6" s="5">
        <f>SUMIFS(Imports_new!L$10:L$33,Imports_new!$A$10:$A$33,$A6)</f>
        <v>372309.02127212385</v>
      </c>
      <c r="M6" s="5">
        <f>SUMIFS(Imports_new!M$10:M$33,Imports_new!$A$10:$A$33,$A6)</f>
        <v>372309.02127212385</v>
      </c>
      <c r="N6" s="5">
        <f>SUMIFS(Imports_new!N$10:N$33,Imports_new!$A$10:$A$33,$A6)</f>
        <v>372309.02127212385</v>
      </c>
      <c r="O6" s="5">
        <f>SUMIFS(Imports_new!O$10:O$33,Imports_new!$A$10:$A$33,$A6)</f>
        <v>372309.02127212385</v>
      </c>
      <c r="P6" s="5">
        <f>SUMIFS(Imports_new!P$10:P$33,Imports_new!$A$10:$A$33,$A6)</f>
        <v>372309.02127212385</v>
      </c>
      <c r="Q6" s="5">
        <f>SUMIFS(Imports_new!Q$10:Q$33,Imports_new!$A$10:$A$33,$A6)</f>
        <v>372309.02127212385</v>
      </c>
      <c r="R6" s="5">
        <f>SUMIFS(Imports_new!R$10:R$33,Imports_new!$A$10:$A$33,$A6)</f>
        <v>372309.02127212385</v>
      </c>
      <c r="S6" s="5">
        <f>SUMIFS(Imports_new!S$10:S$33,Imports_new!$A$10:$A$33,$A6)</f>
        <v>372309.02127212385</v>
      </c>
      <c r="T6" s="5">
        <f>SUMIFS(Imports_new!T$10:T$33,Imports_new!$A$10:$A$33,$A6)</f>
        <v>372309.02127212385</v>
      </c>
      <c r="U6" s="5">
        <f>SUMIFS(Imports_new!U$10:U$33,Imports_new!$A$10:$A$33,$A6)</f>
        <v>372309.02127212385</v>
      </c>
      <c r="V6" s="5">
        <f>SUMIFS(Imports_new!V$10:V$33,Imports_new!$A$10:$A$33,$A6)</f>
        <v>372309.02127212385</v>
      </c>
      <c r="W6" s="5">
        <f>SUMIFS(Imports_new!W$10:W$33,Imports_new!$A$10:$A$33,$A6)</f>
        <v>372309.02127212385</v>
      </c>
      <c r="X6" s="5">
        <f>SUMIFS(Imports_new!X$10:X$33,Imports_new!$A$10:$A$33,$A6)</f>
        <v>372309.02127212385</v>
      </c>
      <c r="Y6" s="5">
        <f>SUMIFS(Imports_new!Y$10:Y$33,Imports_new!$A$10:$A$33,$A6)</f>
        <v>372309.02127212385</v>
      </c>
      <c r="Z6" s="5">
        <f>SUMIFS(Imports_new!Z$10:Z$33,Imports_new!$A$10:$A$33,$A6)</f>
        <v>372309.02127212385</v>
      </c>
      <c r="AA6" s="5">
        <f>SUMIFS(Imports_new!AA$10:AA$33,Imports_new!$A$10:$A$33,$A6)</f>
        <v>372309.02127212385</v>
      </c>
      <c r="AB6" s="5">
        <f>SUMIFS(Imports_new!AB$10:AB$33,Imports_new!$A$10:$A$33,$A6)</f>
        <v>372309.02127212385</v>
      </c>
      <c r="AC6" s="5">
        <f>SUMIFS(Imports_new!AC$10:AC$33,Imports_new!$A$10:$A$33,$A6)</f>
        <v>372309.02127212385</v>
      </c>
      <c r="AD6" s="5">
        <f>SUMIFS(Imports_new!AD$10:AD$33,Imports_new!$A$10:$A$33,$A6)</f>
        <v>372309.02127212385</v>
      </c>
      <c r="AE6" s="5">
        <f>SUMIFS(Imports_new!AE$10:AE$33,Imports_new!$A$10:$A$33,$A6)</f>
        <v>372309.02127212385</v>
      </c>
      <c r="AF6" s="5">
        <f>SUMIFS(Imports_new!AF$10:AF$33,Imports_new!$A$10:$A$33,$A6)</f>
        <v>372309.02127212385</v>
      </c>
    </row>
    <row r="7" spans="1:32">
      <c r="A7" s="2" t="s">
        <v>100</v>
      </c>
      <c r="B7" s="5">
        <f>SUMIFS(Imports_new!B$10:B$33,Imports_new!$A$10:$A$33,$A7)</f>
        <v>7533839.4687466314</v>
      </c>
      <c r="C7" s="5">
        <f>SUMIFS(Imports_new!C$10:C$33,Imports_new!$A$10:$A$33,$A7)</f>
        <v>7533839.4687466314</v>
      </c>
      <c r="D7" s="5">
        <f>SUMIFS(Imports_new!D$10:D$33,Imports_new!$A$10:$A$33,$A7)</f>
        <v>7533839.4687466314</v>
      </c>
      <c r="E7" s="5">
        <f>SUMIFS(Imports_new!E$10:E$33,Imports_new!$A$10:$A$33,$A7)</f>
        <v>8254349.4151433287</v>
      </c>
      <c r="F7" s="5">
        <f>SUMIFS(Imports_new!F$10:F$33,Imports_new!$A$10:$A$33,$A7)</f>
        <v>9213341.0852664784</v>
      </c>
      <c r="G7" s="5">
        <f>SUMIFS(Imports_new!G$10:G$33,Imports_new!$A$10:$A$33,$A7)</f>
        <v>11952216.728391698</v>
      </c>
      <c r="H7" s="5">
        <f>SUMIFS(Imports_new!H$10:H$33,Imports_new!$A$10:$A$33,$A7)</f>
        <v>14528786.765158156</v>
      </c>
      <c r="I7" s="5">
        <f>SUMIFS(Imports_new!I$10:I$33,Imports_new!$A$10:$A$33,$A7)</f>
        <v>16308000.975587765</v>
      </c>
      <c r="J7" s="5">
        <f>SUMIFS(Imports_new!J$10:J$33,Imports_new!$A$10:$A$33,$A7)</f>
        <v>22465790.077018335</v>
      </c>
      <c r="K7" s="5">
        <f>SUMIFS(Imports_new!K$10:K$33,Imports_new!$A$10:$A$33,$A7)</f>
        <v>23220554.508696176</v>
      </c>
      <c r="L7" s="5">
        <f>SUMIFS(Imports_new!L$10:L$33,Imports_new!$A$10:$A$33,$A7)</f>
        <v>24331055.299168594</v>
      </c>
      <c r="M7" s="5">
        <f>SUMIFS(Imports_new!M$10:M$33,Imports_new!$A$10:$A$33,$A7)</f>
        <v>24331055.299168594</v>
      </c>
      <c r="N7" s="5">
        <f>SUMIFS(Imports_new!N$10:N$33,Imports_new!$A$10:$A$33,$A7)</f>
        <v>24331055.299168594</v>
      </c>
      <c r="O7" s="5">
        <f>SUMIFS(Imports_new!O$10:O$33,Imports_new!$A$10:$A$33,$A7)</f>
        <v>24331055.299168594</v>
      </c>
      <c r="P7" s="5">
        <f>SUMIFS(Imports_new!P$10:P$33,Imports_new!$A$10:$A$33,$A7)</f>
        <v>24331055.299168594</v>
      </c>
      <c r="Q7" s="5">
        <f>SUMIFS(Imports_new!Q$10:Q$33,Imports_new!$A$10:$A$33,$A7)</f>
        <v>24331055.299168594</v>
      </c>
      <c r="R7" s="5">
        <f>SUMIFS(Imports_new!R$10:R$33,Imports_new!$A$10:$A$33,$A7)</f>
        <v>24331055.299168594</v>
      </c>
      <c r="S7" s="5">
        <f>SUMIFS(Imports_new!S$10:S$33,Imports_new!$A$10:$A$33,$A7)</f>
        <v>24331055.299168594</v>
      </c>
      <c r="T7" s="5">
        <f>SUMIFS(Imports_new!T$10:T$33,Imports_new!$A$10:$A$33,$A7)</f>
        <v>24331055.299168594</v>
      </c>
      <c r="U7" s="5">
        <f>SUMIFS(Imports_new!U$10:U$33,Imports_new!$A$10:$A$33,$A7)</f>
        <v>24331055.299168594</v>
      </c>
      <c r="V7" s="5">
        <f>SUMIFS(Imports_new!V$10:V$33,Imports_new!$A$10:$A$33,$A7)</f>
        <v>24331055.299168594</v>
      </c>
      <c r="W7" s="5">
        <f>SUMIFS(Imports_new!W$10:W$33,Imports_new!$A$10:$A$33,$A7)</f>
        <v>24331055.299168594</v>
      </c>
      <c r="X7" s="5">
        <f>SUMIFS(Imports_new!X$10:X$33,Imports_new!$A$10:$A$33,$A7)</f>
        <v>24331055.299168594</v>
      </c>
      <c r="Y7" s="5">
        <f>SUMIFS(Imports_new!Y$10:Y$33,Imports_new!$A$10:$A$33,$A7)</f>
        <v>24331055.299168594</v>
      </c>
      <c r="Z7" s="5">
        <f>SUMIFS(Imports_new!Z$10:Z$33,Imports_new!$A$10:$A$33,$A7)</f>
        <v>24331055.299168594</v>
      </c>
      <c r="AA7" s="5">
        <f>SUMIFS(Imports_new!AA$10:AA$33,Imports_new!$A$10:$A$33,$A7)</f>
        <v>24331055.299168594</v>
      </c>
      <c r="AB7" s="5">
        <f>SUMIFS(Imports_new!AB$10:AB$33,Imports_new!$A$10:$A$33,$A7)</f>
        <v>24331055.299168594</v>
      </c>
      <c r="AC7" s="5">
        <f>SUMIFS(Imports_new!AC$10:AC$33,Imports_new!$A$10:$A$33,$A7)</f>
        <v>24331055.299168594</v>
      </c>
      <c r="AD7" s="5">
        <f>SUMIFS(Imports_new!AD$10:AD$33,Imports_new!$A$10:$A$33,$A7)</f>
        <v>24331055.299168594</v>
      </c>
      <c r="AE7" s="5">
        <f>SUMIFS(Imports_new!AE$10:AE$33,Imports_new!$A$10:$A$33,$A7)</f>
        <v>24331055.299168594</v>
      </c>
      <c r="AF7" s="5">
        <f>SUMIFS(Imports_new!AF$10:AF$33,Imports_new!$A$10:$A$33,$A7)</f>
        <v>24331055.299168594</v>
      </c>
    </row>
    <row r="8" spans="1:32">
      <c r="A8" s="2" t="s">
        <v>102</v>
      </c>
      <c r="B8" s="5">
        <f>SUMIFS(Imports_new!B$10:B$33,Imports_new!$A$10:$A$33,$A8)</f>
        <v>537550.04542941926</v>
      </c>
      <c r="C8" s="5">
        <f>SUMIFS(Imports_new!C$10:C$33,Imports_new!$A$10:$A$33,$A8)</f>
        <v>537550.04542941926</v>
      </c>
      <c r="D8" s="5">
        <f>SUMIFS(Imports_new!D$10:D$33,Imports_new!$A$10:$A$33,$A8)</f>
        <v>537550.04542941926</v>
      </c>
      <c r="E8" s="5">
        <f>SUMIFS(Imports_new!E$10:E$33,Imports_new!$A$10:$A$33,$A8)</f>
        <v>1073210.2934580038</v>
      </c>
      <c r="F8" s="5">
        <f>SUMIFS(Imports_new!F$10:F$33,Imports_new!$A$10:$A$33,$A8)</f>
        <v>1165872.320376989</v>
      </c>
      <c r="G8" s="5">
        <f>SUMIFS(Imports_new!G$10:G$33,Imports_new!$A$10:$A$33,$A8)</f>
        <v>1370309.0228772785</v>
      </c>
      <c r="H8" s="5">
        <f>SUMIFS(Imports_new!H$10:H$33,Imports_new!$A$10:$A$33,$A8)</f>
        <v>1451965.7412404804</v>
      </c>
      <c r="I8" s="5">
        <f>SUMIFS(Imports_new!I$10:I$33,Imports_new!$A$10:$A$33,$A8)</f>
        <v>1503646.5665202301</v>
      </c>
      <c r="J8" s="5">
        <f>SUMIFS(Imports_new!J$10:J$33,Imports_new!$A$10:$A$33,$A8)</f>
        <v>1693598.3459106269</v>
      </c>
      <c r="K8" s="5">
        <f>SUMIFS(Imports_new!K$10:K$33,Imports_new!$A$10:$A$33,$A8)</f>
        <v>1876869.895180339</v>
      </c>
      <c r="L8" s="5">
        <f>SUMIFS(Imports_new!L$10:L$33,Imports_new!$A$10:$A$33,$A8)</f>
        <v>2020989.9320887455</v>
      </c>
      <c r="M8" s="5">
        <f>SUMIFS(Imports_new!M$10:M$33,Imports_new!$A$10:$A$33,$A8)</f>
        <v>2020989.9320887455</v>
      </c>
      <c r="N8" s="5">
        <f>SUMIFS(Imports_new!N$10:N$33,Imports_new!$A$10:$A$33,$A8)</f>
        <v>2020989.9320887455</v>
      </c>
      <c r="O8" s="5">
        <f>SUMIFS(Imports_new!O$10:O$33,Imports_new!$A$10:$A$33,$A8)</f>
        <v>2020989.9320887455</v>
      </c>
      <c r="P8" s="5">
        <f>SUMIFS(Imports_new!P$10:P$33,Imports_new!$A$10:$A$33,$A8)</f>
        <v>2020989.9320887455</v>
      </c>
      <c r="Q8" s="5">
        <f>SUMIFS(Imports_new!Q$10:Q$33,Imports_new!$A$10:$A$33,$A8)</f>
        <v>2020989.9320887455</v>
      </c>
      <c r="R8" s="5">
        <f>SUMIFS(Imports_new!R$10:R$33,Imports_new!$A$10:$A$33,$A8)</f>
        <v>2020989.9320887455</v>
      </c>
      <c r="S8" s="5">
        <f>SUMIFS(Imports_new!S$10:S$33,Imports_new!$A$10:$A$33,$A8)</f>
        <v>2020989.9320887455</v>
      </c>
      <c r="T8" s="5">
        <f>SUMIFS(Imports_new!T$10:T$33,Imports_new!$A$10:$A$33,$A8)</f>
        <v>2020989.9320887455</v>
      </c>
      <c r="U8" s="5">
        <f>SUMIFS(Imports_new!U$10:U$33,Imports_new!$A$10:$A$33,$A8)</f>
        <v>2020989.9320887455</v>
      </c>
      <c r="V8" s="5">
        <f>SUMIFS(Imports_new!V$10:V$33,Imports_new!$A$10:$A$33,$A8)</f>
        <v>2020989.9320887455</v>
      </c>
      <c r="W8" s="5">
        <f>SUMIFS(Imports_new!W$10:W$33,Imports_new!$A$10:$A$33,$A8)</f>
        <v>2020989.9320887455</v>
      </c>
      <c r="X8" s="5">
        <f>SUMIFS(Imports_new!X$10:X$33,Imports_new!$A$10:$A$33,$A8)</f>
        <v>2020989.9320887455</v>
      </c>
      <c r="Y8" s="5">
        <f>SUMIFS(Imports_new!Y$10:Y$33,Imports_new!$A$10:$A$33,$A8)</f>
        <v>2020989.9320887455</v>
      </c>
      <c r="Z8" s="5">
        <f>SUMIFS(Imports_new!Z$10:Z$33,Imports_new!$A$10:$A$33,$A8)</f>
        <v>2020989.9320887455</v>
      </c>
      <c r="AA8" s="5">
        <f>SUMIFS(Imports_new!AA$10:AA$33,Imports_new!$A$10:$A$33,$A8)</f>
        <v>2020989.9320887455</v>
      </c>
      <c r="AB8" s="5">
        <f>SUMIFS(Imports_new!AB$10:AB$33,Imports_new!$A$10:$A$33,$A8)</f>
        <v>2020989.9320887455</v>
      </c>
      <c r="AC8" s="5">
        <f>SUMIFS(Imports_new!AC$10:AC$33,Imports_new!$A$10:$A$33,$A8)</f>
        <v>2020989.9320887455</v>
      </c>
      <c r="AD8" s="5">
        <f>SUMIFS(Imports_new!AD$10:AD$33,Imports_new!$A$10:$A$33,$A8)</f>
        <v>2020989.9320887455</v>
      </c>
      <c r="AE8" s="5">
        <f>SUMIFS(Imports_new!AE$10:AE$33,Imports_new!$A$10:$A$33,$A8)</f>
        <v>2020989.9320887455</v>
      </c>
      <c r="AF8" s="5">
        <f>SUMIFS(Imports_new!AF$10:AF$33,Imports_new!$A$10:$A$33,$A8)</f>
        <v>2020989.9320887455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5635.150916414228</v>
      </c>
      <c r="C10" s="5">
        <f>SUMIFS(Imports_new!C$10:C$33,Imports_new!$A$10:$A$33,$A10)</f>
        <v>5635.150916414228</v>
      </c>
      <c r="D10" s="5">
        <f>SUMIFS(Imports_new!D$10:D$33,Imports_new!$A$10:$A$33,$A10)</f>
        <v>5635.150916414228</v>
      </c>
      <c r="E10" s="5">
        <f>SUMIFS(Imports_new!E$10:E$33,Imports_new!$A$10:$A$33,$A10)</f>
        <v>4849.3714160064992</v>
      </c>
      <c r="F10" s="5">
        <f>SUMIFS(Imports_new!F$10:F$33,Imports_new!$A$10:$A$33,$A10)</f>
        <v>5533.2421739331257</v>
      </c>
      <c r="G10" s="5">
        <f>SUMIFS(Imports_new!G$10:G$33,Imports_new!$A$10:$A$33,$A10)</f>
        <v>5354.4852247672543</v>
      </c>
      <c r="H10" s="5">
        <f>SUMIFS(Imports_new!H$10:H$33,Imports_new!$A$10:$A$33,$A10)</f>
        <v>5285.120433281737</v>
      </c>
      <c r="I10" s="5">
        <f>SUMIFS(Imports_new!I$10:I$33,Imports_new!$A$10:$A$33,$A10)</f>
        <v>5251.7965948972378</v>
      </c>
      <c r="J10" s="5">
        <f>SUMIFS(Imports_new!J$10:J$33,Imports_new!$A$10:$A$33,$A10)</f>
        <v>4215.6956834636158</v>
      </c>
      <c r="K10" s="5">
        <f>SUMIFS(Imports_new!K$10:K$33,Imports_new!$A$10:$A$33,$A10)</f>
        <v>3914.1624964575703</v>
      </c>
      <c r="L10" s="5">
        <f>SUMIFS(Imports_new!L$10:L$33,Imports_new!$A$10:$A$33,$A10)</f>
        <v>4127.0209092211535</v>
      </c>
      <c r="M10" s="5">
        <f>SUMIFS(Imports_new!M$10:M$33,Imports_new!$A$10:$A$33,$A10)</f>
        <v>4127.0209092211535</v>
      </c>
      <c r="N10" s="5">
        <f>SUMIFS(Imports_new!N$10:N$33,Imports_new!$A$10:$A$33,$A10)</f>
        <v>4127.0209092211535</v>
      </c>
      <c r="O10" s="5">
        <f>SUMIFS(Imports_new!O$10:O$33,Imports_new!$A$10:$A$33,$A10)</f>
        <v>4127.0209092211535</v>
      </c>
      <c r="P10" s="5">
        <f>SUMIFS(Imports_new!P$10:P$33,Imports_new!$A$10:$A$33,$A10)</f>
        <v>4127.0209092211535</v>
      </c>
      <c r="Q10" s="5">
        <f>SUMIFS(Imports_new!Q$10:Q$33,Imports_new!$A$10:$A$33,$A10)</f>
        <v>4127.0209092211535</v>
      </c>
      <c r="R10" s="5">
        <f>SUMIFS(Imports_new!R$10:R$33,Imports_new!$A$10:$A$33,$A10)</f>
        <v>4127.0209092211535</v>
      </c>
      <c r="S10" s="5">
        <f>SUMIFS(Imports_new!S$10:S$33,Imports_new!$A$10:$A$33,$A10)</f>
        <v>4127.0209092211535</v>
      </c>
      <c r="T10" s="5">
        <f>SUMIFS(Imports_new!T$10:T$33,Imports_new!$A$10:$A$33,$A10)</f>
        <v>4127.0209092211535</v>
      </c>
      <c r="U10" s="5">
        <f>SUMIFS(Imports_new!U$10:U$33,Imports_new!$A$10:$A$33,$A10)</f>
        <v>4127.0209092211535</v>
      </c>
      <c r="V10" s="5">
        <f>SUMIFS(Imports_new!V$10:V$33,Imports_new!$A$10:$A$33,$A10)</f>
        <v>4127.0209092211535</v>
      </c>
      <c r="W10" s="5">
        <f>SUMIFS(Imports_new!W$10:W$33,Imports_new!$A$10:$A$33,$A10)</f>
        <v>4127.0209092211535</v>
      </c>
      <c r="X10" s="5">
        <f>SUMIFS(Imports_new!X$10:X$33,Imports_new!$A$10:$A$33,$A10)</f>
        <v>4127.0209092211535</v>
      </c>
      <c r="Y10" s="5">
        <f>SUMIFS(Imports_new!Y$10:Y$33,Imports_new!$A$10:$A$33,$A10)</f>
        <v>4127.0209092211535</v>
      </c>
      <c r="Z10" s="5">
        <f>SUMIFS(Imports_new!Z$10:Z$33,Imports_new!$A$10:$A$33,$A10)</f>
        <v>4127.0209092211535</v>
      </c>
      <c r="AA10" s="5">
        <f>SUMIFS(Imports_new!AA$10:AA$33,Imports_new!$A$10:$A$33,$A10)</f>
        <v>4127.0209092211535</v>
      </c>
      <c r="AB10" s="5">
        <f>SUMIFS(Imports_new!AB$10:AB$33,Imports_new!$A$10:$A$33,$A10)</f>
        <v>4127.0209092211535</v>
      </c>
      <c r="AC10" s="5">
        <f>SUMIFS(Imports_new!AC$10:AC$33,Imports_new!$A$10:$A$33,$A10)</f>
        <v>4127.0209092211535</v>
      </c>
      <c r="AD10" s="5">
        <f>SUMIFS(Imports_new!AD$10:AD$33,Imports_new!$A$10:$A$33,$A10)</f>
        <v>4127.0209092211535</v>
      </c>
      <c r="AE10" s="5">
        <f>SUMIFS(Imports_new!AE$10:AE$33,Imports_new!$A$10:$A$33,$A10)</f>
        <v>4127.0209092211535</v>
      </c>
      <c r="AF10" s="5">
        <f>SUMIFS(Imports_new!AF$10:AF$33,Imports_new!$A$10:$A$33,$A10)</f>
        <v>4127.0209092211535</v>
      </c>
    </row>
    <row r="11" spans="1:32">
      <c r="A11" s="2" t="s">
        <v>105</v>
      </c>
      <c r="B11" s="5">
        <f>SUMIFS(Imports_new!B$10:B$33,Imports_new!$A$10:$A$33,$A11)</f>
        <v>19782.086209417488</v>
      </c>
      <c r="C11" s="5">
        <f>SUMIFS(Imports_new!C$10:C$33,Imports_new!$A$10:$A$33,$A11)</f>
        <v>19782.086209417488</v>
      </c>
      <c r="D11" s="5">
        <f>SUMIFS(Imports_new!D$10:D$33,Imports_new!$A$10:$A$33,$A11)</f>
        <v>19782.086209417488</v>
      </c>
      <c r="E11" s="5">
        <f>SUMIFS(Imports_new!E$10:E$33,Imports_new!$A$10:$A$33,$A11)</f>
        <v>19877.327682020077</v>
      </c>
      <c r="F11" s="5">
        <f>SUMIFS(Imports_new!F$10:F$33,Imports_new!$A$10:$A$33,$A11)</f>
        <v>24248.945460673323</v>
      </c>
      <c r="G11" s="5">
        <f>SUMIFS(Imports_new!G$10:G$33,Imports_new!$A$10:$A$33,$A11)</f>
        <v>23321.978622309107</v>
      </c>
      <c r="H11" s="5">
        <f>SUMIFS(Imports_new!H$10:H$33,Imports_new!$A$10:$A$33,$A11)</f>
        <v>22700.138166885117</v>
      </c>
      <c r="I11" s="5">
        <f>SUMIFS(Imports_new!I$10:I$33,Imports_new!$A$10:$A$33,$A11)</f>
        <v>62944.434518363814</v>
      </c>
      <c r="J11" s="5">
        <f>SUMIFS(Imports_new!J$10:J$33,Imports_new!$A$10:$A$33,$A11)</f>
        <v>81686.792469509863</v>
      </c>
      <c r="K11" s="5">
        <f>SUMIFS(Imports_new!K$10:K$33,Imports_new!$A$10:$A$33,$A11)</f>
        <v>74586.38493856047</v>
      </c>
      <c r="L11" s="5">
        <f>SUMIFS(Imports_new!L$10:L$33,Imports_new!$A$10:$A$33,$A11)</f>
        <v>87838.079598504322</v>
      </c>
      <c r="M11" s="5">
        <f>SUMIFS(Imports_new!M$10:M$33,Imports_new!$A$10:$A$33,$A11)</f>
        <v>87838.079598504322</v>
      </c>
      <c r="N11" s="5">
        <f>SUMIFS(Imports_new!N$10:N$33,Imports_new!$A$10:$A$33,$A11)</f>
        <v>87838.079598504322</v>
      </c>
      <c r="O11" s="5">
        <f>SUMIFS(Imports_new!O$10:O$33,Imports_new!$A$10:$A$33,$A11)</f>
        <v>87838.079598504322</v>
      </c>
      <c r="P11" s="5">
        <f>SUMIFS(Imports_new!P$10:P$33,Imports_new!$A$10:$A$33,$A11)</f>
        <v>87838.079598504322</v>
      </c>
      <c r="Q11" s="5">
        <f>SUMIFS(Imports_new!Q$10:Q$33,Imports_new!$A$10:$A$33,$A11)</f>
        <v>87838.079598504322</v>
      </c>
      <c r="R11" s="5">
        <f>SUMIFS(Imports_new!R$10:R$33,Imports_new!$A$10:$A$33,$A11)</f>
        <v>87838.079598504322</v>
      </c>
      <c r="S11" s="5">
        <f>SUMIFS(Imports_new!S$10:S$33,Imports_new!$A$10:$A$33,$A11)</f>
        <v>87838.079598504322</v>
      </c>
      <c r="T11" s="5">
        <f>SUMIFS(Imports_new!T$10:T$33,Imports_new!$A$10:$A$33,$A11)</f>
        <v>87838.079598504322</v>
      </c>
      <c r="U11" s="5">
        <f>SUMIFS(Imports_new!U$10:U$33,Imports_new!$A$10:$A$33,$A11)</f>
        <v>87838.079598504322</v>
      </c>
      <c r="V11" s="5">
        <f>SUMIFS(Imports_new!V$10:V$33,Imports_new!$A$10:$A$33,$A11)</f>
        <v>87838.079598504322</v>
      </c>
      <c r="W11" s="5">
        <f>SUMIFS(Imports_new!W$10:W$33,Imports_new!$A$10:$A$33,$A11)</f>
        <v>87838.079598504322</v>
      </c>
      <c r="X11" s="5">
        <f>SUMIFS(Imports_new!X$10:X$33,Imports_new!$A$10:$A$33,$A11)</f>
        <v>87838.079598504322</v>
      </c>
      <c r="Y11" s="5">
        <f>SUMIFS(Imports_new!Y$10:Y$33,Imports_new!$A$10:$A$33,$A11)</f>
        <v>87838.079598504322</v>
      </c>
      <c r="Z11" s="5">
        <f>SUMIFS(Imports_new!Z$10:Z$33,Imports_new!$A$10:$A$33,$A11)</f>
        <v>87838.079598504322</v>
      </c>
      <c r="AA11" s="5">
        <f>SUMIFS(Imports_new!AA$10:AA$33,Imports_new!$A$10:$A$33,$A11)</f>
        <v>87838.079598504322</v>
      </c>
      <c r="AB11" s="5">
        <f>SUMIFS(Imports_new!AB$10:AB$33,Imports_new!$A$10:$A$33,$A11)</f>
        <v>87838.079598504322</v>
      </c>
      <c r="AC11" s="5">
        <f>SUMIFS(Imports_new!AC$10:AC$33,Imports_new!$A$10:$A$33,$A11)</f>
        <v>87838.079598504322</v>
      </c>
      <c r="AD11" s="5">
        <f>SUMIFS(Imports_new!AD$10:AD$33,Imports_new!$A$10:$A$33,$A11)</f>
        <v>87838.079598504322</v>
      </c>
      <c r="AE11" s="5">
        <f>SUMIFS(Imports_new!AE$10:AE$33,Imports_new!$A$10:$A$33,$A11)</f>
        <v>87838.079598504322</v>
      </c>
      <c r="AF11" s="5">
        <f>SUMIFS(Imports_new!AF$10:AF$33,Imports_new!$A$10:$A$33,$A11)</f>
        <v>87838.079598504322</v>
      </c>
    </row>
    <row r="12" spans="1:32">
      <c r="A12" s="2" t="s">
        <v>106</v>
      </c>
      <c r="B12" s="5">
        <f>SUMIFS(Imports_new!B$10:B$33,Imports_new!$A$10:$A$33,$A12)</f>
        <v>1118.5011282090961</v>
      </c>
      <c r="C12" s="5">
        <f>SUMIFS(Imports_new!C$10:C$33,Imports_new!$A$10:$A$33,$A12)</f>
        <v>1118.5011282090961</v>
      </c>
      <c r="D12" s="5">
        <f>SUMIFS(Imports_new!D$10:D$33,Imports_new!$A$10:$A$33,$A12)</f>
        <v>1118.5011282090961</v>
      </c>
      <c r="E12" s="5">
        <f>SUMIFS(Imports_new!E$10:E$33,Imports_new!$A$10:$A$33,$A12)</f>
        <v>7180.684481159501</v>
      </c>
      <c r="F12" s="5">
        <f>SUMIFS(Imports_new!F$10:F$33,Imports_new!$A$10:$A$33,$A12)</f>
        <v>5242.3647397139002</v>
      </c>
      <c r="G12" s="5">
        <f>SUMIFS(Imports_new!G$10:G$33,Imports_new!$A$10:$A$33,$A12)</f>
        <v>297.70146074583687</v>
      </c>
      <c r="H12" s="5">
        <f>SUMIFS(Imports_new!H$10:H$33,Imports_new!$A$10:$A$33,$A12)</f>
        <v>914.19107238312222</v>
      </c>
      <c r="I12" s="5">
        <f>SUMIFS(Imports_new!I$10:I$33,Imports_new!$A$10:$A$33,$A12)</f>
        <v>5338.9189302434552</v>
      </c>
      <c r="J12" s="5">
        <f>SUMIFS(Imports_new!J$10:J$33,Imports_new!$A$10:$A$33,$A12)</f>
        <v>8902.8522691362323</v>
      </c>
      <c r="K12" s="5">
        <f>SUMIFS(Imports_new!K$10:K$33,Imports_new!$A$10:$A$33,$A12)</f>
        <v>8555.3476665740891</v>
      </c>
      <c r="L12" s="5">
        <f>SUMIFS(Imports_new!L$10:L$33,Imports_new!$A$10:$A$33,$A12)</f>
        <v>7549.2602042277249</v>
      </c>
      <c r="M12" s="5">
        <f>SUMIFS(Imports_new!M$10:M$33,Imports_new!$A$10:$A$33,$A12)</f>
        <v>7549.2602042277249</v>
      </c>
      <c r="N12" s="5">
        <f>SUMIFS(Imports_new!N$10:N$33,Imports_new!$A$10:$A$33,$A12)</f>
        <v>7549.2602042277249</v>
      </c>
      <c r="O12" s="5">
        <f>SUMIFS(Imports_new!O$10:O$33,Imports_new!$A$10:$A$33,$A12)</f>
        <v>7549.2602042277249</v>
      </c>
      <c r="P12" s="5">
        <f>SUMIFS(Imports_new!P$10:P$33,Imports_new!$A$10:$A$33,$A12)</f>
        <v>7549.2602042277249</v>
      </c>
      <c r="Q12" s="5">
        <f>SUMIFS(Imports_new!Q$10:Q$33,Imports_new!$A$10:$A$33,$A12)</f>
        <v>7549.2602042277249</v>
      </c>
      <c r="R12" s="5">
        <f>SUMIFS(Imports_new!R$10:R$33,Imports_new!$A$10:$A$33,$A12)</f>
        <v>7549.2602042277249</v>
      </c>
      <c r="S12" s="5">
        <f>SUMIFS(Imports_new!S$10:S$33,Imports_new!$A$10:$A$33,$A12)</f>
        <v>7549.2602042277249</v>
      </c>
      <c r="T12" s="5">
        <f>SUMIFS(Imports_new!T$10:T$33,Imports_new!$A$10:$A$33,$A12)</f>
        <v>7549.2602042277249</v>
      </c>
      <c r="U12" s="5">
        <f>SUMIFS(Imports_new!U$10:U$33,Imports_new!$A$10:$A$33,$A12)</f>
        <v>7549.2602042277249</v>
      </c>
      <c r="V12" s="5">
        <f>SUMIFS(Imports_new!V$10:V$33,Imports_new!$A$10:$A$33,$A12)</f>
        <v>7549.2602042277249</v>
      </c>
      <c r="W12" s="5">
        <f>SUMIFS(Imports_new!W$10:W$33,Imports_new!$A$10:$A$33,$A12)</f>
        <v>7549.2602042277249</v>
      </c>
      <c r="X12" s="5">
        <f>SUMIFS(Imports_new!X$10:X$33,Imports_new!$A$10:$A$33,$A12)</f>
        <v>7549.2602042277249</v>
      </c>
      <c r="Y12" s="5">
        <f>SUMIFS(Imports_new!Y$10:Y$33,Imports_new!$A$10:$A$33,$A12)</f>
        <v>7549.2602042277249</v>
      </c>
      <c r="Z12" s="5">
        <f>SUMIFS(Imports_new!Z$10:Z$33,Imports_new!$A$10:$A$33,$A12)</f>
        <v>7549.2602042277249</v>
      </c>
      <c r="AA12" s="5">
        <f>SUMIFS(Imports_new!AA$10:AA$33,Imports_new!$A$10:$A$33,$A12)</f>
        <v>7549.2602042277249</v>
      </c>
      <c r="AB12" s="5">
        <f>SUMIFS(Imports_new!AB$10:AB$33,Imports_new!$A$10:$A$33,$A12)</f>
        <v>7549.2602042277249</v>
      </c>
      <c r="AC12" s="5">
        <f>SUMIFS(Imports_new!AC$10:AC$33,Imports_new!$A$10:$A$33,$A12)</f>
        <v>7549.2602042277249</v>
      </c>
      <c r="AD12" s="5">
        <f>SUMIFS(Imports_new!AD$10:AD$33,Imports_new!$A$10:$A$33,$A12)</f>
        <v>7549.2602042277249</v>
      </c>
      <c r="AE12" s="5">
        <f>SUMIFS(Imports_new!AE$10:AE$33,Imports_new!$A$10:$A$33,$A12)</f>
        <v>7549.2602042277249</v>
      </c>
      <c r="AF12" s="5">
        <f>SUMIFS(Imports_new!AF$10:AF$33,Imports_new!$A$10:$A$33,$A12)</f>
        <v>7549.2602042277249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19356276</v>
      </c>
      <c r="C2">
        <f>exports!E2</f>
        <v>19356276</v>
      </c>
      <c r="D2">
        <f>exports!F2</f>
        <v>19356276</v>
      </c>
      <c r="E2">
        <f>exports!G2</f>
        <v>19356276</v>
      </c>
      <c r="F2">
        <f>exports!H2</f>
        <v>19356276</v>
      </c>
      <c r="G2">
        <f>exports!I2</f>
        <v>19356276</v>
      </c>
      <c r="H2">
        <f>exports!J2</f>
        <v>19356276</v>
      </c>
      <c r="I2">
        <f>exports!K2</f>
        <v>19356276</v>
      </c>
      <c r="J2">
        <f>exports!L2</f>
        <v>19356276</v>
      </c>
      <c r="K2">
        <f>exports!M2</f>
        <v>19356276</v>
      </c>
      <c r="L2">
        <f>exports!N2</f>
        <v>19356276</v>
      </c>
      <c r="M2">
        <f>exports!O2</f>
        <v>19356276</v>
      </c>
      <c r="N2">
        <f>exports!P2</f>
        <v>19356276</v>
      </c>
      <c r="O2">
        <f>exports!Q2</f>
        <v>19356276</v>
      </c>
      <c r="P2">
        <f>exports!R2</f>
        <v>19356276</v>
      </c>
      <c r="Q2">
        <f>exports!S2</f>
        <v>19356276</v>
      </c>
      <c r="R2">
        <f>exports!T2</f>
        <v>19356276</v>
      </c>
      <c r="S2">
        <f>exports!U2</f>
        <v>19356276</v>
      </c>
      <c r="T2">
        <f>exports!V2</f>
        <v>19356276</v>
      </c>
      <c r="U2">
        <f>exports!W2</f>
        <v>19356276</v>
      </c>
      <c r="V2">
        <f>exports!X2</f>
        <v>19356276</v>
      </c>
      <c r="W2">
        <f>exports!Y2</f>
        <v>19356276</v>
      </c>
      <c r="X2">
        <f>exports!Z2</f>
        <v>19356276</v>
      </c>
      <c r="Y2">
        <f>exports!AA2</f>
        <v>19356276</v>
      </c>
      <c r="Z2">
        <f>exports!AB2</f>
        <v>19356276</v>
      </c>
      <c r="AA2">
        <f>exports!AC2</f>
        <v>19356276</v>
      </c>
      <c r="AB2">
        <f>exports!AD2</f>
        <v>19356276</v>
      </c>
      <c r="AC2">
        <f>exports!AE2</f>
        <v>19356276</v>
      </c>
      <c r="AD2">
        <f>exports!AF2</f>
        <v>19356276</v>
      </c>
      <c r="AE2">
        <f>exports!AG2</f>
        <v>19356276</v>
      </c>
      <c r="AF2">
        <f>exports!AH2</f>
        <v>19356276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Cambium</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2024-01-10T18:31:13Z</dcterms:modified>
</cp:coreProperties>
</file>