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BGDPbES\"/>
    </mc:Choice>
  </mc:AlternateContent>
  <xr:revisionPtr revIDLastSave="0" documentId="8_{8DFBB6CB-6F79-44D5-A4E8-DC7C18F410BA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D32" i="4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  <c r="E32" i="4" l="1"/>
  <c r="E5" i="4" s="1"/>
  <c r="F5" i="4" s="1"/>
  <c r="H3" i="2" s="1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<sst xmlns="http://schemas.openxmlformats.org/spreadsheetml/2006/main" count="4985" uniqueCount="142">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</sst>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85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CO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CO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0.52866433999999995</v>
      </c>
      <c r="D4" s="13">
        <f>MIN(C4/SUMIFS(PTCF!B:B,PTCF!A:A,calcs!B4),1)</f>
        <v>0.58740482222222212</v>
      </c>
      <c r="E4" s="12">
        <f>SUMIFS('all_csv_BECF-pre-ret'!$E:$E,'all_csv_BECF-pre-ret'!$B:$B,$B4,'all_csv_BECF-pre-ret'!$AI:$AI,$C$1)</f>
        <v>0.65253015199999997</v>
      </c>
      <c r="F4" s="13">
        <f>MIN(E4/SUMIFS(PTCF!B:B,PTCF!A:A,calcs!B4),1)</f>
        <v>0.72503350222222218</v>
      </c>
    </row>
    <row r="5" spans="1:6" x14ac:dyDescent="0.25">
      <c r="A5" t="s">
        <v>141</v>
      </c>
      <c r="B5" t="s">
        <v>10</v>
      </c>
      <c r="C5" s="12">
        <f>E28</f>
        <v>0.4938836114579826</v>
      </c>
      <c r="D5" s="13">
        <f>MIN(C5/SUMIFS(PTCF!B:B,PTCF!A:A,calcs!B5),1)</f>
        <v>0.54875956828664729</v>
      </c>
      <c r="E5" s="12">
        <f>E32</f>
        <v>0.4948123733070236</v>
      </c>
      <c r="F5" s="13">
        <f>MIN(E5/SUMIFS(PTCF!B:B,PTCF!A:A,calcs!B5),1)</f>
        <v>0.54979152589669289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0.27475783500000001</v>
      </c>
      <c r="D7" s="14">
        <f>MIN(C7/SUMIFS(PTCF!B:B,PTCF!A:A,calcs!B7),1)</f>
        <v>0.58708939102564095</v>
      </c>
      <c r="E7" s="12">
        <f>SUMIFS('all_csv_BECF-pre-ret'!$E:$E,'all_csv_BECF-pre-ret'!$B:$B,$B7,'all_csv_BECF-pre-ret'!$AI:$AI,$C$1)</f>
        <v>0.26588959899999998</v>
      </c>
      <c r="F7" s="14">
        <f>MIN(E7/SUMIFS(PTCF!B:B,PTCF!A:A,calcs!B7),1)</f>
        <v>0.56814016880341867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0.324443017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0.34600535799999999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0.253181669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0.18734690899999901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0.79517562200000003</v>
      </c>
      <c r="D11" s="13">
        <f>MIN(C11/SUMIFS(PTCF!B:B,PTCF!A:A,calcs!B11),1)</f>
        <v>0.88352846888888892</v>
      </c>
      <c r="E11" s="12">
        <f>SUMIFS('all_csv_BECF-pre-ret'!$E:$E,'all_csv_BECF-pre-ret'!$B:$B,$B11,'all_csv_BECF-pre-ret'!$AI:$AI,$C$1)</f>
        <v>0.80760026599999901</v>
      </c>
      <c r="F11" s="13">
        <f>MIN(E11/SUMIFS(PTCF!B:B,PTCF!A:A,calcs!B11),1)</f>
        <v>0.89733362888888779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8.2337585000000005E-2</v>
      </c>
      <c r="F13" s="14">
        <f>MIN(E13/SUMIFS(PTCF!B:B,PTCF!A:A,calcs!B13),1)</f>
        <v>9.1486205555555561E-2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8.5867959999999993E-2</v>
      </c>
      <c r="D14" s="13">
        <f>MIN(C14/SUMIFS(PTCF!B:B,PTCF!A:A,calcs!B14),1)</f>
        <v>9.5408844444444432E-2</v>
      </c>
      <c r="E14" s="12">
        <f>SUMIFS('all_csv_BECF-pre-ret'!$E:$E,'all_csv_BECF-pre-ret'!$B:$B,$B14,'all_csv_BECF-pre-ret'!$AI:$AI,$C$1)</f>
        <v>6.5179007999999997E-2</v>
      </c>
      <c r="F14" s="13">
        <f>MIN(E14/SUMIFS(PTCF!B:B,PTCF!A:A,calcs!B14),1)</f>
        <v>7.2421119999999992E-2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0.229364808999999</v>
      </c>
      <c r="D17" s="13">
        <f>MIN(C17/SUMIFS(PTCF!B:B,PTCF!A:A,calcs!B17),1)</f>
        <v>0.25484978777777667</v>
      </c>
      <c r="E17" s="12">
        <f>SUMIFS('all_csv_BECF-pre-ret'!$E:$E,'all_csv_BECF-pre-ret'!$B:$B,$B17,'all_csv_BECF-pre-ret'!$AI:$AI,$C$1)</f>
        <v>0.22685809000000001</v>
      </c>
      <c r="F17" s="13">
        <f>MIN(E17/SUMIFS(PTCF!B:B,PTCF!A:A,calcs!B17),1)</f>
        <v>0.25206454444444443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405</v>
      </c>
      <c r="D24">
        <f>SUMIFS('all_csv_SYC-SYEGC'!D:D,'all_csv_SYC-SYEGC'!$B:$B,calcs!$B$24,'all_csv_SYC-SYEGC'!$F:$F,calcs!$C$1)</f>
        <v>3218.5</v>
      </c>
      <c r="E24">
        <f>SUM(C24:D24)</f>
        <v>3623.5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0.27097660699999998</v>
      </c>
      <c r="D27">
        <f>SUMIFS('all_csv_BECF-pre-nonret'!$D:$D,'all_csv_BECF-pre-nonret'!B:B,calcs!B27,'all_csv_BECF-pre-nonret'!AI:AI,calcs!C1)</f>
        <v>0.52193311799999997</v>
      </c>
    </row>
    <row r="28" spans="1:6" x14ac:dyDescent="0.25">
      <c r="C28">
        <f>$C$27*($C$24/$E$24)</f>
        <v>3.0287160434662619E-2</v>
      </c>
      <c r="D28">
        <f>$D$27*($D$24/$E$24)</f>
        <v>0.46359645102331998</v>
      </c>
      <c r="E28" s="9">
        <f>SUM(C28:D28)</f>
        <v>0.4938836114579826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0.27928615899999998</v>
      </c>
      <c r="D31">
        <f>SUMIFS('all_csv_BECF-pre-nonret'!$D:$D,'all_csv_BECF-pre-nonret'!B:B,calcs!B31,'all_csv_BECF-pre-nonret'!AI:AI,calcs!C1)</f>
        <v>0.52193311799999997</v>
      </c>
    </row>
    <row r="32" spans="1:6" x14ac:dyDescent="0.25">
      <c r="C32">
        <f>$C$31*($C$24/$E$24)</f>
        <v>3.1215922283703599E-2</v>
      </c>
      <c r="D32">
        <f>$D$31*($D$24/$E$24)</f>
        <v>0.46359645102331998</v>
      </c>
      <c r="E32" s="9">
        <f>SUM(C32:D32)</f>
        <v>0.4948123733070236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0.58740482222222212</v>
      </c>
      <c r="H2" s="8">
        <f>SUMIFS(calcs!$F$4:$F$19,calcs!$B$4:$B$19,$A2)</f>
        <v>0.72503350222222218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0.54875956828664729</v>
      </c>
      <c r="H3" s="8">
        <f>SUMIFS(calcs!$F$4:$F$19,calcs!$B$4:$B$19,$A3)</f>
        <v>0.54979152589669289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0.88352846888888892</v>
      </c>
      <c r="H9" s="8">
        <f>SUMIFS(calcs!$F$4:$F$19,calcs!$B$4:$B$19,$A9)</f>
        <v>0.89733362888888779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9.5408844444444432E-2</v>
      </c>
      <c r="H12" s="8">
        <f>SUMIFS(calcs!$F$4:$F$19,calcs!$B$4:$B$19,$A12)</f>
        <v>7.2421119999999992E-2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0.25484978777777667</v>
      </c>
      <c r="H15" s="8">
        <f>SUMIFS(calcs!$F$4:$F$19,calcs!$B$4:$B$19,$A15)</f>
        <v>0.25206454444444443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2022-11-30T00:41:46Z</dcterms:modified>
</cp:coreProperties>
</file>